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613C0BF9-4541-4350-B2D1-77233DDE9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F&amp;O)'!$R$1:$R$360</definedName>
  </definedNames>
  <calcPr calcId="191029"/>
</workbook>
</file>

<file path=xl/calcChain.xml><?xml version="1.0" encoding="utf-8"?>
<calcChain xmlns="http://schemas.openxmlformats.org/spreadsheetml/2006/main">
  <c r="P36" i="6" l="1"/>
  <c r="P37" i="6"/>
  <c r="K357" i="6" l="1"/>
  <c r="L357" i="6" s="1"/>
  <c r="L98" i="6"/>
  <c r="K98" i="6"/>
  <c r="K140" i="6"/>
  <c r="M140" i="6" s="1"/>
  <c r="K139" i="6"/>
  <c r="M139" i="6" s="1"/>
  <c r="M98" i="6" l="1"/>
  <c r="L95" i="6"/>
  <c r="K95" i="6"/>
  <c r="L94" i="6"/>
  <c r="K94" i="6"/>
  <c r="L148" i="6"/>
  <c r="K148" i="6"/>
  <c r="L33" i="6"/>
  <c r="K33" i="6"/>
  <c r="L92" i="6"/>
  <c r="K92" i="6"/>
  <c r="M92" i="6" l="1"/>
  <c r="M95" i="6"/>
  <c r="M94" i="6"/>
  <c r="M148" i="6"/>
  <c r="M33" i="6"/>
  <c r="P34" i="6"/>
  <c r="P35" i="6"/>
  <c r="L91" i="6"/>
  <c r="K91" i="6"/>
  <c r="K138" i="6"/>
  <c r="M138" i="6" s="1"/>
  <c r="L31" i="6"/>
  <c r="K31" i="6"/>
  <c r="L93" i="6"/>
  <c r="K93" i="6"/>
  <c r="L32" i="6"/>
  <c r="K32" i="6"/>
  <c r="M32" i="6" s="1"/>
  <c r="L25" i="6"/>
  <c r="K25" i="6"/>
  <c r="L90" i="6"/>
  <c r="K90" i="6"/>
  <c r="M90" i="6" s="1"/>
  <c r="M31" i="6" l="1"/>
  <c r="M25" i="6"/>
  <c r="M93" i="6"/>
  <c r="M91" i="6"/>
  <c r="K137" i="6"/>
  <c r="M137" i="6" s="1"/>
  <c r="L89" i="6"/>
  <c r="K89" i="6"/>
  <c r="L88" i="6"/>
  <c r="K88" i="6"/>
  <c r="M89" i="6" l="1"/>
  <c r="M88" i="6"/>
  <c r="L15" i="6"/>
  <c r="K15" i="6"/>
  <c r="L150" i="6"/>
  <c r="K150" i="6"/>
  <c r="L87" i="6"/>
  <c r="K87" i="6"/>
  <c r="L86" i="6"/>
  <c r="K86" i="6"/>
  <c r="L61" i="6"/>
  <c r="K61" i="6"/>
  <c r="M87" i="6" l="1"/>
  <c r="M15" i="6"/>
  <c r="M150" i="6"/>
  <c r="M86" i="6"/>
  <c r="M61" i="6"/>
  <c r="K129" i="6"/>
  <c r="M129" i="6" s="1"/>
  <c r="L28" i="6"/>
  <c r="K28" i="6"/>
  <c r="M28" i="6" s="1"/>
  <c r="K136" i="6"/>
  <c r="M136" i="6" s="1"/>
  <c r="L85" i="6"/>
  <c r="K85" i="6"/>
  <c r="L58" i="6"/>
  <c r="M85" i="6" l="1"/>
  <c r="P24" i="6"/>
  <c r="P23" i="6"/>
  <c r="P13" i="6"/>
  <c r="P19" i="6"/>
  <c r="P18" i="6"/>
  <c r="K345" i="6"/>
  <c r="L345" i="6" s="1"/>
  <c r="K58" i="6"/>
  <c r="M58" i="6" s="1"/>
  <c r="K135" i="6"/>
  <c r="M135" i="6" s="1"/>
  <c r="K134" i="6"/>
  <c r="M134" i="6" s="1"/>
  <c r="L30" i="6" l="1"/>
  <c r="K30" i="6"/>
  <c r="M30" i="6" l="1"/>
  <c r="K346" i="6"/>
  <c r="L346" i="6" s="1"/>
  <c r="K339" i="6"/>
  <c r="L339" i="6" s="1"/>
  <c r="K133" i="6"/>
  <c r="M133" i="6" s="1"/>
  <c r="K132" i="6"/>
  <c r="M132" i="6" s="1"/>
  <c r="K131" i="6"/>
  <c r="M131" i="6" s="1"/>
  <c r="K130" i="6"/>
  <c r="M130" i="6" s="1"/>
  <c r="K128" i="6"/>
  <c r="M128" i="6" s="1"/>
  <c r="K127" i="6"/>
  <c r="M127" i="6" s="1"/>
  <c r="L84" i="6"/>
  <c r="K84" i="6"/>
  <c r="K126" i="6"/>
  <c r="M126" i="6" s="1"/>
  <c r="L60" i="6"/>
  <c r="K60" i="6"/>
  <c r="M84" i="6" l="1"/>
  <c r="M60" i="6"/>
  <c r="K124" i="6"/>
  <c r="M124" i="6" s="1"/>
  <c r="K356" i="6"/>
  <c r="L356" i="6" s="1"/>
  <c r="K350" i="6"/>
  <c r="L350" i="6" s="1"/>
  <c r="K125" i="6" l="1"/>
  <c r="M125" i="6" s="1"/>
  <c r="L29" i="6"/>
  <c r="K29" i="6"/>
  <c r="L20" i="6"/>
  <c r="K20" i="6"/>
  <c r="L27" i="6"/>
  <c r="K27" i="6"/>
  <c r="K119" i="6"/>
  <c r="M119" i="6" s="1"/>
  <c r="K123" i="6"/>
  <c r="M123" i="6" s="1"/>
  <c r="L21" i="6"/>
  <c r="K21" i="6"/>
  <c r="K352" i="6"/>
  <c r="L352" i="6" s="1"/>
  <c r="K122" i="6"/>
  <c r="M122" i="6" s="1"/>
  <c r="K121" i="6"/>
  <c r="M121" i="6" s="1"/>
  <c r="K120" i="6"/>
  <c r="M120" i="6" s="1"/>
  <c r="L26" i="6"/>
  <c r="K26" i="6"/>
  <c r="L14" i="6"/>
  <c r="K14" i="6"/>
  <c r="L83" i="6"/>
  <c r="K83" i="6"/>
  <c r="L59" i="6"/>
  <c r="K59" i="6"/>
  <c r="M59" i="6" l="1"/>
  <c r="M14" i="6"/>
  <c r="M20" i="6"/>
  <c r="M27" i="6"/>
  <c r="M29" i="6"/>
  <c r="M26" i="6"/>
  <c r="M21" i="6"/>
  <c r="M83" i="6"/>
  <c r="L22" i="6"/>
  <c r="K22" i="6"/>
  <c r="K118" i="6"/>
  <c r="M118" i="6" s="1"/>
  <c r="L81" i="6"/>
  <c r="K81" i="6"/>
  <c r="K117" i="6"/>
  <c r="M117" i="6" s="1"/>
  <c r="L57" i="6"/>
  <c r="K57" i="6"/>
  <c r="L12" i="6"/>
  <c r="K12" i="6"/>
  <c r="L82" i="6"/>
  <c r="K82" i="6"/>
  <c r="L52" i="6"/>
  <c r="K52" i="6"/>
  <c r="M22" i="6" l="1"/>
  <c r="M52" i="6"/>
  <c r="M81" i="6"/>
  <c r="M57" i="6"/>
  <c r="M12" i="6"/>
  <c r="M82" i="6"/>
  <c r="L56" i="6"/>
  <c r="K56" i="6"/>
  <c r="K116" i="6"/>
  <c r="M116" i="6" s="1"/>
  <c r="K115" i="6"/>
  <c r="M115" i="6" s="1"/>
  <c r="L79" i="6"/>
  <c r="K79" i="6"/>
  <c r="L80" i="6"/>
  <c r="K80" i="6"/>
  <c r="L78" i="6"/>
  <c r="K78" i="6"/>
  <c r="K113" i="6"/>
  <c r="M113" i="6" s="1"/>
  <c r="M56" i="6" l="1"/>
  <c r="M79" i="6"/>
  <c r="M80" i="6"/>
  <c r="M78" i="6"/>
  <c r="K114" i="6"/>
  <c r="M114" i="6" s="1"/>
  <c r="L11" i="6"/>
  <c r="K11" i="6"/>
  <c r="L73" i="6"/>
  <c r="K73" i="6"/>
  <c r="L149" i="6"/>
  <c r="K149" i="6"/>
  <c r="L54" i="6"/>
  <c r="L55" i="6"/>
  <c r="M73" i="6" l="1"/>
  <c r="M149" i="6"/>
  <c r="M11" i="6"/>
  <c r="L6" i="2"/>
  <c r="K6" i="3"/>
  <c r="L77" i="6"/>
  <c r="K77" i="6"/>
  <c r="L76" i="6"/>
  <c r="K76" i="6"/>
  <c r="L75" i="6"/>
  <c r="K75" i="6"/>
  <c r="M75" i="6" l="1"/>
  <c r="M76" i="6"/>
  <c r="M77" i="6"/>
  <c r="L17" i="6"/>
  <c r="L16" i="6"/>
  <c r="L10" i="6"/>
  <c r="L53" i="6"/>
  <c r="L51" i="6"/>
  <c r="L74" i="6"/>
  <c r="L72" i="6"/>
  <c r="L71" i="6"/>
  <c r="L70" i="6"/>
  <c r="L69" i="6"/>
  <c r="K51" i="6" l="1"/>
  <c r="M51" i="6" s="1"/>
  <c r="K74" i="6"/>
  <c r="M74" i="6" l="1"/>
  <c r="K112" i="6"/>
  <c r="M112" i="6" s="1"/>
  <c r="K72" i="6"/>
  <c r="K55" i="6"/>
  <c r="K105" i="6"/>
  <c r="M105" i="6" s="1"/>
  <c r="K108" i="6"/>
  <c r="M108" i="6" s="1"/>
  <c r="K111" i="6"/>
  <c r="M111" i="6" s="1"/>
  <c r="K110" i="6"/>
  <c r="M110" i="6" s="1"/>
  <c r="M72" i="6" l="1"/>
  <c r="M55" i="6"/>
  <c r="K107" i="6"/>
  <c r="M107" i="6" s="1"/>
  <c r="K109" i="6"/>
  <c r="M109" i="6" s="1"/>
  <c r="K16" i="6"/>
  <c r="K71" i="6"/>
  <c r="K17" i="6"/>
  <c r="K69" i="6"/>
  <c r="K106" i="6"/>
  <c r="M106" i="6" s="1"/>
  <c r="M17" i="6" l="1"/>
  <c r="M16" i="6"/>
  <c r="M71" i="6"/>
  <c r="M69" i="6"/>
  <c r="K54" i="6"/>
  <c r="K10" i="6"/>
  <c r="M10" i="6" l="1"/>
  <c r="M54" i="6"/>
  <c r="K53" i="6"/>
  <c r="M53" i="6" s="1"/>
  <c r="K70" i="6"/>
  <c r="M70" i="6" l="1"/>
  <c r="D7" i="5"/>
  <c r="M7" i="6"/>
  <c r="K347" i="6" l="1"/>
  <c r="L347" i="6" s="1"/>
  <c r="K344" i="6" l="1"/>
  <c r="L344" i="6" s="1"/>
  <c r="K348" i="6" l="1"/>
  <c r="L348" i="6" s="1"/>
  <c r="K343" i="6"/>
  <c r="L343" i="6" s="1"/>
  <c r="K342" i="6"/>
  <c r="L342" i="6" s="1"/>
  <c r="K340" i="6"/>
  <c r="L340" i="6" s="1"/>
  <c r="H338" i="6"/>
  <c r="K338" i="6" s="1"/>
  <c r="L338" i="6" s="1"/>
  <c r="K337" i="6"/>
  <c r="L337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F306" i="6"/>
  <c r="K306" i="6" s="1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F300" i="6"/>
  <c r="K300" i="6" s="1"/>
  <c r="L300" i="6" s="1"/>
  <c r="F299" i="6"/>
  <c r="K299" i="6" s="1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79" i="6"/>
  <c r="L279" i="6" s="1"/>
  <c r="K278" i="6"/>
  <c r="L278" i="6" s="1"/>
  <c r="F277" i="6"/>
  <c r="K277" i="6" s="1"/>
  <c r="L277" i="6" s="1"/>
  <c r="K276" i="6"/>
  <c r="L276" i="6" s="1"/>
  <c r="K273" i="6"/>
  <c r="L273" i="6" s="1"/>
  <c r="K272" i="6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7" i="6"/>
  <c r="L247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H228" i="6"/>
  <c r="K228" i="6" s="1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H194" i="6"/>
  <c r="K194" i="6" s="1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6" i="4"/>
</calcChain>
</file>

<file path=xl/sharedStrings.xml><?xml version="1.0" encoding="utf-8"?>
<sst xmlns="http://schemas.openxmlformats.org/spreadsheetml/2006/main" count="3870" uniqueCount="1386">
  <si>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</si>
  <si>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</si>
  <si>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</si>
  <si>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</si>
  <si>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</si>
  <si>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</si>
  <si>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</si>
  <si>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</si>
  <si>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</si>
  <si>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</si>
  <si>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</si>
  <si>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</si>
  <si>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</si>
  <si>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</si>
  <si>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</si>
  <si>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</si>
  <si>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</si>
  <si>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</si>
  <si>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</si>
  <si>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</si>
  <si>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</si>
  <si>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</si>
  <si>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</si>
  <si>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</si>
  <si>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</si>
  <si>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</si>
  <si>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</si>
  <si>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</si>
  <si>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</si>
  <si>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</si>
  <si>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</si>
  <si>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</si>
  <si>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</si>
  <si>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</si>
  <si>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</si>
  <si>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</si>
  <si>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</si>
  <si>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</si>
  <si>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</si>
  <si>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</si>
  <si>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</si>
  <si>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</si>
  <si>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</si>
  <si>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</si>
  <si>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</si>
  <si>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</si>
  <si>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</si>
  <si>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</si>
  <si>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</si>
  <si>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</si>
  <si>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</si>
  <si>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</si>
  <si>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</si>
  <si>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</si>
  <si>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</si>
  <si>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</si>
  <si>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</si>
  <si>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</si>
  <si>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</si>
  <si>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</si>
  <si>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</si>
  <si>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</si>
  <si>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</si>
  <si>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</si>
  <si>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</si>
  <si>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</si>
  <si>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</si>
  <si>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</si>
  <si>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</si>
  <si>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</si>
  <si>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</si>
  <si>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</si>
  <si>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</si>
  <si>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</si>
  <si>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</si>
  <si>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</si>
  <si>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</si>
  <si>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</si>
  <si>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</si>
  <si>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</si>
  <si>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</si>
  <si>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</si>
  <si>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</si>
  <si>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</si>
  <si>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</si>
  <si>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</si>
  <si>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</si>
  <si>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</si>
  <si>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</si>
  <si>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</si>
  <si>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</si>
  <si>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</si>
  <si>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</si>
  <si>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</si>
  <si>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</si>
  <si>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</si>
  <si>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</si>
  <si>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</si>
  <si>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</si>
  <si>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</si>
  <si>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</si>
  <si>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</si>
  <si>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</si>
  <si>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</si>
  <si>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</si>
  <si>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</si>
  <si>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</si>
  <si>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</si>
  <si>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</si>
  <si>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</si>
  <si>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</si>
  <si>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</si>
  <si>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</si>
  <si>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</si>
  <si>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</si>
  <si>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</si>
  <si>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</si>
  <si>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</si>
  <si>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</si>
  <si>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</si>
  <si>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</si>
  <si>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</si>
  <si>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</si>
  <si>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</si>
  <si>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</si>
  <si>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</si>
  <si>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</si>
  <si>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</si>
  <si>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</si>
  <si>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</si>
  <si>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</si>
  <si>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</si>
  <si>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</si>
  <si>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</si>
  <si>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</si>
  <si>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</si>
  <si>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</si>
  <si>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</si>
  <si>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</si>
  <si>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</si>
  <si>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</si>
  <si>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</si>
  <si>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</si>
  <si>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</si>
  <si>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</si>
  <si>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</si>
  <si>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</si>
  <si>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</si>
  <si>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</si>
  <si>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</si>
  <si>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</si>
  <si>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</si>
  <si>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</si>
  <si>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</si>
  <si>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</si>
  <si>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</si>
  <si>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</si>
  <si>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</si>
  <si>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</si>
  <si>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</si>
  <si>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</si>
  <si>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</si>
  <si>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</si>
  <si>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</si>
  <si>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</si>
  <si>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</si>
  <si>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</si>
  <si>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</si>
  <si>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</si>
  <si>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</si>
  <si>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</si>
  <si>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</si>
  <si>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</si>
  <si>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</si>
  <si>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</si>
  <si>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</si>
  <si>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</si>
  <si>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</si>
  <si>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</si>
  <si>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</si>
  <si>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</si>
  <si>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</si>
  <si>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</si>
  <si>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</si>
  <si>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</si>
  <si>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</si>
  <si>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</si>
  <si>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</si>
  <si>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</si>
  <si>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</si>
  <si>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</si>
  <si>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</si>
  <si>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</si>
  <si>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</si>
  <si>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</si>
  <si>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</si>
  <si>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</si>
  <si>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</si>
  <si>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</si>
  <si>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</si>
  <si>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</si>
  <si>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</si>
  <si>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</si>
  <si>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</si>
  <si>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</si>
  <si>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</si>
  <si>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</si>
  <si>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</si>
  <si>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</si>
  <si>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</si>
  <si>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</si>
  <si>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</si>
  <si>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</si>
  <si>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</si>
  <si>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</si>
  <si>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</si>
  <si>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</si>
  <si>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</si>
  <si>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</si>
  <si>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</si>
  <si>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</si>
  <si>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</si>
  <si>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</si>
  <si>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</si>
  <si>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</si>
  <si>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</si>
  <si>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</si>
  <si>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</si>
  <si>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</si>
  <si>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</si>
  <si>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</si>
  <si>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</si>
  <si>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</si>
  <si>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</si>
  <si>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</si>
  <si>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</si>
  <si>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</si>
  <si>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</si>
  <si>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</si>
  <si>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</si>
  <si>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</si>
  <si>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</si>
  <si>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</si>
  <si>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</si>
  <si>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</si>
  <si>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</si>
  <si>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</si>
  <si>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</si>
  <si>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</si>
  <si>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</si>
  <si>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</si>
  <si>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</si>
  <si>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</si>
  <si>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</si>
  <si>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</si>
  <si>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</si>
  <si>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</si>
  <si>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</si>
  <si>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</si>
  <si>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</si>
  <si>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</si>
  <si>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</si>
  <si>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</si>
  <si>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</si>
  <si>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</si>
  <si>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</si>
  <si>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</si>
  <si>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</si>
  <si>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</si>
  <si>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</si>
  <si>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</si>
  <si>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</si>
  <si>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</si>
  <si>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</si>
  <si>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</si>
  <si>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</si>
  <si>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</si>
  <si>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</si>
  <si>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</si>
  <si>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</si>
  <si>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</si>
  <si>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</si>
  <si>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</si>
  <si>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</si>
  <si>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</si>
  <si>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</si>
  <si>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</si>
  <si>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</si>
  <si>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</si>
  <si>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</si>
  <si>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</si>
  <si>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</si>
  <si>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</si>
  <si>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</si>
  <si>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</si>
  <si>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</si>
  <si>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</si>
  <si>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</si>
  <si>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</si>
  <si>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</si>
  <si>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</si>
  <si>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</si>
  <si>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</si>
  <si>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</si>
  <si>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</si>
  <si>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</si>
  <si>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</si>
  <si>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</si>
  <si>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</si>
  <si>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</si>
  <si>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</si>
  <si>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</si>
  <si>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</si>
  <si>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</si>
  <si>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</si>
  <si>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</si>
  <si>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</si>
  <si>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</si>
  <si>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</si>
  <si>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</si>
  <si>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</si>
  <si>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</si>
  <si>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</si>
  <si>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</si>
  <si>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</si>
  <si>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</si>
  <si>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</si>
  <si>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</si>
  <si>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</si>
  <si>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</si>
  <si>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</si>
  <si>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</si>
  <si>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</si>
  <si>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</si>
  <si>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</si>
  <si>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</si>
  <si>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</si>
  <si>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</si>
  <si>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</si>
  <si>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</si>
  <si>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</si>
  <si>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</si>
  <si>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</si>
  <si>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</si>
  <si>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</si>
  <si>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</si>
  <si>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</si>
  <si>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</si>
  <si>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</si>
  <si>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</si>
  <si>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</si>
  <si>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</si>
  <si>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</si>
  <si>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</si>
  <si>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</si>
  <si>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</si>
  <si>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</si>
  <si>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</si>
  <si>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</si>
  <si>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</si>
  <si>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</si>
  <si>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</si>
  <si>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</si>
  <si>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</si>
  <si>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</si>
  <si>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</si>
  <si>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</si>
  <si>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</si>
  <si>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</si>
  <si>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</si>
  <si>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</si>
  <si>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</si>
  <si>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</si>
  <si>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</si>
  <si>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</si>
  <si>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</si>
  <si>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</si>
  <si>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</si>
  <si>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</si>
  <si>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</si>
  <si>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</si>
  <si>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</si>
  <si>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</si>
  <si>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</si>
  <si>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</si>
  <si>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</si>
  <si>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</si>
  <si>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</si>
  <si>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</si>
  <si>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</si>
  <si>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</si>
  <si>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</si>
  <si>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</si>
  <si>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</si>
  <si>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</si>
  <si>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</si>
  <si>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</si>
  <si>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</si>
  <si>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</si>
  <si>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</si>
  <si>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</si>
  <si>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</si>
  <si>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</si>
  <si>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</si>
  <si>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</si>
  <si>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</si>
  <si>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</si>
  <si>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</si>
  <si>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</si>
  <si>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</si>
  <si>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</si>
  <si>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</si>
  <si>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</si>
  <si>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</si>
  <si>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</si>
  <si>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</si>
  <si>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</si>
  <si>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</si>
  <si>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</si>
  <si>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</si>
  <si>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</si>
  <si>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</si>
  <si>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</si>
  <si>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</si>
  <si>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</si>
  <si>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</si>
  <si>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</si>
  <si>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</si>
  <si>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</si>
  <si>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</si>
  <si>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</si>
  <si>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</si>
  <si>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</si>
  <si>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</si>
  <si>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</si>
  <si>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</si>
  <si>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</si>
  <si>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</si>
  <si>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</si>
  <si>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</si>
  <si>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</si>
  <si>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</si>
  <si>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</si>
  <si>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</si>
  <si>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</si>
  <si>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</si>
  <si>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</si>
  <si>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</si>
  <si>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</si>
  <si>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</si>
  <si>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</si>
  <si>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</si>
  <si>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</si>
  <si>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</si>
  <si>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</si>
  <si>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</si>
  <si>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</si>
  <si>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</si>
  <si>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</si>
  <si>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</si>
  <si>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</si>
  <si>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</si>
  <si>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</si>
  <si>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</si>
  <si>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</si>
  <si>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</si>
  <si>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</si>
  <si>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</si>
  <si>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</si>
  <si>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</si>
  <si>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</si>
  <si>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</si>
  <si>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</si>
  <si>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</si>
  <si>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</si>
  <si>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</si>
  <si>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</si>
  <si>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</si>
  <si>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</si>
  <si>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</si>
  <si>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</si>
  <si>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</si>
  <si>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</si>
  <si>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</si>
  <si>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</si>
  <si>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</si>
  <si>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</si>
  <si>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</si>
  <si>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</si>
  <si>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</si>
  <si>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</si>
  <si>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</si>
  <si>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</si>
  <si>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</si>
  <si>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</si>
  <si>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</si>
  <si>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</si>
  <si>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</si>
  <si>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</si>
  <si>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</si>
  <si>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</si>
  <si>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</si>
  <si>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</si>
  <si>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</si>
  <si>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</si>
  <si>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</si>
  <si>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</si>
  <si>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</si>
  <si>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</si>
  <si>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</si>
  <si>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</si>
  <si>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</si>
  <si>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</si>
  <si>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</si>
  <si>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</si>
  <si>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</si>
  <si>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</si>
  <si>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</si>
  <si>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</si>
  <si>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</si>
  <si>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</si>
  <si>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</si>
  <si>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</si>
  <si>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</si>
  <si>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</si>
  <si>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</si>
  <si>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</si>
  <si>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</si>
  <si>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</si>
  <si>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</si>
  <si>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</si>
  <si>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</si>
  <si>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</si>
  <si>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</si>
  <si>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</si>
  <si>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</si>
  <si>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</si>
  <si>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</si>
  <si>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</si>
  <si>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</si>
  <si>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</si>
  <si>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</si>
  <si>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</si>
  <si>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</si>
  <si>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</si>
  <si>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</si>
  <si>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</si>
  <si>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</si>
  <si>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</si>
  <si>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</si>
  <si>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</si>
  <si>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</si>
  <si>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</si>
  <si>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</si>
  <si>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</si>
  <si>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</si>
  <si>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</si>
  <si>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</si>
  <si>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</si>
  <si>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</si>
  <si>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</si>
  <si>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</si>
  <si>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</si>
  <si>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</si>
  <si>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</si>
  <si>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</si>
  <si>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</si>
  <si>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</si>
  <si>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</si>
  <si>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</si>
  <si>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</si>
  <si>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</si>
  <si>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</si>
  <si>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</si>
  <si>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</si>
  <si>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</si>
  <si>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</si>
  <si>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</si>
  <si>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</si>
  <si>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</si>
  <si>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</si>
  <si>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</si>
  <si>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</si>
  <si>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</si>
  <si>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</si>
  <si>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</si>
  <si>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</si>
  <si>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</si>
  <si>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</si>
  <si>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</si>
  <si>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</si>
  <si>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</si>
  <si>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</si>
  <si>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</si>
  <si>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</si>
  <si>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</si>
  <si>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</si>
  <si>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</si>
  <si>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</si>
  <si>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</si>
  <si>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</si>
  <si>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</si>
  <si>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</si>
  <si>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</si>
  <si>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</si>
  <si>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</si>
  <si>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</si>
  <si>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</si>
  <si>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</si>
  <si>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</si>
  <si>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</si>
  <si>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</si>
  <si>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</si>
  <si>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</si>
  <si>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</si>
  <si>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</si>
  <si>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</si>
  <si>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</si>
  <si>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</si>
  <si>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</si>
  <si>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</si>
  <si>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</si>
  <si>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</si>
  <si>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</si>
  <si>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</si>
  <si>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</si>
  <si>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</si>
  <si>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</si>
  <si>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</si>
  <si>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</si>
  <si>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</si>
  <si>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</si>
  <si>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</si>
  <si>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</si>
  <si>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</si>
  <si>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</si>
  <si>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</si>
  <si>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</si>
  <si>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</si>
  <si>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</si>
  <si>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</si>
  <si>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</si>
  <si>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</si>
  <si>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</si>
  <si>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</si>
  <si>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</si>
  <si>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</si>
  <si>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</si>
  <si>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</si>
  <si>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</si>
  <si>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</si>
  <si>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</si>
  <si>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</si>
  <si>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</si>
  <si>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</si>
  <si>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</si>
  <si>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</si>
  <si>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</si>
  <si>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</si>
  <si>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</si>
  <si>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</si>
  <si>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</si>
  <si>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</si>
  <si>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</si>
  <si>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</si>
  <si>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</si>
  <si>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</si>
  <si>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</si>
  <si>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</si>
  <si>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</si>
  <si>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</si>
  <si>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</si>
  <si>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</si>
  <si>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</si>
  <si>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</si>
  <si>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</si>
  <si>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</si>
  <si>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</si>
  <si>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</si>
  <si>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</si>
  <si>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</si>
  <si>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</si>
  <si>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</si>
  <si>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</si>
  <si>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</si>
  <si>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</si>
  <si>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</si>
  <si>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</si>
  <si>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</si>
  <si>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</si>
  <si>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</si>
  <si>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</si>
  <si>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</si>
  <si>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</si>
  <si>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</si>
  <si>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</si>
  <si>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</si>
  <si>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</si>
  <si>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</si>
  <si>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</si>
  <si>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</si>
  <si>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</si>
  <si>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</si>
  <si>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</si>
  <si>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</si>
  <si>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</si>
  <si>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</si>
  <si>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</si>
  <si>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</si>
  <si>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</si>
  <si>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</si>
  <si>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</si>
  <si>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</si>
  <si>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</si>
  <si>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</si>
  <si>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</si>
  <si>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</si>
  <si>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</si>
  <si>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</si>
  <si>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</si>
  <si>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</si>
  <si>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</si>
  <si>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</si>
  <si>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</si>
  <si>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</si>
  <si>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</si>
  <si>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</si>
  <si>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</si>
  <si>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</si>
  <si>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</si>
  <si>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</si>
  <si>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</si>
  <si>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</si>
  <si>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</si>
  <si>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</si>
  <si>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</si>
  <si>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</si>
  <si>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</si>
  <si>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</si>
  <si>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</si>
  <si>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</si>
  <si>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</si>
  <si>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</si>
  <si>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</si>
  <si>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</si>
  <si>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</si>
  <si>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</si>
  <si>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</si>
  <si>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</si>
  <si>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</si>
  <si>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</si>
  <si>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</si>
  <si>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</si>
  <si>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</si>
  <si>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</si>
  <si>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</si>
  <si>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</si>
  <si>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</si>
  <si>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</si>
  <si>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</si>
  <si>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</si>
  <si>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</si>
  <si>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</si>
  <si>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</si>
  <si>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</si>
  <si>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</si>
  <si>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</si>
  <si>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</si>
  <si>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</si>
  <si>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</si>
  <si>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</si>
  <si>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</si>
  <si>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</si>
  <si>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</si>
  <si>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</si>
  <si>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</si>
  <si>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</si>
  <si>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</si>
  <si>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</si>
  <si>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</si>
  <si>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</si>
  <si>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</si>
  <si>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</si>
  <si>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</si>
  <si>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</si>
  <si>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</si>
  <si>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</si>
  <si>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</si>
  <si>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</si>
  <si>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</si>
  <si>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</si>
  <si>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</si>
  <si>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</si>
  <si>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</si>
  <si>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</si>
  <si>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</si>
  <si>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</si>
  <si>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</si>
  <si>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</si>
  <si>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</si>
  <si>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</si>
  <si>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</si>
  <si>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</si>
  <si>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</si>
  <si>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</si>
  <si>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</si>
  <si>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</si>
  <si>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</si>
  <si>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</si>
  <si>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</si>
  <si>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</si>
  <si>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</si>
  <si>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</si>
  <si>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</si>
  <si>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</si>
  <si>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</si>
  <si>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</si>
  <si>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</si>
  <si>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</si>
  <si>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</si>
  <si>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</si>
  <si>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</si>
  <si>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</si>
  <si>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</si>
  <si>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</si>
  <si>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</si>
  <si>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</si>
  <si>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</si>
  <si>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</si>
  <si>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</si>
  <si>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</si>
  <si>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</si>
  <si>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</si>
  <si>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</si>
  <si>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</si>
  <si>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</si>
  <si>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</si>
  <si>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</si>
  <si>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</si>
  <si>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</si>
  <si>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</si>
  <si>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</si>
  <si>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</si>
  <si>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</si>
  <si>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</si>
  <si>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</si>
  <si>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</si>
  <si>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</si>
  <si>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</si>
  <si>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</si>
  <si>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</si>
  <si>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</si>
  <si>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</si>
  <si>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</si>
  <si>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</si>
  <si>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</si>
  <si>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</si>
  <si>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</si>
  <si>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</si>
  <si>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</si>
  <si>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</si>
  <si>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</si>
  <si>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</si>
  <si>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</si>
  <si>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</si>
  <si>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</si>
  <si>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</si>
  <si>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</si>
  <si>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</si>
  <si>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</si>
  <si>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</si>
  <si>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</si>
  <si>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</si>
  <si>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</si>
  <si>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</si>
  <si>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</si>
  <si>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</si>
  <si>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</si>
  <si>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</si>
  <si>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</si>
  <si>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</si>
  <si>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</si>
  <si>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</si>
  <si>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</si>
  <si>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</si>
  <si>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</si>
  <si>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</si>
  <si>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</si>
  <si>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</si>
  <si>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</si>
  <si>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</si>
  <si>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</si>
  <si>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</si>
  <si>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</si>
  <si>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</si>
  <si>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</si>
  <si>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</si>
  <si>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</si>
  <si>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</si>
  <si>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</si>
  <si>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</si>
  <si>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</si>
  <si>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</si>
  <si>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</si>
  <si>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</si>
  <si>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</si>
  <si>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</si>
  <si>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</si>
  <si>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</si>
  <si>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</si>
  <si>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</si>
  <si>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</si>
  <si>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</si>
  <si>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</si>
  <si>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</si>
  <si>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</si>
  <si>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</si>
  <si>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</si>
  <si>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</si>
  <si>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</si>
  <si>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</si>
  <si>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</si>
  <si>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</si>
  <si>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</si>
  <si>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</si>
  <si>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</si>
  <si>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</si>
  <si>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</si>
  <si>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</si>
  <si>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</si>
  <si>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</si>
  <si>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</si>
  <si>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</si>
  <si>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</si>
  <si>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</si>
  <si>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</si>
  <si>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</si>
  <si>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</si>
  <si>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</si>
  <si>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</si>
  <si>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</si>
  <si>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</si>
  <si>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</si>
  <si>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</si>
  <si>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</si>
  <si>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</si>
  <si>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</si>
  <si>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</si>
  <si>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</si>
  <si>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</si>
  <si>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</si>
  <si>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</si>
  <si>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</si>
  <si>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</si>
  <si>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</si>
  <si>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</si>
  <si>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</si>
  <si>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</si>
  <si>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</si>
  <si>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</si>
  <si>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</si>
  <si>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</si>
  <si>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</si>
  <si>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</si>
  <si>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</si>
  <si>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</si>
  <si>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</si>
  <si>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</si>
  <si>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</si>
  <si>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</si>
  <si>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</si>
  <si>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</si>
  <si>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</si>
  <si>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</si>
  <si>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</si>
  <si>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</si>
  <si>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</si>
  <si>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</si>
  <si>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</si>
  <si>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</si>
  <si>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</si>
  <si>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</si>
  <si>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</si>
  <si>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</si>
  <si>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</si>
  <si>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</si>
  <si>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</si>
  <si>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</si>
  <si>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</si>
  <si>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</si>
  <si>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</si>
  <si>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</si>
  <si>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</si>
  <si>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</si>
  <si>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</si>
  <si>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</si>
  <si>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</si>
  <si>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</si>
  <si>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</si>
  <si>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</si>
  <si>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</si>
  <si>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</si>
  <si>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</si>
  <si>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</si>
  <si>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</si>
  <si>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</si>
  <si>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</si>
  <si>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</si>
  <si>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</si>
  <si>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</si>
  <si>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</si>
  <si>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</si>
  <si>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</si>
  <si>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</si>
  <si>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</si>
  <si>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</si>
  <si>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</si>
  <si>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</si>
  <si>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</si>
  <si>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</si>
  <si>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</si>
  <si>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</si>
  <si>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</si>
  <si>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</si>
  <si>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</si>
  <si>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</si>
  <si>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</si>
  <si>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</si>
  <si>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</si>
  <si>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</si>
  <si>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</si>
  <si>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</si>
  <si>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</si>
  <si>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</si>
  <si>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</si>
  <si>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</si>
  <si>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</si>
  <si>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</si>
  <si>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</si>
  <si>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</si>
  <si>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</si>
  <si>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</si>
  <si>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</si>
  <si>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</si>
  <si>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</si>
  <si>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</si>
  <si>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</si>
  <si>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</si>
  <si>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</si>
  <si>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</si>
  <si>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</si>
  <si>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</si>
  <si>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</si>
  <si>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</si>
  <si>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</si>
  <si>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</si>
  <si>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</si>
  <si>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</si>
  <si>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</si>
  <si>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</si>
  <si>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</si>
  <si>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</si>
  <si>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</si>
  <si>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</si>
  <si>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</si>
  <si>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</si>
  <si>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</si>
  <si>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</si>
  <si>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</si>
  <si>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</si>
  <si>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</si>
  <si>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</si>
  <si>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</si>
  <si>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</si>
  <si>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</si>
  <si>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</si>
  <si>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</si>
  <si>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</si>
  <si>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</si>
  <si>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</si>
  <si>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</si>
  <si>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</si>
  <si>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</si>
  <si>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</si>
  <si>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</si>
  <si>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</si>
  <si>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</si>
  <si>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</si>
  <si>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</si>
  <si>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</si>
  <si>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170-175</t>
  </si>
  <si>
    <t>Profiit of Rs.42.50/-</t>
  </si>
  <si>
    <t>HRTI PRIVATE LIMITED</t>
  </si>
  <si>
    <t>Profit of Rs.51/-</t>
  </si>
  <si>
    <t>16</t>
  </si>
  <si>
    <t>EXIDEIND AUG FUT</t>
  </si>
  <si>
    <t>275-278</t>
  </si>
  <si>
    <t>111.5</t>
  </si>
  <si>
    <t>Profit of Rs.8.5/-</t>
  </si>
  <si>
    <t>OFSS AUG FUT</t>
  </si>
  <si>
    <t>4060-4110</t>
  </si>
  <si>
    <t>Loss of Rs.23.5/-</t>
  </si>
  <si>
    <t>Loss of Rs.3.5/-</t>
  </si>
  <si>
    <t>Profit of Rs.2/-</t>
  </si>
  <si>
    <t>149-155</t>
  </si>
  <si>
    <t>AJAY SALVI</t>
  </si>
  <si>
    <t>Indiabulls Hsg Fin Ltd</t>
  </si>
  <si>
    <t>HI GROWTH CORPORATE SERVICES PVT LTD</t>
  </si>
  <si>
    <t>METROPOLIS SEPT FUT</t>
  </si>
  <si>
    <t>1370-1400</t>
  </si>
  <si>
    <t>BAJAJFINSV SEPT FUT</t>
  </si>
  <si>
    <t>1525-1545</t>
  </si>
  <si>
    <t>NTPC SEPT FUT</t>
  </si>
  <si>
    <t>225-228</t>
  </si>
  <si>
    <t xml:space="preserve">BANKNIFTY 44400 PE 31-AUG </t>
  </si>
  <si>
    <t>300-400</t>
  </si>
  <si>
    <t>145</t>
  </si>
  <si>
    <t>Profit of Rs.22.5/-</t>
  </si>
  <si>
    <t>NK SECURITIES RESEARCH PRIVATE LIMITED</t>
  </si>
  <si>
    <t>CITADEL SECURITIES INDIA MARKETS PRIVATE LIMITED</t>
  </si>
  <si>
    <t>VIKASLIFE</t>
  </si>
  <si>
    <t>Vikas Lifecare Limited</t>
  </si>
  <si>
    <t>Profit of Rs.20.5/-</t>
  </si>
  <si>
    <t>Profit of Rs.50/-</t>
  </si>
  <si>
    <t>CONCOR SEPT FUT</t>
  </si>
  <si>
    <t>685-695</t>
  </si>
  <si>
    <t>2815-2935</t>
  </si>
  <si>
    <t>3180-3380</t>
  </si>
  <si>
    <t>Profit of Rs.11/-</t>
  </si>
  <si>
    <t>FINNIFTY 19800 PE 29-AUG</t>
  </si>
  <si>
    <t>HCLTECH SEPT FUT</t>
  </si>
  <si>
    <t>1185-1195</t>
  </si>
  <si>
    <t>ISGEC</t>
  </si>
  <si>
    <t>695-705</t>
  </si>
  <si>
    <t>NIFTY 19400 CE 31-AUG</t>
  </si>
  <si>
    <t>NIFTY 19300 PE 31-AUG</t>
  </si>
  <si>
    <t>Profit of Rs.410/-</t>
  </si>
  <si>
    <t>27</t>
  </si>
  <si>
    <t>Loss of Rs.16/-</t>
  </si>
  <si>
    <t>Profit of Rs.2.15/-</t>
  </si>
  <si>
    <t>109.5-114.5</t>
  </si>
  <si>
    <t>124-130</t>
  </si>
  <si>
    <t>ASRL</t>
  </si>
  <si>
    <t>DITCO</t>
  </si>
  <si>
    <t>JIGAR MUKESHBHAI SHAH</t>
  </si>
  <si>
    <t>GOPAIST</t>
  </si>
  <si>
    <t>MISTERKAPOORKESHRI</t>
  </si>
  <si>
    <t>PVVINFRA</t>
  </si>
  <si>
    <t>SHOORA</t>
  </si>
  <si>
    <t>WITS</t>
  </si>
  <si>
    <t>NARENDRASINH MANUBHA ZALA</t>
  </si>
  <si>
    <t>HCC</t>
  </si>
  <si>
    <t>Hindustan Construc Co.</t>
  </si>
  <si>
    <t>KSHITIJPOL</t>
  </si>
  <si>
    <t>Kshitij Polyline Limited</t>
  </si>
  <si>
    <t>RPOWER</t>
  </si>
  <si>
    <t>Reliance Power Limited</t>
  </si>
  <si>
    <t>BHARAT HEMRAJ GALA</t>
  </si>
  <si>
    <t>ATUL SEPT FUT</t>
  </si>
  <si>
    <t>7400-7500</t>
  </si>
  <si>
    <t>LTIM SEPT FUT</t>
  </si>
  <si>
    <t>5300-5400</t>
  </si>
  <si>
    <t>Profit of Rs.9.25/-</t>
  </si>
  <si>
    <t>HINDUNILVR 2560 CE 28-SEPT</t>
  </si>
  <si>
    <t>36-37</t>
  </si>
  <si>
    <t>60-75</t>
  </si>
  <si>
    <t>597-627</t>
  </si>
  <si>
    <t>RELIANCE 2480 CE 28-SEPT</t>
  </si>
  <si>
    <t>41.50-42.50</t>
  </si>
  <si>
    <t>ADVIKCA</t>
  </si>
  <si>
    <t>G G ENGINEERING LIMITED</t>
  </si>
  <si>
    <t>JIGNESH AMRUTLAL THOBHANI</t>
  </si>
  <si>
    <t>BONDADA</t>
  </si>
  <si>
    <t>TOPGAIN FINANCE PRIVATE LIMITED</t>
  </si>
  <si>
    <t>MANSI SHARE &amp; STOCK ADVISORS PRIVATE LIMITED</t>
  </si>
  <si>
    <t>CINCO STOCK VISION LLP</t>
  </si>
  <si>
    <t>SPARK FINANCE</t>
  </si>
  <si>
    <t>DEEPAK KUMAR PRAVINCHANDRA SHETH</t>
  </si>
  <si>
    <t>GMPL</t>
  </si>
  <si>
    <t>BLACKBERRY SAREES PRIVATE LIMITED</t>
  </si>
  <si>
    <t>GEMZAR ENTERPRISES PRIVATE LIMITED</t>
  </si>
  <si>
    <t>JAYCH</t>
  </si>
  <si>
    <t>INTGRAI TECHNOLOGY PRIVATE LIMITED</t>
  </si>
  <si>
    <t>SKSE SECURITIES LIMITED CORP CM/TM PROP A/C</t>
  </si>
  <si>
    <t>NARMADABEN VAGHELA</t>
  </si>
  <si>
    <t>STOCK VERTEX VENTURES</t>
  </si>
  <si>
    <t>VICKY RAJESH JHAVERI</t>
  </si>
  <si>
    <t>PREKSHANIRMALSHAH</t>
  </si>
  <si>
    <t>QE SECURITIES LLP</t>
  </si>
  <si>
    <t>VEENA RAJESH SHAH</t>
  </si>
  <si>
    <t>AAKRAYA RESEARCH LLP</t>
  </si>
  <si>
    <t>KELLTONTEC</t>
  </si>
  <si>
    <t>Kellton Tech Sol Ltd</t>
  </si>
  <si>
    <t>SELVAMURTHY  AKILANDESWARI</t>
  </si>
  <si>
    <t>ACHINTYA SECURITIES PRIVATE LIMITED</t>
  </si>
  <si>
    <t>SHAKTIPUMP</t>
  </si>
  <si>
    <t>Shakti Pumps (I) Ltd</t>
  </si>
  <si>
    <t>UFLEX Limited</t>
  </si>
  <si>
    <t>KESORAMIND</t>
  </si>
  <si>
    <t>KESORAM INDUSTRIES LTD</t>
  </si>
  <si>
    <t>EUSTON INDUSTRIES LIMITED</t>
  </si>
  <si>
    <t>34.5</t>
  </si>
  <si>
    <t>Loss of Rs.33/-</t>
  </si>
  <si>
    <t xml:space="preserve">LATENTVIEW </t>
  </si>
  <si>
    <t>500-550</t>
  </si>
  <si>
    <t>NAUKRI SEPT FUT</t>
  </si>
  <si>
    <t>4375-4385</t>
  </si>
  <si>
    <t>4470-4530</t>
  </si>
  <si>
    <t>670-700</t>
  </si>
  <si>
    <t>RELIANCE SEPT FUT</t>
  </si>
  <si>
    <t>2428-2432</t>
  </si>
  <si>
    <t>2480-2520</t>
  </si>
  <si>
    <t>PIIND SEPT FUT</t>
  </si>
  <si>
    <t>3740-3770</t>
  </si>
  <si>
    <t>1470-1530</t>
  </si>
  <si>
    <t>1640-1700</t>
  </si>
  <si>
    <t>Loss of Rs.30/-</t>
  </si>
  <si>
    <t>380-425</t>
  </si>
  <si>
    <t>7NR</t>
  </si>
  <si>
    <t>VAX FASHION PRIVATE LIMITED</t>
  </si>
  <si>
    <t>AKM</t>
  </si>
  <si>
    <t>KHUSHBUNIRAJGULECHA</t>
  </si>
  <si>
    <t>MAULIK RAJENDRABHAI SHAH HUF</t>
  </si>
  <si>
    <t>AUROLAB</t>
  </si>
  <si>
    <t>PADRONE MARKETING PVT LTD</t>
  </si>
  <si>
    <t>VINODBHAI MANJIBHAI CHAUHAN</t>
  </si>
  <si>
    <t>VIJIT GLOBAL SECURITIES PRIVATE LIMITED</t>
  </si>
  <si>
    <t>COSMICCRF</t>
  </si>
  <si>
    <t>SANTOSH INDUSTRIES LIMITED</t>
  </si>
  <si>
    <t>DHYAANI</t>
  </si>
  <si>
    <t>DHIRAJLAL SHIVABHAI VEKARIYA</t>
  </si>
  <si>
    <t>EARUM</t>
  </si>
  <si>
    <t>AMRAPALI CAPITAL AND FINANCE SERVICES LIMITED</t>
  </si>
  <si>
    <t>GARNETINT</t>
  </si>
  <si>
    <t>SARVAGAY TEXTILE LLP</t>
  </si>
  <si>
    <t>TANGO COMMOSALES LLP</t>
  </si>
  <si>
    <t>CREDENT INVESTMENT PRIVATE LIMITED</t>
  </si>
  <si>
    <t>SAPPERS INFRA REALTORS PRIVATE LIMITED</t>
  </si>
  <si>
    <t>VEDANKIT TRADERS PRIVATE LIMITED</t>
  </si>
  <si>
    <t>KANCHAN DEVI</t>
  </si>
  <si>
    <t>PRIYANKA AGRAWAL</t>
  </si>
  <si>
    <t>VINITA AGRAWAL</t>
  </si>
  <si>
    <t>SHALINI JAIN</t>
  </si>
  <si>
    <t>KBCGLOBAL</t>
  </si>
  <si>
    <t>PINNACLE INVESTMENTS</t>
  </si>
  <si>
    <t>MAANALU</t>
  </si>
  <si>
    <t>RAVINDER NATH JAIN</t>
  </si>
  <si>
    <t>DUGAR GROWTH FUND PRIVATE LIMITED</t>
  </si>
  <si>
    <t>OLATECH</t>
  </si>
  <si>
    <t>JIVRAJ GOVINDJI SHAH</t>
  </si>
  <si>
    <t>PRUDENT</t>
  </si>
  <si>
    <t>TA FDI INVESTORS LIMITED</t>
  </si>
  <si>
    <t>INDIA ACORN ICAV</t>
  </si>
  <si>
    <t>DSP MUTUAL FUND</t>
  </si>
  <si>
    <t>ABU DHABI INVESTMENT AUTHORITY</t>
  </si>
  <si>
    <t>AMITA LUNAGARIYA</t>
  </si>
  <si>
    <t>RMC</t>
  </si>
  <si>
    <t>BLUE LOTUS CAPITAL MULTI BAGGER FUND II</t>
  </si>
  <si>
    <t>INDIA EMERGING GIANTS FUND LIMITED</t>
  </si>
  <si>
    <t>ARGENT LEASING AND FINANCE PRIVATE LIMITED</t>
  </si>
  <si>
    <t>EKLINGJI TRADELINK PRIVATE LIMITED</t>
  </si>
  <si>
    <t>SANDEEP VINODKUMAR JADAV</t>
  </si>
  <si>
    <t>SEACOAST</t>
  </si>
  <si>
    <t>DHWANIL SAUMILBHAI BHAVNAGARI</t>
  </si>
  <si>
    <t>JAINAM FINSERVE PRIVATE LIMITED .</t>
  </si>
  <si>
    <t>DINESH DANTANI</t>
  </si>
  <si>
    <t>VAKANDA SERVICES PRIVATE LIMITED</t>
  </si>
  <si>
    <t>SAHASTRAA ADVISORS PRIVATE LIMITED</t>
  </si>
  <si>
    <t>BLISSFULBOUNTY AGRI PRIVATE LIMITED</t>
  </si>
  <si>
    <t>CHANDRIMA MERCANTILES LIMITED</t>
  </si>
  <si>
    <t>NEETABEN JAYESHBHAI RATHOD</t>
  </si>
  <si>
    <t>SELLWIN</t>
  </si>
  <si>
    <t>SWATI VASANT SANAS</t>
  </si>
  <si>
    <t>GUNASEKARAN KADIRESAN</t>
  </si>
  <si>
    <t>SIMPLXMIL</t>
  </si>
  <si>
    <t>MILLENNIUM STOCK BROKING PVT LTD</t>
  </si>
  <si>
    <t>SOFCOM</t>
  </si>
  <si>
    <t>PRITI APURVBHAI SHAH</t>
  </si>
  <si>
    <t>SUMUKA</t>
  </si>
  <si>
    <t>HARNISH B SHAH HUF</t>
  </si>
  <si>
    <t>NAV CAPITAL VCC - NAV CAPITAL EMERGING STAR FUND</t>
  </si>
  <si>
    <t>SUNRETAIL</t>
  </si>
  <si>
    <t>MASILAMANIBALAJI</t>
  </si>
  <si>
    <t>SYLPH</t>
  </si>
  <si>
    <t>RAJESH KUMAR GUPTA</t>
  </si>
  <si>
    <t>TSPIRITUAL</t>
  </si>
  <si>
    <t>AMIT SINGHAL</t>
  </si>
  <si>
    <t>SUBHAM ORAM</t>
  </si>
  <si>
    <t>SETU SECURITIES PVT. LTD.</t>
  </si>
  <si>
    <t>SW CAPITAL PRIVATE LIMITED</t>
  </si>
  <si>
    <t>NIRAV MAHENDRABHAI KOTHARI</t>
  </si>
  <si>
    <t>NIMIT JAYENDRA SHAH</t>
  </si>
  <si>
    <t>MAHADEV MANUBHAI MAKVANA</t>
  </si>
  <si>
    <t>ISHAN PYARELAL JAYSWAL</t>
  </si>
  <si>
    <t>NIKHIL RAJESH SINGH</t>
  </si>
  <si>
    <t>VMS</t>
  </si>
  <si>
    <t>SATISH KUMAR GUPTA (HUF)</t>
  </si>
  <si>
    <t>BABUNA DEVI</t>
  </si>
  <si>
    <t>AAATECH</t>
  </si>
  <si>
    <t>AAA Technologies Limited</t>
  </si>
  <si>
    <t>SURESHKUMAR MAKWANA</t>
  </si>
  <si>
    <t>HARDIKKUMAR MAIYAJIBHAI DESAI</t>
  </si>
  <si>
    <t>ACC Limited</t>
  </si>
  <si>
    <t>BNP PARIBAS ARBITRAGE</t>
  </si>
  <si>
    <t>AEROFLEX</t>
  </si>
  <si>
    <t>Aeroflex Industries Ltd</t>
  </si>
  <si>
    <t>MARWADI CHANDARANA INTERMEDIARIES BROKERS PRIVATE LIMITED</t>
  </si>
  <si>
    <t>QNANCE TECHNOLOGIES LLP</t>
  </si>
  <si>
    <t>VOGUE COMMERCIAL CO.LTD</t>
  </si>
  <si>
    <t>Ashok Leyland Ltd.</t>
  </si>
  <si>
    <t>ASLIND</t>
  </si>
  <si>
    <t>ASL Industries Limited</t>
  </si>
  <si>
    <t>Astral Limited</t>
  </si>
  <si>
    <t>ATULAUTO</t>
  </si>
  <si>
    <t>Atul Auto Limited</t>
  </si>
  <si>
    <t>YUGA STOCKS AND COMMODITIES PRIVATE LIMITED  .</t>
  </si>
  <si>
    <t>BFINVEST</t>
  </si>
  <si>
    <t>BF Investment Limited</t>
  </si>
  <si>
    <t>BSE Limited</t>
  </si>
  <si>
    <t>Cummins India Limited</t>
  </si>
  <si>
    <t>LIESHA CORPORATION PRIVATE LIMITED .</t>
  </si>
  <si>
    <t>DBL</t>
  </si>
  <si>
    <t>Dilip Buildcon Limited</t>
  </si>
  <si>
    <t>HDFC AMC Limited</t>
  </si>
  <si>
    <t>IDFC First Bank Limited</t>
  </si>
  <si>
    <t>COPTHALL MAURITIUS INVESTMENT LIMITED</t>
  </si>
  <si>
    <t>MANUGRAPH</t>
  </si>
  <si>
    <t>Manugraph India Ltd.</t>
  </si>
  <si>
    <t>PACE SETTERS BUSINESS SOLUTIONS PRIVATE LIMITED</t>
  </si>
  <si>
    <t>Medplus Health Serv Ltd</t>
  </si>
  <si>
    <t>FIDELITY FUNDS - INDIA FOCUS FUND</t>
  </si>
  <si>
    <t>MANSI SHARE AND STOCK ADVISORS PVT LTD</t>
  </si>
  <si>
    <t>NIPPON INDIA MUTUAL FUND</t>
  </si>
  <si>
    <t>GOVERNMENT OF SINGAPORE</t>
  </si>
  <si>
    <t>STEADVIEW CAPITAL MAURITIUS LIMITED</t>
  </si>
  <si>
    <t>Power Finance Corporation</t>
  </si>
  <si>
    <t>PRITIKA</t>
  </si>
  <si>
    <t>Pritika Eng Compo Ltd</t>
  </si>
  <si>
    <t>VORA FINANCIAL SERVICES PVT LTD</t>
  </si>
  <si>
    <t>RS SECURITIES</t>
  </si>
  <si>
    <t>Prudent Corp Adv Ser Ltd</t>
  </si>
  <si>
    <t>Rural Electrification Cor</t>
  </si>
  <si>
    <t>SEL</t>
  </si>
  <si>
    <t>Sungarner Energies Ltd</t>
  </si>
  <si>
    <t>SAURABH TRIPATHI</t>
  </si>
  <si>
    <t>RAJESH NARASIMHAMURTHY</t>
  </si>
  <si>
    <t>BHARAT KUMAR SOMCHAND SHAH</t>
  </si>
  <si>
    <t>ANSHUL AGARWAL</t>
  </si>
  <si>
    <t>SULA</t>
  </si>
  <si>
    <t>Sula Vineyards Limited</t>
  </si>
  <si>
    <t>HDFC MUTUAL FUND A/C HDFC MULTI CAP FUND</t>
  </si>
  <si>
    <t>MORGAN STANLEY ASIA SINGAPORE PTE</t>
  </si>
  <si>
    <t>SOCIETE GENERALE</t>
  </si>
  <si>
    <t>HDFC MUTUAL FUND A/C HDFC LARGE AND MID CAP FUND</t>
  </si>
  <si>
    <t>GHISALLO MASTER FUND LP</t>
  </si>
  <si>
    <t>HDFC MUTUAL FUND A/C HDFC SMALL CAP FUND</t>
  </si>
  <si>
    <t>Supreme Industries Ltd</t>
  </si>
  <si>
    <t>URBAN</t>
  </si>
  <si>
    <t>Urban Enviro Waste Mgmt L</t>
  </si>
  <si>
    <t>BHAVESHKUMAR NATVARLAL SHETH</t>
  </si>
  <si>
    <t>GREEN-RE</t>
  </si>
  <si>
    <t>Orient Green Power Co Ltd</t>
  </si>
  <si>
    <t>LIFE INSURANCE CORPORATION OF INDIA</t>
  </si>
  <si>
    <t>IZMO</t>
  </si>
  <si>
    <t>IZMO Limited</t>
  </si>
  <si>
    <t>KIRAN NAVINCHANDRA ASHER</t>
  </si>
  <si>
    <t>RAVIRAJ DEVELOPERS LTD</t>
  </si>
  <si>
    <t>PI OPPORTUNITIES FUND - I</t>
  </si>
  <si>
    <t>LAVENDER ROSE INVESTMENT LIMITED</t>
  </si>
  <si>
    <t>NEULANDLAB</t>
  </si>
  <si>
    <t>Neuland Laboratories Ltd</t>
  </si>
  <si>
    <t>NIRMAN</t>
  </si>
  <si>
    <t>Nirman Agri Gentics Ltd</t>
  </si>
  <si>
    <t>SHRIPAL V VORA (HUF)</t>
  </si>
  <si>
    <t>PERFECT</t>
  </si>
  <si>
    <t>Perfect Infraengineer Ltd</t>
  </si>
  <si>
    <t>KAILASHBEN ASHOKKUMAR PATEL</t>
  </si>
  <si>
    <t>THE WINDACRE PARTNERSHIP MASTER FUND LP</t>
  </si>
  <si>
    <t>SECURCRED</t>
  </si>
  <si>
    <t>SecUR Credentials Limited</t>
  </si>
  <si>
    <t>RAHUL BELWALKAR</t>
  </si>
  <si>
    <t>NIKUNJ STOCK BROKERS LTD</t>
  </si>
  <si>
    <t>SRPL</t>
  </si>
  <si>
    <t>Shree Ram Proteins Ltd.</t>
  </si>
  <si>
    <t>KNAB FINANCE ADVISORS PRIVATE LIMITED</t>
  </si>
  <si>
    <t>VERLINVEST ASIA PTE.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</si>
</sst>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40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5" fillId="6" borderId="2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0" fontId="14" fillId="0" borderId="0" xfId="0" applyFont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5" fillId="0" borderId="3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left"/>
    </xf>
    <xf numFmtId="43" fontId="35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5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left"/>
    </xf>
    <xf numFmtId="43" fontId="38" fillId="12" borderId="2" xfId="0" applyNumberFormat="1" applyFont="1" applyFill="1" applyBorder="1" applyAlignment="1">
      <alignment horizontal="center" vertical="top"/>
    </xf>
    <xf numFmtId="0" fontId="38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6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/>
    </xf>
    <xf numFmtId="165" fontId="35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/>
    </xf>
    <xf numFmtId="49" fontId="36" fillId="13" borderId="31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2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5" fillId="13" borderId="7" xfId="0" applyNumberFormat="1" applyFont="1" applyFill="1" applyBorder="1" applyAlignment="1">
      <alignment horizontal="center" vertical="center"/>
    </xf>
    <xf numFmtId="1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/>
    <xf numFmtId="0" fontId="36" fillId="13" borderId="2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0" fontId="36" fillId="13" borderId="27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5" fillId="13" borderId="31" xfId="0" applyFont="1" applyFill="1" applyBorder="1" applyAlignment="1">
      <alignment horizontal="left"/>
    </xf>
    <xf numFmtId="43" fontId="35" fillId="13" borderId="31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0" fontId="36" fillId="15" borderId="2" xfId="0" applyNumberFormat="1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/>
    </xf>
    <xf numFmtId="16" fontId="36" fillId="15" borderId="31" xfId="0" applyNumberFormat="1" applyFont="1" applyFill="1" applyBorder="1" applyAlignment="1">
      <alignment horizontal="center" vertical="center"/>
    </xf>
    <xf numFmtId="2" fontId="36" fillId="13" borderId="17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6" fontId="35" fillId="11" borderId="2" xfId="0" applyNumberFormat="1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5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5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8" fillId="17" borderId="2" xfId="0" applyFont="1" applyFill="1" applyBorder="1" applyAlignment="1">
      <alignment horizontal="left"/>
    </xf>
    <xf numFmtId="43" fontId="35" fillId="17" borderId="2" xfId="0" applyNumberFormat="1" applyFont="1" applyFill="1" applyBorder="1" applyAlignment="1">
      <alignment horizontal="center" vertical="top"/>
    </xf>
    <xf numFmtId="0" fontId="36" fillId="17" borderId="2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2" fontId="36" fillId="18" borderId="2" xfId="0" applyNumberFormat="1" applyFont="1" applyFill="1" applyBorder="1" applyAlignment="1">
      <alignment horizontal="center" vertical="center"/>
    </xf>
    <xf numFmtId="10" fontId="36" fillId="18" borderId="2" xfId="0" applyNumberFormat="1" applyFont="1" applyFill="1" applyBorder="1" applyAlignment="1">
      <alignment horizontal="center" vertical="center" wrapText="1"/>
    </xf>
    <xf numFmtId="0" fontId="36" fillId="18" borderId="20" xfId="0" applyFont="1" applyFill="1" applyBorder="1" applyAlignment="1">
      <alignment horizontal="center" vertical="center"/>
    </xf>
    <xf numFmtId="16" fontId="36" fillId="18" borderId="31" xfId="0" applyNumberFormat="1" applyFont="1" applyFill="1" applyBorder="1" applyAlignment="1">
      <alignment horizontal="center" vertical="center"/>
    </xf>
    <xf numFmtId="0" fontId="38" fillId="13" borderId="31" xfId="0" applyFont="1" applyFill="1" applyBorder="1" applyAlignment="1">
      <alignment horizontal="left"/>
    </xf>
    <xf numFmtId="2" fontId="36" fillId="11" borderId="17" xfId="0" applyNumberFormat="1" applyFont="1" applyFill="1" applyBorder="1" applyAlignment="1">
      <alignment horizontal="center" vertical="center"/>
    </xf>
    <xf numFmtId="166" fontId="35" fillId="13" borderId="31" xfId="0" applyNumberFormat="1" applyFont="1" applyFill="1" applyBorder="1" applyAlignment="1">
      <alignment horizontal="center" vertical="center"/>
    </xf>
    <xf numFmtId="43" fontId="35" fillId="12" borderId="2" xfId="0" applyNumberFormat="1" applyFont="1" applyFill="1" applyBorder="1" applyAlignment="1">
      <alignment horizontal="center" vertical="top"/>
    </xf>
    <xf numFmtId="49" fontId="35" fillId="11" borderId="2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5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5" fillId="17" borderId="31" xfId="0" applyFont="1" applyFill="1" applyBorder="1" applyAlignment="1">
      <alignment horizontal="left"/>
    </xf>
    <xf numFmtId="43" fontId="35" fillId="17" borderId="31" xfId="0" applyNumberFormat="1" applyFont="1" applyFill="1" applyBorder="1" applyAlignment="1">
      <alignment horizontal="center" vertical="top"/>
    </xf>
    <xf numFmtId="0" fontId="35" fillId="17" borderId="31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16" fontId="35" fillId="17" borderId="2" xfId="0" applyNumberFormat="1" applyFont="1" applyFill="1" applyBorder="1" applyAlignment="1">
      <alignment horizontal="center" vertical="center"/>
    </xf>
    <xf numFmtId="0" fontId="35" fillId="17" borderId="2" xfId="0" applyFont="1" applyFill="1" applyBorder="1"/>
    <xf numFmtId="0" fontId="36" fillId="18" borderId="27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166" fontId="35" fillId="18" borderId="2" xfId="0" applyNumberFormat="1" applyFont="1" applyFill="1" applyBorder="1" applyAlignment="1">
      <alignment horizontal="center" vertical="center"/>
    </xf>
    <xf numFmtId="165" fontId="35" fillId="18" borderId="2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 vertical="center"/>
    </xf>
    <xf numFmtId="49" fontId="36" fillId="17" borderId="31" xfId="0" applyNumberFormat="1" applyFont="1" applyFill="1" applyBorder="1" applyAlignment="1">
      <alignment horizontal="center" vertical="center"/>
    </xf>
    <xf numFmtId="0" fontId="36" fillId="17" borderId="37" xfId="0" applyFont="1" applyFill="1" applyBorder="1" applyAlignment="1">
      <alignment horizontal="center" vertical="center"/>
    </xf>
    <xf numFmtId="0" fontId="36" fillId="17" borderId="7" xfId="0" applyFont="1" applyFill="1" applyBorder="1" applyAlignment="1">
      <alignment horizontal="center" vertical="center"/>
    </xf>
    <xf numFmtId="166" fontId="35" fillId="17" borderId="2" xfId="0" applyNumberFormat="1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165" fontId="35" fillId="17" borderId="7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left"/>
    </xf>
    <xf numFmtId="43" fontId="35" fillId="11" borderId="2" xfId="0" applyNumberFormat="1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165" fontId="35" fillId="13" borderId="32" xfId="0" applyNumberFormat="1" applyFont="1" applyFill="1" applyBorder="1" applyAlignment="1">
      <alignment horizontal="center" vertical="center"/>
    </xf>
    <xf numFmtId="165" fontId="35" fillId="13" borderId="33" xfId="0" applyNumberFormat="1" applyFont="1" applyFill="1" applyBorder="1" applyAlignment="1">
      <alignment horizontal="center" vertical="center"/>
    </xf>
    <xf numFmtId="165" fontId="35" fillId="13" borderId="7" xfId="0" applyNumberFormat="1" applyFont="1" applyFill="1" applyBorder="1" applyAlignment="1">
      <alignment horizontal="center" vertical="center"/>
    </xf>
    <xf numFmtId="165" fontId="35" fillId="13" borderId="36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36" fillId="14" borderId="36" xfId="0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5" fontId="35" fillId="11" borderId="36" xfId="0" applyNumberFormat="1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0" fontId="35" fillId="13" borderId="32" xfId="0" applyFont="1" applyFill="1" applyBorder="1" applyAlignment="1">
      <alignment horizontal="center" vertical="center"/>
    </xf>
    <xf numFmtId="0" fontId="35" fillId="13" borderId="33" xfId="0" applyFont="1" applyFill="1" applyBorder="1" applyAlignment="1">
      <alignment horizontal="center" vertical="center"/>
    </xf>
    <xf numFmtId="0" fontId="36" fillId="13" borderId="34" xfId="0" applyFont="1" applyFill="1" applyBorder="1" applyAlignment="1">
      <alignment horizontal="center" vertical="center"/>
    </xf>
    <xf numFmtId="0" fontId="36" fillId="13" borderId="35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5" fillId="11" borderId="33" xfId="0" applyFont="1" applyFill="1" applyBorder="1" applyAlignment="1">
      <alignment horizontal="center" vertical="center"/>
    </xf>
    <xf numFmtId="165" fontId="35" fillId="11" borderId="32" xfId="0" applyNumberFormat="1" applyFont="1" applyFill="1" applyBorder="1" applyAlignment="1">
      <alignment horizontal="center" vertical="center"/>
    </xf>
    <xf numFmtId="165" fontId="35" fillId="11" borderId="33" xfId="0" applyNumberFormat="1" applyFont="1" applyFill="1" applyBorder="1" applyAlignment="1">
      <alignment horizontal="center" vertical="center"/>
    </xf>
    <xf numFmtId="0" fontId="36" fillId="11" borderId="34" xfId="0" applyFont="1" applyFill="1" applyBorder="1" applyAlignment="1">
      <alignment horizontal="center" vertical="center"/>
    </xf>
    <xf numFmtId="0" fontId="36" fillId="11" borderId="35" xfId="0" applyFont="1" applyFill="1" applyBorder="1" applyAlignment="1">
      <alignment horizontal="center" vertical="center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G6" sqref="G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9" t="s">
        <v>16</v>
      </c>
      <c r="B9" s="371" t="s">
        <v>17</v>
      </c>
      <c r="C9" s="371" t="s">
        <v>18</v>
      </c>
      <c r="D9" s="371" t="s">
        <v>19</v>
      </c>
      <c r="E9" s="26" t="s">
        <v>20</v>
      </c>
      <c r="F9" s="26" t="s">
        <v>21</v>
      </c>
      <c r="G9" s="366" t="s">
        <v>22</v>
      </c>
      <c r="H9" s="367"/>
      <c r="I9" s="368"/>
      <c r="J9" s="366" t="s">
        <v>23</v>
      </c>
      <c r="K9" s="367"/>
      <c r="L9" s="368"/>
      <c r="M9" s="26"/>
      <c r="N9" s="27"/>
      <c r="O9" s="27"/>
      <c r="P9" s="27"/>
    </row>
    <row r="10" spans="1:16" ht="40.200000000000003">
      <c r="A10" s="370"/>
      <c r="B10" s="372"/>
      <c r="C10" s="372"/>
      <c r="D10" s="37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19414.25</v>
      </c>
      <c r="F11" s="35">
        <v>19431.533333333333</v>
      </c>
      <c r="G11" s="36">
        <v>19371.066666666666</v>
      </c>
      <c r="H11" s="36">
        <v>19327.883333333331</v>
      </c>
      <c r="I11" s="36">
        <v>19267.416666666664</v>
      </c>
      <c r="J11" s="36">
        <v>19474.716666666667</v>
      </c>
      <c r="K11" s="36">
        <v>19535.183333333334</v>
      </c>
      <c r="L11" s="36">
        <v>19578.366666666669</v>
      </c>
      <c r="M11" s="37">
        <v>19492</v>
      </c>
      <c r="N11" s="37">
        <v>19388.349999999999</v>
      </c>
      <c r="O11" s="252">
        <v>10605800</v>
      </c>
      <c r="P11" s="254">
        <v>-0.2032633314677855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44289.85</v>
      </c>
      <c r="F12" s="38">
        <v>44383.066666666673</v>
      </c>
      <c r="G12" s="39">
        <v>44106.783333333347</v>
      </c>
      <c r="H12" s="39">
        <v>43923.716666666674</v>
      </c>
      <c r="I12" s="39">
        <v>43647.433333333349</v>
      </c>
      <c r="J12" s="39">
        <v>44566.133333333346</v>
      </c>
      <c r="K12" s="39">
        <v>44842.416666666672</v>
      </c>
      <c r="L12" s="39">
        <v>45025.483333333344</v>
      </c>
      <c r="M12" s="31">
        <v>44659.35</v>
      </c>
      <c r="N12" s="31">
        <v>44200</v>
      </c>
      <c r="O12" s="253">
        <v>2516775</v>
      </c>
      <c r="P12" s="254">
        <v>6.6907028353776793E-2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19745.7</v>
      </c>
      <c r="F13" s="38">
        <v>19766.033333333336</v>
      </c>
      <c r="G13" s="39">
        <v>19679.716666666674</v>
      </c>
      <c r="H13" s="39">
        <v>19613.733333333337</v>
      </c>
      <c r="I13" s="39">
        <v>19527.416666666675</v>
      </c>
      <c r="J13" s="39">
        <v>19832.016666666674</v>
      </c>
      <c r="K13" s="39">
        <v>19918.333333333332</v>
      </c>
      <c r="L13" s="39">
        <v>19984.316666666673</v>
      </c>
      <c r="M13" s="31">
        <v>19852.349999999999</v>
      </c>
      <c r="N13" s="31">
        <v>19700.05</v>
      </c>
      <c r="O13" s="253">
        <v>50120</v>
      </c>
      <c r="P13" s="255">
        <v>0.17212347988774557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8909.85</v>
      </c>
      <c r="F14" s="38">
        <v>8898.8166666666675</v>
      </c>
      <c r="G14" s="39">
        <v>8859.0833333333358</v>
      </c>
      <c r="H14" s="39">
        <v>8808.3166666666675</v>
      </c>
      <c r="I14" s="39">
        <v>8768.5833333333358</v>
      </c>
      <c r="J14" s="39">
        <v>8949.5833333333358</v>
      </c>
      <c r="K14" s="39">
        <v>8989.3166666666693</v>
      </c>
      <c r="L14" s="39">
        <v>9040.0833333333358</v>
      </c>
      <c r="M14" s="31">
        <v>8938.5499999999993</v>
      </c>
      <c r="N14" s="31">
        <v>8848.0499999999993</v>
      </c>
      <c r="O14" s="253">
        <v>82950</v>
      </c>
      <c r="P14" s="255">
        <v>1.4678899082568808E-2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495</v>
      </c>
      <c r="F15" s="38">
        <v>495.31666666666666</v>
      </c>
      <c r="G15" s="39">
        <v>490.38333333333333</v>
      </c>
      <c r="H15" s="39">
        <v>485.76666666666665</v>
      </c>
      <c r="I15" s="39">
        <v>480.83333333333331</v>
      </c>
      <c r="J15" s="39">
        <v>499.93333333333334</v>
      </c>
      <c r="K15" s="39">
        <v>504.86666666666662</v>
      </c>
      <c r="L15" s="39">
        <v>509.48333333333335</v>
      </c>
      <c r="M15" s="31">
        <v>500.25</v>
      </c>
      <c r="N15" s="31">
        <v>490.7</v>
      </c>
      <c r="O15" s="253">
        <v>10814000</v>
      </c>
      <c r="P15" s="254">
        <v>-0.10657633840052876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4413.6000000000004</v>
      </c>
      <c r="F16" s="38">
        <v>4403.9333333333334</v>
      </c>
      <c r="G16" s="39">
        <v>4383.4666666666672</v>
      </c>
      <c r="H16" s="39">
        <v>4353.3333333333339</v>
      </c>
      <c r="I16" s="39">
        <v>4332.8666666666677</v>
      </c>
      <c r="J16" s="39">
        <v>4434.0666666666666</v>
      </c>
      <c r="K16" s="39">
        <v>4454.5333333333319</v>
      </c>
      <c r="L16" s="39">
        <v>4484.6666666666661</v>
      </c>
      <c r="M16" s="31">
        <v>4424.3999999999996</v>
      </c>
      <c r="N16" s="31">
        <v>4373.8</v>
      </c>
      <c r="O16" s="253">
        <v>1280250</v>
      </c>
      <c r="P16" s="254">
        <v>-0.12161234991423671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23268</v>
      </c>
      <c r="F17" s="38">
        <v>23349.116666666669</v>
      </c>
      <c r="G17" s="39">
        <v>23140.983333333337</v>
      </c>
      <c r="H17" s="39">
        <v>23013.966666666667</v>
      </c>
      <c r="I17" s="39">
        <v>22805.833333333336</v>
      </c>
      <c r="J17" s="39">
        <v>23476.133333333339</v>
      </c>
      <c r="K17" s="39">
        <v>23684.26666666667</v>
      </c>
      <c r="L17" s="39">
        <v>23811.28333333334</v>
      </c>
      <c r="M17" s="31">
        <v>23557.25</v>
      </c>
      <c r="N17" s="31">
        <v>23222.1</v>
      </c>
      <c r="O17" s="253">
        <v>64160</v>
      </c>
      <c r="P17" s="254">
        <v>-8.9670828603859248E-2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183.05</v>
      </c>
      <c r="F18" s="38">
        <v>182.79999999999998</v>
      </c>
      <c r="G18" s="39">
        <v>179.89999999999998</v>
      </c>
      <c r="H18" s="39">
        <v>176.75</v>
      </c>
      <c r="I18" s="39">
        <v>173.85</v>
      </c>
      <c r="J18" s="39">
        <v>185.94999999999996</v>
      </c>
      <c r="K18" s="39">
        <v>188.85</v>
      </c>
      <c r="L18" s="39">
        <v>191.99999999999994</v>
      </c>
      <c r="M18" s="31">
        <v>185.7</v>
      </c>
      <c r="N18" s="31">
        <v>179.65</v>
      </c>
      <c r="O18" s="253">
        <v>35240400</v>
      </c>
      <c r="P18" s="254">
        <v>8.6399200932245707E-2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220.7</v>
      </c>
      <c r="F19" s="38">
        <v>221.19999999999996</v>
      </c>
      <c r="G19" s="39">
        <v>219.19999999999993</v>
      </c>
      <c r="H19" s="39">
        <v>217.69999999999996</v>
      </c>
      <c r="I19" s="39">
        <v>215.69999999999993</v>
      </c>
      <c r="J19" s="39">
        <v>222.69999999999993</v>
      </c>
      <c r="K19" s="39">
        <v>224.7</v>
      </c>
      <c r="L19" s="39">
        <v>226.19999999999993</v>
      </c>
      <c r="M19" s="31">
        <v>223.2</v>
      </c>
      <c r="N19" s="31">
        <v>219.7</v>
      </c>
      <c r="O19" s="253">
        <v>23605400</v>
      </c>
      <c r="P19" s="254">
        <v>-6.6042588211089395E-2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2021.85</v>
      </c>
      <c r="F20" s="38">
        <v>2004.1333333333332</v>
      </c>
      <c r="G20" s="39">
        <v>1963.3166666666664</v>
      </c>
      <c r="H20" s="39">
        <v>1904.7833333333331</v>
      </c>
      <c r="I20" s="39">
        <v>1863.9666666666662</v>
      </c>
      <c r="J20" s="39">
        <v>2062.6666666666665</v>
      </c>
      <c r="K20" s="39">
        <v>2103.4833333333331</v>
      </c>
      <c r="L20" s="39">
        <v>2162.0166666666664</v>
      </c>
      <c r="M20" s="31">
        <v>2044.95</v>
      </c>
      <c r="N20" s="31">
        <v>1945.6</v>
      </c>
      <c r="O20" s="253">
        <v>6279300</v>
      </c>
      <c r="P20" s="254">
        <v>-2.8904147722000558E-2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2433.4499999999998</v>
      </c>
      <c r="F21" s="38">
        <v>2444.1</v>
      </c>
      <c r="G21" s="39">
        <v>2384.35</v>
      </c>
      <c r="H21" s="39">
        <v>2335.25</v>
      </c>
      <c r="I21" s="39">
        <v>2275.5</v>
      </c>
      <c r="J21" s="39">
        <v>2493.1999999999998</v>
      </c>
      <c r="K21" s="39">
        <v>2552.9499999999998</v>
      </c>
      <c r="L21" s="39">
        <v>2602.0499999999997</v>
      </c>
      <c r="M21" s="31">
        <v>2503.85</v>
      </c>
      <c r="N21" s="31">
        <v>2395</v>
      </c>
      <c r="O21" s="253">
        <v>11127000</v>
      </c>
      <c r="P21" s="254">
        <v>-1.7014735503021308E-2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797.7</v>
      </c>
      <c r="F22" s="38">
        <v>802.33333333333337</v>
      </c>
      <c r="G22" s="39">
        <v>788.56666666666672</v>
      </c>
      <c r="H22" s="39">
        <v>779.43333333333339</v>
      </c>
      <c r="I22" s="39">
        <v>765.66666666666674</v>
      </c>
      <c r="J22" s="39">
        <v>811.4666666666667</v>
      </c>
      <c r="K22" s="39">
        <v>825.23333333333335</v>
      </c>
      <c r="L22" s="39">
        <v>834.36666666666667</v>
      </c>
      <c r="M22" s="31">
        <v>816.1</v>
      </c>
      <c r="N22" s="31">
        <v>793.2</v>
      </c>
      <c r="O22" s="253">
        <v>40748000</v>
      </c>
      <c r="P22" s="254">
        <v>-4.3510102906933072E-2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3664.15</v>
      </c>
      <c r="F23" s="38">
        <v>3679.0499999999997</v>
      </c>
      <c r="G23" s="39">
        <v>3640.1999999999994</v>
      </c>
      <c r="H23" s="39">
        <v>3616.2499999999995</v>
      </c>
      <c r="I23" s="39">
        <v>3577.3999999999992</v>
      </c>
      <c r="J23" s="39">
        <v>3702.9999999999995</v>
      </c>
      <c r="K23" s="39">
        <v>3741.85</v>
      </c>
      <c r="L23" s="39">
        <v>3765.7999999999997</v>
      </c>
      <c r="M23" s="31">
        <v>3717.9</v>
      </c>
      <c r="N23" s="31">
        <v>3655.1</v>
      </c>
      <c r="O23" s="253">
        <v>657800</v>
      </c>
      <c r="P23" s="254">
        <v>-7.1952595936794581E-2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431.65</v>
      </c>
      <c r="F24" s="38">
        <v>434.9666666666667</v>
      </c>
      <c r="G24" s="39">
        <v>424.18333333333339</v>
      </c>
      <c r="H24" s="39">
        <v>416.7166666666667</v>
      </c>
      <c r="I24" s="39">
        <v>405.93333333333339</v>
      </c>
      <c r="J24" s="39">
        <v>442.43333333333339</v>
      </c>
      <c r="K24" s="39">
        <v>453.2166666666667</v>
      </c>
      <c r="L24" s="39">
        <v>460.68333333333339</v>
      </c>
      <c r="M24" s="31">
        <v>445.75</v>
      </c>
      <c r="N24" s="31">
        <v>427.5</v>
      </c>
      <c r="O24" s="253">
        <v>67451400</v>
      </c>
      <c r="P24" s="254">
        <v>-1.9878115763868907E-2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4851.6000000000004</v>
      </c>
      <c r="F25" s="38">
        <v>4876.3666666666659</v>
      </c>
      <c r="G25" s="39">
        <v>4816.5333333333319</v>
      </c>
      <c r="H25" s="39">
        <v>4781.4666666666662</v>
      </c>
      <c r="I25" s="39">
        <v>4721.6333333333323</v>
      </c>
      <c r="J25" s="39">
        <v>4911.4333333333316</v>
      </c>
      <c r="K25" s="39">
        <v>4971.2666666666655</v>
      </c>
      <c r="L25" s="39">
        <v>5006.3333333333312</v>
      </c>
      <c r="M25" s="31">
        <v>4936.2</v>
      </c>
      <c r="N25" s="31">
        <v>4841.3</v>
      </c>
      <c r="O25" s="253">
        <v>2248875</v>
      </c>
      <c r="P25" s="254">
        <v>-5.9687451000888514E-2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390</v>
      </c>
      <c r="F26" s="38">
        <v>390.84999999999997</v>
      </c>
      <c r="G26" s="39">
        <v>387.84999999999991</v>
      </c>
      <c r="H26" s="39">
        <v>385.69999999999993</v>
      </c>
      <c r="I26" s="39">
        <v>382.69999999999987</v>
      </c>
      <c r="J26" s="39">
        <v>392.99999999999994</v>
      </c>
      <c r="K26" s="39">
        <v>396.00000000000006</v>
      </c>
      <c r="L26" s="39">
        <v>398.15</v>
      </c>
      <c r="M26" s="31">
        <v>393.85</v>
      </c>
      <c r="N26" s="31">
        <v>388.7</v>
      </c>
      <c r="O26" s="253">
        <v>8904600</v>
      </c>
      <c r="P26" s="254">
        <v>-0.21066907775768534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184.2</v>
      </c>
      <c r="F27" s="38">
        <v>185.85</v>
      </c>
      <c r="G27" s="39">
        <v>180.95</v>
      </c>
      <c r="H27" s="39">
        <v>177.7</v>
      </c>
      <c r="I27" s="39">
        <v>172.79999999999998</v>
      </c>
      <c r="J27" s="39">
        <v>189.1</v>
      </c>
      <c r="K27" s="39">
        <v>194.00000000000003</v>
      </c>
      <c r="L27" s="39">
        <v>197.25</v>
      </c>
      <c r="M27" s="31">
        <v>190.75</v>
      </c>
      <c r="N27" s="31">
        <v>182.6</v>
      </c>
      <c r="O27" s="253">
        <v>82875000</v>
      </c>
      <c r="P27" s="254">
        <v>-9.5399225017737274E-2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3270.9</v>
      </c>
      <c r="F28" s="38">
        <v>3278.1333333333332</v>
      </c>
      <c r="G28" s="39">
        <v>3243.1666666666665</v>
      </c>
      <c r="H28" s="39">
        <v>3215.4333333333334</v>
      </c>
      <c r="I28" s="39">
        <v>3180.4666666666667</v>
      </c>
      <c r="J28" s="39">
        <v>3305.8666666666663</v>
      </c>
      <c r="K28" s="39">
        <v>3340.8333333333335</v>
      </c>
      <c r="L28" s="39">
        <v>3368.5666666666662</v>
      </c>
      <c r="M28" s="31">
        <v>3313.1</v>
      </c>
      <c r="N28" s="31">
        <v>3250.4</v>
      </c>
      <c r="O28" s="253">
        <v>4154000</v>
      </c>
      <c r="P28" s="254">
        <v>-6.936105385787257E-2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1933.7</v>
      </c>
      <c r="F29" s="38">
        <v>1948.1666666666667</v>
      </c>
      <c r="G29" s="39">
        <v>1900.5333333333335</v>
      </c>
      <c r="H29" s="39">
        <v>1867.3666666666668</v>
      </c>
      <c r="I29" s="39">
        <v>1819.7333333333336</v>
      </c>
      <c r="J29" s="39">
        <v>1981.3333333333335</v>
      </c>
      <c r="K29" s="39">
        <v>2028.9666666666667</v>
      </c>
      <c r="L29" s="39">
        <v>2062.1333333333332</v>
      </c>
      <c r="M29" s="31">
        <v>1995.8</v>
      </c>
      <c r="N29" s="31">
        <v>1915</v>
      </c>
      <c r="O29" s="253">
        <v>3861574</v>
      </c>
      <c r="P29" s="254">
        <v>0.30708074534161489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7318.5</v>
      </c>
      <c r="F30" s="38">
        <v>7290.8499999999995</v>
      </c>
      <c r="G30" s="39">
        <v>7239.7999999999993</v>
      </c>
      <c r="H30" s="39">
        <v>7161.0999999999995</v>
      </c>
      <c r="I30" s="39">
        <v>7110.0499999999993</v>
      </c>
      <c r="J30" s="39">
        <v>7369.5499999999993</v>
      </c>
      <c r="K30" s="39">
        <v>7420.6</v>
      </c>
      <c r="L30" s="39">
        <v>7499.2999999999993</v>
      </c>
      <c r="M30" s="31">
        <v>7341.9</v>
      </c>
      <c r="N30" s="31">
        <v>7212.15</v>
      </c>
      <c r="O30" s="253">
        <v>354900</v>
      </c>
      <c r="P30" s="254">
        <v>-6.8503937007874022E-2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718.85</v>
      </c>
      <c r="F31" s="38">
        <v>718.76666666666677</v>
      </c>
      <c r="G31" s="39">
        <v>711.18333333333351</v>
      </c>
      <c r="H31" s="39">
        <v>703.51666666666677</v>
      </c>
      <c r="I31" s="39">
        <v>695.93333333333351</v>
      </c>
      <c r="J31" s="39">
        <v>726.43333333333351</v>
      </c>
      <c r="K31" s="39">
        <v>734.01666666666677</v>
      </c>
      <c r="L31" s="39">
        <v>741.68333333333351</v>
      </c>
      <c r="M31" s="31">
        <v>726.35</v>
      </c>
      <c r="N31" s="31">
        <v>711.1</v>
      </c>
      <c r="O31" s="253">
        <v>14716000</v>
      </c>
      <c r="P31" s="254">
        <v>-6.3986770131026591E-2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834.5</v>
      </c>
      <c r="F32" s="38">
        <v>835.76666666666677</v>
      </c>
      <c r="G32" s="39">
        <v>826.23333333333358</v>
      </c>
      <c r="H32" s="39">
        <v>817.96666666666681</v>
      </c>
      <c r="I32" s="39">
        <v>808.43333333333362</v>
      </c>
      <c r="J32" s="39">
        <v>844.03333333333353</v>
      </c>
      <c r="K32" s="39">
        <v>853.56666666666661</v>
      </c>
      <c r="L32" s="39">
        <v>861.83333333333348</v>
      </c>
      <c r="M32" s="31">
        <v>845.3</v>
      </c>
      <c r="N32" s="31">
        <v>827.5</v>
      </c>
      <c r="O32" s="253">
        <v>13966700</v>
      </c>
      <c r="P32" s="254">
        <v>-5.7246807246807245E-2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980</v>
      </c>
      <c r="F33" s="38">
        <v>984.98333333333323</v>
      </c>
      <c r="G33" s="39">
        <v>970.86666666666645</v>
      </c>
      <c r="H33" s="39">
        <v>961.73333333333323</v>
      </c>
      <c r="I33" s="39">
        <v>947.61666666666645</v>
      </c>
      <c r="J33" s="39">
        <v>994.11666666666645</v>
      </c>
      <c r="K33" s="39">
        <v>1008.2333333333332</v>
      </c>
      <c r="L33" s="39">
        <v>1017.3666666666664</v>
      </c>
      <c r="M33" s="31">
        <v>999.1</v>
      </c>
      <c r="N33" s="31">
        <v>975.85</v>
      </c>
      <c r="O33" s="253">
        <v>40613125</v>
      </c>
      <c r="P33" s="254">
        <v>1.6503457122297657E-2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4650.3999999999996</v>
      </c>
      <c r="F34" s="38">
        <v>4671.95</v>
      </c>
      <c r="G34" s="39">
        <v>4618.45</v>
      </c>
      <c r="H34" s="39">
        <v>4586.5</v>
      </c>
      <c r="I34" s="39">
        <v>4533</v>
      </c>
      <c r="J34" s="39">
        <v>4703.8999999999996</v>
      </c>
      <c r="K34" s="39">
        <v>4757.3999999999996</v>
      </c>
      <c r="L34" s="39">
        <v>4789.3499999999995</v>
      </c>
      <c r="M34" s="31">
        <v>4725.45</v>
      </c>
      <c r="N34" s="31">
        <v>4640</v>
      </c>
      <c r="O34" s="253">
        <v>2299250</v>
      </c>
      <c r="P34" s="254">
        <v>-0.14078849028400597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1498.65</v>
      </c>
      <c r="F35" s="38">
        <v>1502.2166666666665</v>
      </c>
      <c r="G35" s="39">
        <v>1488.633333333333</v>
      </c>
      <c r="H35" s="39">
        <v>1478.6166666666666</v>
      </c>
      <c r="I35" s="39">
        <v>1465.0333333333331</v>
      </c>
      <c r="J35" s="39">
        <v>1512.2333333333329</v>
      </c>
      <c r="K35" s="39">
        <v>1525.8166666666664</v>
      </c>
      <c r="L35" s="39">
        <v>1535.8333333333328</v>
      </c>
      <c r="M35" s="31">
        <v>1515.8</v>
      </c>
      <c r="N35" s="31">
        <v>1492.2</v>
      </c>
      <c r="O35" s="253">
        <v>9948500</v>
      </c>
      <c r="P35" s="254">
        <v>-7.2660328113348244E-2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7207.75</v>
      </c>
      <c r="F36" s="38">
        <v>7240.6166666666659</v>
      </c>
      <c r="G36" s="39">
        <v>7161.3333333333321</v>
      </c>
      <c r="H36" s="39">
        <v>7114.9166666666661</v>
      </c>
      <c r="I36" s="39">
        <v>7035.6333333333323</v>
      </c>
      <c r="J36" s="39">
        <v>7287.0333333333319</v>
      </c>
      <c r="K36" s="39">
        <v>7366.3166666666666</v>
      </c>
      <c r="L36" s="39">
        <v>7412.7333333333318</v>
      </c>
      <c r="M36" s="31">
        <v>7319.9</v>
      </c>
      <c r="N36" s="31">
        <v>7194.2</v>
      </c>
      <c r="O36" s="253">
        <v>4470000</v>
      </c>
      <c r="P36" s="254">
        <v>-1.1335360796239978E-2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2343.15</v>
      </c>
      <c r="F37" s="38">
        <v>2359.0666666666666</v>
      </c>
      <c r="G37" s="39">
        <v>2316.1333333333332</v>
      </c>
      <c r="H37" s="39">
        <v>2289.1166666666668</v>
      </c>
      <c r="I37" s="39">
        <v>2246.1833333333334</v>
      </c>
      <c r="J37" s="39">
        <v>2386.083333333333</v>
      </c>
      <c r="K37" s="39">
        <v>2429.0166666666664</v>
      </c>
      <c r="L37" s="39">
        <v>2456.0333333333328</v>
      </c>
      <c r="M37" s="31">
        <v>2402</v>
      </c>
      <c r="N37" s="31">
        <v>2332.0500000000002</v>
      </c>
      <c r="O37" s="253">
        <v>1784700</v>
      </c>
      <c r="P37" s="254">
        <v>-4.184800803481754E-3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392.65</v>
      </c>
      <c r="F38" s="38">
        <v>393.84999999999997</v>
      </c>
      <c r="G38" s="39">
        <v>388.69999999999993</v>
      </c>
      <c r="H38" s="39">
        <v>384.74999999999994</v>
      </c>
      <c r="I38" s="39">
        <v>379.59999999999991</v>
      </c>
      <c r="J38" s="39">
        <v>397.79999999999995</v>
      </c>
      <c r="K38" s="39">
        <v>402.94999999999993</v>
      </c>
      <c r="L38" s="39">
        <v>406.9</v>
      </c>
      <c r="M38" s="31">
        <v>399</v>
      </c>
      <c r="N38" s="31">
        <v>389.9</v>
      </c>
      <c r="O38" s="253">
        <v>12182400</v>
      </c>
      <c r="P38" s="254">
        <v>-2.9445506692160613E-2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231.3</v>
      </c>
      <c r="F39" s="38">
        <v>232.04999999999998</v>
      </c>
      <c r="G39" s="39">
        <v>229.39999999999998</v>
      </c>
      <c r="H39" s="39">
        <v>227.5</v>
      </c>
      <c r="I39" s="39">
        <v>224.85</v>
      </c>
      <c r="J39" s="39">
        <v>233.94999999999996</v>
      </c>
      <c r="K39" s="39">
        <v>236.6</v>
      </c>
      <c r="L39" s="39">
        <v>238.49999999999994</v>
      </c>
      <c r="M39" s="31">
        <v>234.7</v>
      </c>
      <c r="N39" s="31">
        <v>230.15</v>
      </c>
      <c r="O39" s="253">
        <v>79322500</v>
      </c>
      <c r="P39" s="254">
        <v>-7.3209648656258801E-3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188.35</v>
      </c>
      <c r="F40" s="38">
        <v>189.98333333333335</v>
      </c>
      <c r="G40" s="39">
        <v>186.06666666666669</v>
      </c>
      <c r="H40" s="39">
        <v>183.78333333333333</v>
      </c>
      <c r="I40" s="39">
        <v>179.86666666666667</v>
      </c>
      <c r="J40" s="39">
        <v>192.26666666666671</v>
      </c>
      <c r="K40" s="39">
        <v>196.18333333333334</v>
      </c>
      <c r="L40" s="39">
        <v>198.46666666666673</v>
      </c>
      <c r="M40" s="31">
        <v>193.9</v>
      </c>
      <c r="N40" s="31">
        <v>187.7</v>
      </c>
      <c r="O40" s="253">
        <v>120937050</v>
      </c>
      <c r="P40" s="254">
        <v>8.4343036978756891E-2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1685.15</v>
      </c>
      <c r="F41" s="38">
        <v>1689.7</v>
      </c>
      <c r="G41" s="39">
        <v>1671.4</v>
      </c>
      <c r="H41" s="39">
        <v>1657.65</v>
      </c>
      <c r="I41" s="39">
        <v>1639.3500000000001</v>
      </c>
      <c r="J41" s="39">
        <v>1703.45</v>
      </c>
      <c r="K41" s="39">
        <v>1721.7499999999998</v>
      </c>
      <c r="L41" s="39">
        <v>1735.5</v>
      </c>
      <c r="M41" s="31">
        <v>1708</v>
      </c>
      <c r="N41" s="31">
        <v>1675.95</v>
      </c>
      <c r="O41" s="253">
        <v>1466250</v>
      </c>
      <c r="P41" s="254">
        <v>-0.20204081632653062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134.1</v>
      </c>
      <c r="F42" s="38">
        <v>134.18333333333331</v>
      </c>
      <c r="G42" s="39">
        <v>133.06666666666661</v>
      </c>
      <c r="H42" s="39">
        <v>132.0333333333333</v>
      </c>
      <c r="I42" s="39">
        <v>130.9166666666666</v>
      </c>
      <c r="J42" s="39">
        <v>135.21666666666661</v>
      </c>
      <c r="K42" s="39">
        <v>136.33333333333334</v>
      </c>
      <c r="L42" s="39">
        <v>137.36666666666662</v>
      </c>
      <c r="M42" s="31">
        <v>135.30000000000001</v>
      </c>
      <c r="N42" s="31">
        <v>133.15</v>
      </c>
      <c r="O42" s="253">
        <v>74595900</v>
      </c>
      <c r="P42" s="254">
        <v>-6.3005656189589754E-2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710.9</v>
      </c>
      <c r="F43" s="38">
        <v>711.1</v>
      </c>
      <c r="G43" s="39">
        <v>707.35</v>
      </c>
      <c r="H43" s="39">
        <v>703.8</v>
      </c>
      <c r="I43" s="39">
        <v>700.05</v>
      </c>
      <c r="J43" s="39">
        <v>714.65000000000009</v>
      </c>
      <c r="K43" s="39">
        <v>718.40000000000009</v>
      </c>
      <c r="L43" s="39">
        <v>721.95000000000016</v>
      </c>
      <c r="M43" s="31">
        <v>714.85</v>
      </c>
      <c r="N43" s="31">
        <v>707.55</v>
      </c>
      <c r="O43" s="253">
        <v>7489900</v>
      </c>
      <c r="P43" s="254">
        <v>-4.6091342112636595E-2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1078.05</v>
      </c>
      <c r="F44" s="38">
        <v>1075.8999999999999</v>
      </c>
      <c r="G44" s="39">
        <v>1063.1499999999996</v>
      </c>
      <c r="H44" s="39">
        <v>1048.2499999999998</v>
      </c>
      <c r="I44" s="39">
        <v>1035.4999999999995</v>
      </c>
      <c r="J44" s="39">
        <v>1090.7999999999997</v>
      </c>
      <c r="K44" s="39">
        <v>1103.5500000000002</v>
      </c>
      <c r="L44" s="39">
        <v>1118.4499999999998</v>
      </c>
      <c r="M44" s="31">
        <v>1088.6500000000001</v>
      </c>
      <c r="N44" s="31">
        <v>1061</v>
      </c>
      <c r="O44" s="253">
        <v>9202000</v>
      </c>
      <c r="P44" s="254">
        <v>-7.18176316320355E-2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861.4</v>
      </c>
      <c r="F45" s="38">
        <v>859.16666666666663</v>
      </c>
      <c r="G45" s="39">
        <v>854.63333333333321</v>
      </c>
      <c r="H45" s="39">
        <v>847.86666666666656</v>
      </c>
      <c r="I45" s="39">
        <v>843.33333333333314</v>
      </c>
      <c r="J45" s="39">
        <v>865.93333333333328</v>
      </c>
      <c r="K45" s="39">
        <v>870.46666666666681</v>
      </c>
      <c r="L45" s="39">
        <v>877.23333333333335</v>
      </c>
      <c r="M45" s="31">
        <v>863.7</v>
      </c>
      <c r="N45" s="31">
        <v>852.4</v>
      </c>
      <c r="O45" s="253">
        <v>42024200</v>
      </c>
      <c r="P45" s="254">
        <v>-8.0724728675217513E-3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122.3</v>
      </c>
      <c r="F46" s="38">
        <v>121.35000000000001</v>
      </c>
      <c r="G46" s="39">
        <v>119.70000000000002</v>
      </c>
      <c r="H46" s="39">
        <v>117.10000000000001</v>
      </c>
      <c r="I46" s="39">
        <v>115.45000000000002</v>
      </c>
      <c r="J46" s="39">
        <v>123.95000000000002</v>
      </c>
      <c r="K46" s="39">
        <v>125.60000000000002</v>
      </c>
      <c r="L46" s="39">
        <v>128.20000000000002</v>
      </c>
      <c r="M46" s="31">
        <v>123</v>
      </c>
      <c r="N46" s="31">
        <v>118.75</v>
      </c>
      <c r="O46" s="253">
        <v>71977500</v>
      </c>
      <c r="P46" s="254">
        <v>-0.23304989930633252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260.7</v>
      </c>
      <c r="F47" s="38">
        <v>260.95</v>
      </c>
      <c r="G47" s="39">
        <v>258.25</v>
      </c>
      <c r="H47" s="39">
        <v>255.8</v>
      </c>
      <c r="I47" s="39">
        <v>253.10000000000002</v>
      </c>
      <c r="J47" s="39">
        <v>263.39999999999998</v>
      </c>
      <c r="K47" s="39">
        <v>266.09999999999991</v>
      </c>
      <c r="L47" s="39">
        <v>268.54999999999995</v>
      </c>
      <c r="M47" s="31">
        <v>263.64999999999998</v>
      </c>
      <c r="N47" s="31">
        <v>258.5</v>
      </c>
      <c r="O47" s="253">
        <v>27530000</v>
      </c>
      <c r="P47" s="254">
        <v>-5.6545579163810832E-2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18698.150000000001</v>
      </c>
      <c r="F48" s="38">
        <v>18687.183333333331</v>
      </c>
      <c r="G48" s="39">
        <v>18611.066666666662</v>
      </c>
      <c r="H48" s="39">
        <v>18523.98333333333</v>
      </c>
      <c r="I48" s="39">
        <v>18447.866666666661</v>
      </c>
      <c r="J48" s="39">
        <v>18774.266666666663</v>
      </c>
      <c r="K48" s="39">
        <v>18850.383333333331</v>
      </c>
      <c r="L48" s="39">
        <v>18937.466666666664</v>
      </c>
      <c r="M48" s="31">
        <v>18763.3</v>
      </c>
      <c r="N48" s="31">
        <v>18600.099999999999</v>
      </c>
      <c r="O48" s="253">
        <v>120000</v>
      </c>
      <c r="P48" s="254">
        <v>-0.1260014566642389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342.6</v>
      </c>
      <c r="F49" s="38">
        <v>345.95</v>
      </c>
      <c r="G49" s="39">
        <v>338.25</v>
      </c>
      <c r="H49" s="39">
        <v>333.90000000000003</v>
      </c>
      <c r="I49" s="39">
        <v>326.20000000000005</v>
      </c>
      <c r="J49" s="39">
        <v>350.29999999999995</v>
      </c>
      <c r="K49" s="39">
        <v>357.99999999999989</v>
      </c>
      <c r="L49" s="39">
        <v>362.34999999999991</v>
      </c>
      <c r="M49" s="31">
        <v>353.65</v>
      </c>
      <c r="N49" s="31">
        <v>341.6</v>
      </c>
      <c r="O49" s="253">
        <v>27581400</v>
      </c>
      <c r="P49" s="254">
        <v>-1.383704466469301E-2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4493.95</v>
      </c>
      <c r="F50" s="38">
        <v>4518.083333333333</v>
      </c>
      <c r="G50" s="39">
        <v>4452.6666666666661</v>
      </c>
      <c r="H50" s="39">
        <v>4411.3833333333332</v>
      </c>
      <c r="I50" s="39">
        <v>4345.9666666666662</v>
      </c>
      <c r="J50" s="39">
        <v>4559.3666666666659</v>
      </c>
      <c r="K50" s="39">
        <v>4624.7833333333319</v>
      </c>
      <c r="L50" s="39">
        <v>4666.0666666666657</v>
      </c>
      <c r="M50" s="31">
        <v>4583.5</v>
      </c>
      <c r="N50" s="31">
        <v>4476.8</v>
      </c>
      <c r="O50" s="253">
        <v>2171600</v>
      </c>
      <c r="P50" s="254">
        <v>-3.6557231588287491E-2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512.75</v>
      </c>
      <c r="F51" s="38">
        <v>508.33333333333331</v>
      </c>
      <c r="G51" s="39">
        <v>502.41666666666663</v>
      </c>
      <c r="H51" s="39">
        <v>492.08333333333331</v>
      </c>
      <c r="I51" s="39">
        <v>486.16666666666663</v>
      </c>
      <c r="J51" s="39">
        <v>518.66666666666663</v>
      </c>
      <c r="K51" s="39">
        <v>524.58333333333326</v>
      </c>
      <c r="L51" s="39">
        <v>534.91666666666663</v>
      </c>
      <c r="M51" s="31">
        <v>514.25</v>
      </c>
      <c r="N51" s="31">
        <v>498</v>
      </c>
      <c r="O51" s="253">
        <v>6330000</v>
      </c>
      <c r="P51" s="254">
        <v>4.1118421052631582E-2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322.2</v>
      </c>
      <c r="F52" s="38">
        <v>324.16666666666663</v>
      </c>
      <c r="G52" s="39">
        <v>318.93333333333328</v>
      </c>
      <c r="H52" s="39">
        <v>315.66666666666663</v>
      </c>
      <c r="I52" s="39">
        <v>310.43333333333328</v>
      </c>
      <c r="J52" s="39">
        <v>327.43333333333328</v>
      </c>
      <c r="K52" s="39">
        <v>332.66666666666663</v>
      </c>
      <c r="L52" s="39">
        <v>335.93333333333328</v>
      </c>
      <c r="M52" s="31">
        <v>329.4</v>
      </c>
      <c r="N52" s="31">
        <v>320.89999999999998</v>
      </c>
      <c r="O52" s="253">
        <v>58536000</v>
      </c>
      <c r="P52" s="254">
        <v>-1.6155382102014886E-2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755.1</v>
      </c>
      <c r="F53" s="38">
        <v>755.78333333333342</v>
      </c>
      <c r="G53" s="39">
        <v>749.36666666666679</v>
      </c>
      <c r="H53" s="39">
        <v>743.63333333333333</v>
      </c>
      <c r="I53" s="39">
        <v>737.2166666666667</v>
      </c>
      <c r="J53" s="39">
        <v>761.51666666666688</v>
      </c>
      <c r="K53" s="39">
        <v>767.93333333333362</v>
      </c>
      <c r="L53" s="39">
        <v>773.66666666666697</v>
      </c>
      <c r="M53" s="31">
        <v>762.2</v>
      </c>
      <c r="N53" s="31">
        <v>750.05</v>
      </c>
      <c r="O53" s="253">
        <v>3698175</v>
      </c>
      <c r="P53" s="254">
        <v>-0.13144034806503321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276.89999999999998</v>
      </c>
      <c r="F54" s="38">
        <v>278.79999999999995</v>
      </c>
      <c r="G54" s="39">
        <v>274.14999999999992</v>
      </c>
      <c r="H54" s="39">
        <v>271.39999999999998</v>
      </c>
      <c r="I54" s="39">
        <v>266.74999999999994</v>
      </c>
      <c r="J54" s="39">
        <v>281.5499999999999</v>
      </c>
      <c r="K54" s="39">
        <v>286.2</v>
      </c>
      <c r="L54" s="39">
        <v>288.94999999999987</v>
      </c>
      <c r="M54" s="31">
        <v>283.45</v>
      </c>
      <c r="N54" s="31">
        <v>276.05</v>
      </c>
      <c r="O54" s="253">
        <v>11907300</v>
      </c>
      <c r="P54" s="254">
        <v>-7.2517389373982541E-2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1129.2</v>
      </c>
      <c r="F55" s="38">
        <v>1128.25</v>
      </c>
      <c r="G55" s="39">
        <v>1120.95</v>
      </c>
      <c r="H55" s="39">
        <v>1112.7</v>
      </c>
      <c r="I55" s="39">
        <v>1105.4000000000001</v>
      </c>
      <c r="J55" s="39">
        <v>1136.5</v>
      </c>
      <c r="K55" s="39">
        <v>1143.8000000000002</v>
      </c>
      <c r="L55" s="39">
        <v>1152.05</v>
      </c>
      <c r="M55" s="31">
        <v>1135.55</v>
      </c>
      <c r="N55" s="31">
        <v>1120</v>
      </c>
      <c r="O55" s="253">
        <v>13851250</v>
      </c>
      <c r="P55" s="254">
        <v>-5.6132879045996592E-2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1256.95</v>
      </c>
      <c r="F56" s="38">
        <v>1251.8499999999999</v>
      </c>
      <c r="G56" s="39">
        <v>1237.6999999999998</v>
      </c>
      <c r="H56" s="39">
        <v>1218.4499999999998</v>
      </c>
      <c r="I56" s="39">
        <v>1204.2999999999997</v>
      </c>
      <c r="J56" s="39">
        <v>1271.0999999999999</v>
      </c>
      <c r="K56" s="39">
        <v>1285.25</v>
      </c>
      <c r="L56" s="39">
        <v>1304.5</v>
      </c>
      <c r="M56" s="31">
        <v>1266</v>
      </c>
      <c r="N56" s="31">
        <v>1232.5999999999999</v>
      </c>
      <c r="O56" s="253">
        <v>9005100</v>
      </c>
      <c r="P56" s="254">
        <v>-0.12471569370735405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231.3</v>
      </c>
      <c r="F57" s="38">
        <v>230.88333333333333</v>
      </c>
      <c r="G57" s="39">
        <v>229.91666666666666</v>
      </c>
      <c r="H57" s="39">
        <v>228.53333333333333</v>
      </c>
      <c r="I57" s="39">
        <v>227.56666666666666</v>
      </c>
      <c r="J57" s="39">
        <v>232.26666666666665</v>
      </c>
      <c r="K57" s="39">
        <v>233.23333333333335</v>
      </c>
      <c r="L57" s="39">
        <v>234.61666666666665</v>
      </c>
      <c r="M57" s="31">
        <v>231.85</v>
      </c>
      <c r="N57" s="31">
        <v>229.5</v>
      </c>
      <c r="O57" s="253">
        <v>63722400</v>
      </c>
      <c r="P57" s="254">
        <v>-0.14778408133460652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5446.05</v>
      </c>
      <c r="F58" s="38">
        <v>5402.666666666667</v>
      </c>
      <c r="G58" s="39">
        <v>5343.3333333333339</v>
      </c>
      <c r="H58" s="39">
        <v>5240.6166666666668</v>
      </c>
      <c r="I58" s="39">
        <v>5181.2833333333338</v>
      </c>
      <c r="J58" s="39">
        <v>5505.3833333333341</v>
      </c>
      <c r="K58" s="39">
        <v>5564.7166666666681</v>
      </c>
      <c r="L58" s="39">
        <v>5667.4333333333343</v>
      </c>
      <c r="M58" s="31">
        <v>5462</v>
      </c>
      <c r="N58" s="31">
        <v>5299.95</v>
      </c>
      <c r="O58" s="253">
        <v>1174950</v>
      </c>
      <c r="P58" s="254">
        <v>-0.12018420757048186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1951.75</v>
      </c>
      <c r="F59" s="38">
        <v>1958.55</v>
      </c>
      <c r="G59" s="39">
        <v>1937.1</v>
      </c>
      <c r="H59" s="39">
        <v>1922.45</v>
      </c>
      <c r="I59" s="39">
        <v>1901</v>
      </c>
      <c r="J59" s="39">
        <v>1973.1999999999998</v>
      </c>
      <c r="K59" s="39">
        <v>1994.65</v>
      </c>
      <c r="L59" s="39">
        <v>2009.2999999999997</v>
      </c>
      <c r="M59" s="31">
        <v>1980</v>
      </c>
      <c r="N59" s="31">
        <v>1943.9</v>
      </c>
      <c r="O59" s="253">
        <v>2571450</v>
      </c>
      <c r="P59" s="254">
        <v>1.3798813302056023E-2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675.05</v>
      </c>
      <c r="F60" s="38">
        <v>678.86666666666667</v>
      </c>
      <c r="G60" s="39">
        <v>669.18333333333339</v>
      </c>
      <c r="H60" s="39">
        <v>663.31666666666672</v>
      </c>
      <c r="I60" s="39">
        <v>653.63333333333344</v>
      </c>
      <c r="J60" s="39">
        <v>684.73333333333335</v>
      </c>
      <c r="K60" s="39">
        <v>694.41666666666652</v>
      </c>
      <c r="L60" s="39">
        <v>700.2833333333333</v>
      </c>
      <c r="M60" s="31">
        <v>688.55</v>
      </c>
      <c r="N60" s="31">
        <v>673</v>
      </c>
      <c r="O60" s="253">
        <v>4701000</v>
      </c>
      <c r="P60" s="254">
        <v>-4.5869697584737162E-2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1095.5999999999999</v>
      </c>
      <c r="F61" s="38">
        <v>1094.1166666666666</v>
      </c>
      <c r="G61" s="39">
        <v>1080.4833333333331</v>
      </c>
      <c r="H61" s="39">
        <v>1065.3666666666666</v>
      </c>
      <c r="I61" s="39">
        <v>1051.7333333333331</v>
      </c>
      <c r="J61" s="39">
        <v>1109.2333333333331</v>
      </c>
      <c r="K61" s="39">
        <v>1122.8666666666668</v>
      </c>
      <c r="L61" s="39">
        <v>1137.9833333333331</v>
      </c>
      <c r="M61" s="31">
        <v>1107.75</v>
      </c>
      <c r="N61" s="31">
        <v>1079</v>
      </c>
      <c r="O61" s="253">
        <v>1469300</v>
      </c>
      <c r="P61" s="254">
        <v>-0.12650853100291304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302</v>
      </c>
      <c r="F62" s="38">
        <v>302.95</v>
      </c>
      <c r="G62" s="39">
        <v>299.04999999999995</v>
      </c>
      <c r="H62" s="39">
        <v>296.09999999999997</v>
      </c>
      <c r="I62" s="39">
        <v>292.19999999999993</v>
      </c>
      <c r="J62" s="39">
        <v>305.89999999999998</v>
      </c>
      <c r="K62" s="39">
        <v>309.79999999999995</v>
      </c>
      <c r="L62" s="39">
        <v>312.75</v>
      </c>
      <c r="M62" s="31">
        <v>306.85000000000002</v>
      </c>
      <c r="N62" s="31">
        <v>300</v>
      </c>
      <c r="O62" s="253">
        <v>11610000</v>
      </c>
      <c r="P62" s="254">
        <v>-5.0632911392405063E-2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124.2</v>
      </c>
      <c r="F63" s="38">
        <v>124.60000000000001</v>
      </c>
      <c r="G63" s="39">
        <v>123.30000000000001</v>
      </c>
      <c r="H63" s="39">
        <v>122.4</v>
      </c>
      <c r="I63" s="39">
        <v>121.10000000000001</v>
      </c>
      <c r="J63" s="39">
        <v>125.50000000000001</v>
      </c>
      <c r="K63" s="39">
        <v>126.8</v>
      </c>
      <c r="L63" s="39">
        <v>127.70000000000002</v>
      </c>
      <c r="M63" s="31">
        <v>125.9</v>
      </c>
      <c r="N63" s="31">
        <v>123.7</v>
      </c>
      <c r="O63" s="253">
        <v>39245000</v>
      </c>
      <c r="P63" s="254">
        <v>-7.3426986188171409E-2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1705.15</v>
      </c>
      <c r="F64" s="38">
        <v>1712.9166666666667</v>
      </c>
      <c r="G64" s="39">
        <v>1683.0333333333335</v>
      </c>
      <c r="H64" s="39">
        <v>1660.9166666666667</v>
      </c>
      <c r="I64" s="39">
        <v>1631.0333333333335</v>
      </c>
      <c r="J64" s="39">
        <v>1735.0333333333335</v>
      </c>
      <c r="K64" s="39">
        <v>1764.9166666666667</v>
      </c>
      <c r="L64" s="39">
        <v>1787.0333333333335</v>
      </c>
      <c r="M64" s="31">
        <v>1742.8</v>
      </c>
      <c r="N64" s="31">
        <v>1690.8</v>
      </c>
      <c r="O64" s="253">
        <v>6438000</v>
      </c>
      <c r="P64" s="254">
        <v>0.1292359503262471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557.25</v>
      </c>
      <c r="F65" s="38">
        <v>556.54999999999995</v>
      </c>
      <c r="G65" s="39">
        <v>551.24999999999989</v>
      </c>
      <c r="H65" s="39">
        <v>545.24999999999989</v>
      </c>
      <c r="I65" s="39">
        <v>539.94999999999982</v>
      </c>
      <c r="J65" s="39">
        <v>562.54999999999995</v>
      </c>
      <c r="K65" s="39">
        <v>567.85000000000014</v>
      </c>
      <c r="L65" s="39">
        <v>573.85</v>
      </c>
      <c r="M65" s="31">
        <v>561.85</v>
      </c>
      <c r="N65" s="31">
        <v>550.54999999999995</v>
      </c>
      <c r="O65" s="253">
        <v>17660000</v>
      </c>
      <c r="P65" s="254">
        <v>5.4013727245598331E-2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2092.65</v>
      </c>
      <c r="F66" s="38">
        <v>2102.3666666666668</v>
      </c>
      <c r="G66" s="39">
        <v>2072.2833333333338</v>
      </c>
      <c r="H66" s="39">
        <v>2051.916666666667</v>
      </c>
      <c r="I66" s="39">
        <v>2021.8333333333339</v>
      </c>
      <c r="J66" s="39">
        <v>2122.7333333333336</v>
      </c>
      <c r="K66" s="39">
        <v>2152.8166666666666</v>
      </c>
      <c r="L66" s="39">
        <v>2173.1833333333334</v>
      </c>
      <c r="M66" s="31">
        <v>2132.4499999999998</v>
      </c>
      <c r="N66" s="31">
        <v>2082</v>
      </c>
      <c r="O66" s="253">
        <v>1420000</v>
      </c>
      <c r="P66" s="254">
        <v>-3.8591740013540959E-2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2237.8000000000002</v>
      </c>
      <c r="F67" s="38">
        <v>2231.9</v>
      </c>
      <c r="G67" s="39">
        <v>2217.4</v>
      </c>
      <c r="H67" s="39">
        <v>2197</v>
      </c>
      <c r="I67" s="39">
        <v>2182.5</v>
      </c>
      <c r="J67" s="39">
        <v>2252.3000000000002</v>
      </c>
      <c r="K67" s="39">
        <v>2266.8000000000002</v>
      </c>
      <c r="L67" s="39">
        <v>2287.2000000000003</v>
      </c>
      <c r="M67" s="31">
        <v>2246.4</v>
      </c>
      <c r="N67" s="31">
        <v>2211.5</v>
      </c>
      <c r="O67" s="253">
        <v>2676900</v>
      </c>
      <c r="P67" s="254">
        <v>-0.14391250119927085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182.55</v>
      </c>
      <c r="F68" s="38">
        <v>182.81666666666669</v>
      </c>
      <c r="G68" s="39">
        <v>181.18333333333339</v>
      </c>
      <c r="H68" s="39">
        <v>179.81666666666669</v>
      </c>
      <c r="I68" s="39">
        <v>178.18333333333339</v>
      </c>
      <c r="J68" s="39">
        <v>184.18333333333339</v>
      </c>
      <c r="K68" s="39">
        <v>185.81666666666666</v>
      </c>
      <c r="L68" s="39">
        <v>187.18333333333339</v>
      </c>
      <c r="M68" s="31">
        <v>184.45</v>
      </c>
      <c r="N68" s="31">
        <v>181.45</v>
      </c>
      <c r="O68" s="253">
        <v>12521600</v>
      </c>
      <c r="P68" s="254">
        <v>-7.5268817204301078E-2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3615.15</v>
      </c>
      <c r="F69" s="38">
        <v>3625.3833333333332</v>
      </c>
      <c r="G69" s="39">
        <v>3589.8666666666663</v>
      </c>
      <c r="H69" s="39">
        <v>3564.583333333333</v>
      </c>
      <c r="I69" s="39">
        <v>3529.0666666666662</v>
      </c>
      <c r="J69" s="39">
        <v>3650.6666666666665</v>
      </c>
      <c r="K69" s="39">
        <v>3686.1833333333329</v>
      </c>
      <c r="L69" s="39">
        <v>3711.4666666666667</v>
      </c>
      <c r="M69" s="31">
        <v>3660.9</v>
      </c>
      <c r="N69" s="31">
        <v>3600.1</v>
      </c>
      <c r="O69" s="253">
        <v>2437200</v>
      </c>
      <c r="P69" s="254">
        <v>-7.8772301179316606E-2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5039.3999999999996</v>
      </c>
      <c r="F70" s="38">
        <v>4982.166666666667</v>
      </c>
      <c r="G70" s="39">
        <v>4917.3333333333339</v>
      </c>
      <c r="H70" s="39">
        <v>4795.2666666666673</v>
      </c>
      <c r="I70" s="39">
        <v>4730.4333333333343</v>
      </c>
      <c r="J70" s="39">
        <v>5104.2333333333336</v>
      </c>
      <c r="K70" s="39">
        <v>5169.0666666666675</v>
      </c>
      <c r="L70" s="39">
        <v>5291.1333333333332</v>
      </c>
      <c r="M70" s="31">
        <v>5047</v>
      </c>
      <c r="N70" s="31">
        <v>4860.1000000000004</v>
      </c>
      <c r="O70" s="253">
        <v>1408200</v>
      </c>
      <c r="P70" s="254">
        <v>-4.2431660546715627E-2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507.35</v>
      </c>
      <c r="F71" s="38">
        <v>505.65000000000003</v>
      </c>
      <c r="G71" s="39">
        <v>500.40000000000009</v>
      </c>
      <c r="H71" s="39">
        <v>493.45000000000005</v>
      </c>
      <c r="I71" s="39">
        <v>488.2000000000001</v>
      </c>
      <c r="J71" s="39">
        <v>512.60000000000014</v>
      </c>
      <c r="K71" s="39">
        <v>517.84999999999991</v>
      </c>
      <c r="L71" s="39">
        <v>524.80000000000007</v>
      </c>
      <c r="M71" s="31">
        <v>510.9</v>
      </c>
      <c r="N71" s="31">
        <v>498.7</v>
      </c>
      <c r="O71" s="253">
        <v>38133150</v>
      </c>
      <c r="P71" s="254">
        <v>-7.6372791943090088E-2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5652.7</v>
      </c>
      <c r="F72" s="38">
        <v>5672.0166666666673</v>
      </c>
      <c r="G72" s="39">
        <v>5615.0333333333347</v>
      </c>
      <c r="H72" s="39">
        <v>5577.3666666666677</v>
      </c>
      <c r="I72" s="39">
        <v>5520.383333333335</v>
      </c>
      <c r="J72" s="39">
        <v>5709.6833333333343</v>
      </c>
      <c r="K72" s="39">
        <v>5766.6666666666661</v>
      </c>
      <c r="L72" s="39">
        <v>5804.3333333333339</v>
      </c>
      <c r="M72" s="31">
        <v>5729</v>
      </c>
      <c r="N72" s="31">
        <v>5634.35</v>
      </c>
      <c r="O72" s="253">
        <v>2946875</v>
      </c>
      <c r="P72" s="254">
        <v>1.8314543648222541E-2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3359.55</v>
      </c>
      <c r="F73" s="38">
        <v>3376.2833333333328</v>
      </c>
      <c r="G73" s="39">
        <v>3332.7166666666658</v>
      </c>
      <c r="H73" s="39">
        <v>3305.8833333333328</v>
      </c>
      <c r="I73" s="39">
        <v>3262.3166666666657</v>
      </c>
      <c r="J73" s="39">
        <v>3403.1166666666659</v>
      </c>
      <c r="K73" s="39">
        <v>3446.6833333333334</v>
      </c>
      <c r="L73" s="39">
        <v>3473.516666666666</v>
      </c>
      <c r="M73" s="31">
        <v>3419.85</v>
      </c>
      <c r="N73" s="31">
        <v>3349.45</v>
      </c>
      <c r="O73" s="253">
        <v>3858750</v>
      </c>
      <c r="P73" s="254">
        <v>-5.0551153978642786E-2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3176.5</v>
      </c>
      <c r="F74" s="38">
        <v>3198.7333333333336</v>
      </c>
      <c r="G74" s="39">
        <v>3117.7666666666673</v>
      </c>
      <c r="H74" s="39">
        <v>3059.0333333333338</v>
      </c>
      <c r="I74" s="39">
        <v>2978.0666666666675</v>
      </c>
      <c r="J74" s="39">
        <v>3257.4666666666672</v>
      </c>
      <c r="K74" s="39">
        <v>3338.4333333333334</v>
      </c>
      <c r="L74" s="39">
        <v>3397.166666666667</v>
      </c>
      <c r="M74" s="31">
        <v>3279.7</v>
      </c>
      <c r="N74" s="31">
        <v>3140</v>
      </c>
      <c r="O74" s="253">
        <v>1240525</v>
      </c>
      <c r="P74" s="254">
        <v>-0.11531672877034713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268.89999999999998</v>
      </c>
      <c r="F75" s="38">
        <v>267.34999999999997</v>
      </c>
      <c r="G75" s="39">
        <v>264.54999999999995</v>
      </c>
      <c r="H75" s="39">
        <v>260.2</v>
      </c>
      <c r="I75" s="39">
        <v>257.39999999999998</v>
      </c>
      <c r="J75" s="39">
        <v>271.69999999999993</v>
      </c>
      <c r="K75" s="39">
        <v>274.5</v>
      </c>
      <c r="L75" s="39">
        <v>278.84999999999991</v>
      </c>
      <c r="M75" s="31">
        <v>270.14999999999998</v>
      </c>
      <c r="N75" s="31">
        <v>263</v>
      </c>
      <c r="O75" s="253">
        <v>15303600</v>
      </c>
      <c r="P75" s="254">
        <v>-5.9721300597213006E-2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144.80000000000001</v>
      </c>
      <c r="F76" s="38">
        <v>144.45000000000002</v>
      </c>
      <c r="G76" s="39">
        <v>143.40000000000003</v>
      </c>
      <c r="H76" s="39">
        <v>142.00000000000003</v>
      </c>
      <c r="I76" s="39">
        <v>140.95000000000005</v>
      </c>
      <c r="J76" s="39">
        <v>145.85000000000002</v>
      </c>
      <c r="K76" s="39">
        <v>146.90000000000003</v>
      </c>
      <c r="L76" s="39">
        <v>148.30000000000001</v>
      </c>
      <c r="M76" s="31">
        <v>145.5</v>
      </c>
      <c r="N76" s="31">
        <v>143.05000000000001</v>
      </c>
      <c r="O76" s="253">
        <v>131590000</v>
      </c>
      <c r="P76" s="254">
        <v>-1.1901633189412427E-2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115.85</v>
      </c>
      <c r="F77" s="38">
        <v>116.21666666666665</v>
      </c>
      <c r="G77" s="39">
        <v>114.98333333333331</v>
      </c>
      <c r="H77" s="39">
        <v>114.11666666666665</v>
      </c>
      <c r="I77" s="39">
        <v>112.8833333333333</v>
      </c>
      <c r="J77" s="39">
        <v>117.08333333333331</v>
      </c>
      <c r="K77" s="39">
        <v>118.31666666666666</v>
      </c>
      <c r="L77" s="39">
        <v>119.18333333333332</v>
      </c>
      <c r="M77" s="31">
        <v>117.45</v>
      </c>
      <c r="N77" s="31">
        <v>115.35</v>
      </c>
      <c r="O77" s="253">
        <v>114009000</v>
      </c>
      <c r="P77" s="254">
        <v>-3.5976789168278532E-2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768.65</v>
      </c>
      <c r="F78" s="38">
        <v>764.44999999999993</v>
      </c>
      <c r="G78" s="39">
        <v>757.24999999999989</v>
      </c>
      <c r="H78" s="39">
        <v>745.84999999999991</v>
      </c>
      <c r="I78" s="39">
        <v>738.64999999999986</v>
      </c>
      <c r="J78" s="39">
        <v>775.84999999999991</v>
      </c>
      <c r="K78" s="39">
        <v>783.05</v>
      </c>
      <c r="L78" s="39">
        <v>794.44999999999993</v>
      </c>
      <c r="M78" s="31">
        <v>771.65</v>
      </c>
      <c r="N78" s="31">
        <v>753.05</v>
      </c>
      <c r="O78" s="253">
        <v>5798550</v>
      </c>
      <c r="P78" s="254">
        <v>-9.442934782608696E-2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62.15</v>
      </c>
      <c r="F79" s="38">
        <v>61.766666666666673</v>
      </c>
      <c r="G79" s="39">
        <v>60.383333333333347</v>
      </c>
      <c r="H79" s="39">
        <v>58.616666666666674</v>
      </c>
      <c r="I79" s="39">
        <v>57.233333333333348</v>
      </c>
      <c r="J79" s="39">
        <v>63.533333333333346</v>
      </c>
      <c r="K79" s="39">
        <v>64.916666666666671</v>
      </c>
      <c r="L79" s="39">
        <v>66.683333333333337</v>
      </c>
      <c r="M79" s="31">
        <v>63.15</v>
      </c>
      <c r="N79" s="31">
        <v>60</v>
      </c>
      <c r="O79" s="253">
        <v>112702500</v>
      </c>
      <c r="P79" s="254">
        <v>-6.2160644074143422E-2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613.79999999999995</v>
      </c>
      <c r="F80" s="38">
        <v>610.5333333333333</v>
      </c>
      <c r="G80" s="39">
        <v>605.86666666666656</v>
      </c>
      <c r="H80" s="39">
        <v>597.93333333333328</v>
      </c>
      <c r="I80" s="39">
        <v>593.26666666666654</v>
      </c>
      <c r="J80" s="39">
        <v>618.46666666666658</v>
      </c>
      <c r="K80" s="39">
        <v>623.13333333333333</v>
      </c>
      <c r="L80" s="39">
        <v>631.06666666666661</v>
      </c>
      <c r="M80" s="31">
        <v>615.20000000000005</v>
      </c>
      <c r="N80" s="31">
        <v>602.6</v>
      </c>
      <c r="O80" s="253">
        <v>6571500</v>
      </c>
      <c r="P80" s="254">
        <v>-8.6060386910142825E-2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1012.95</v>
      </c>
      <c r="F81" s="38">
        <v>1016.9166666666666</v>
      </c>
      <c r="G81" s="39">
        <v>1006.2333333333333</v>
      </c>
      <c r="H81" s="39">
        <v>999.51666666666677</v>
      </c>
      <c r="I81" s="39">
        <v>988.83333333333348</v>
      </c>
      <c r="J81" s="39">
        <v>1023.6333333333332</v>
      </c>
      <c r="K81" s="39">
        <v>1034.3166666666664</v>
      </c>
      <c r="L81" s="39">
        <v>1041.0333333333331</v>
      </c>
      <c r="M81" s="31">
        <v>1027.5999999999999</v>
      </c>
      <c r="N81" s="31">
        <v>1010.2</v>
      </c>
      <c r="O81" s="253">
        <v>8307000</v>
      </c>
      <c r="P81" s="254">
        <v>-1.2036591237361579E-4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1653</v>
      </c>
      <c r="F82" s="38">
        <v>1652.1666666666667</v>
      </c>
      <c r="G82" s="39">
        <v>1634.7833333333335</v>
      </c>
      <c r="H82" s="39">
        <v>1616.5666666666668</v>
      </c>
      <c r="I82" s="39">
        <v>1599.1833333333336</v>
      </c>
      <c r="J82" s="39">
        <v>1670.3833333333334</v>
      </c>
      <c r="K82" s="39">
        <v>1687.7666666666667</v>
      </c>
      <c r="L82" s="39">
        <v>1705.9833333333333</v>
      </c>
      <c r="M82" s="31">
        <v>1669.55</v>
      </c>
      <c r="N82" s="31">
        <v>1633.95</v>
      </c>
      <c r="O82" s="253">
        <v>3081800</v>
      </c>
      <c r="P82" s="254">
        <v>-0.11967435549525102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299.5</v>
      </c>
      <c r="F83" s="38">
        <v>300.68333333333334</v>
      </c>
      <c r="G83" s="39">
        <v>297.16666666666669</v>
      </c>
      <c r="H83" s="39">
        <v>294.83333333333337</v>
      </c>
      <c r="I83" s="39">
        <v>291.31666666666672</v>
      </c>
      <c r="J83" s="39">
        <v>303.01666666666665</v>
      </c>
      <c r="K83" s="39">
        <v>306.5333333333333</v>
      </c>
      <c r="L83" s="39">
        <v>308.86666666666662</v>
      </c>
      <c r="M83" s="31">
        <v>304.2</v>
      </c>
      <c r="N83" s="31">
        <v>298.35000000000002</v>
      </c>
      <c r="O83" s="253">
        <v>7766000</v>
      </c>
      <c r="P83" s="254">
        <v>-0.11123826962691691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1802.3</v>
      </c>
      <c r="F84" s="38">
        <v>1808.2</v>
      </c>
      <c r="G84" s="39">
        <v>1789.1000000000001</v>
      </c>
      <c r="H84" s="39">
        <v>1775.9</v>
      </c>
      <c r="I84" s="39">
        <v>1756.8000000000002</v>
      </c>
      <c r="J84" s="39">
        <v>1821.4</v>
      </c>
      <c r="K84" s="39">
        <v>1840.5</v>
      </c>
      <c r="L84" s="39">
        <v>1853.7</v>
      </c>
      <c r="M84" s="31">
        <v>1827.3</v>
      </c>
      <c r="N84" s="31">
        <v>1795</v>
      </c>
      <c r="O84" s="253">
        <v>13784025</v>
      </c>
      <c r="P84" s="254">
        <v>7.6391541372964342E-3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445.95</v>
      </c>
      <c r="F85" s="38">
        <v>447.63333333333338</v>
      </c>
      <c r="G85" s="39">
        <v>442.31666666666678</v>
      </c>
      <c r="H85" s="39">
        <v>438.68333333333339</v>
      </c>
      <c r="I85" s="39">
        <v>433.36666666666679</v>
      </c>
      <c r="J85" s="39">
        <v>451.26666666666677</v>
      </c>
      <c r="K85" s="39">
        <v>456.58333333333337</v>
      </c>
      <c r="L85" s="39">
        <v>460.21666666666675</v>
      </c>
      <c r="M85" s="31">
        <v>452.95</v>
      </c>
      <c r="N85" s="31">
        <v>444</v>
      </c>
      <c r="O85" s="253">
        <v>8371250</v>
      </c>
      <c r="P85" s="254">
        <v>-2.60325770796975E-2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3925.15</v>
      </c>
      <c r="F86" s="38">
        <v>3925.7666666666664</v>
      </c>
      <c r="G86" s="39">
        <v>3902.833333333333</v>
      </c>
      <c r="H86" s="39">
        <v>3880.5166666666664</v>
      </c>
      <c r="I86" s="39">
        <v>3857.583333333333</v>
      </c>
      <c r="J86" s="39">
        <v>3948.083333333333</v>
      </c>
      <c r="K86" s="39">
        <v>3971.0166666666664</v>
      </c>
      <c r="L86" s="39">
        <v>3993.333333333333</v>
      </c>
      <c r="M86" s="31">
        <v>3948.7</v>
      </c>
      <c r="N86" s="31">
        <v>3903.45</v>
      </c>
      <c r="O86" s="253">
        <v>4869600</v>
      </c>
      <c r="P86" s="254">
        <v>-5.2035274192606437E-2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1390.9</v>
      </c>
      <c r="F87" s="38">
        <v>1381.7333333333333</v>
      </c>
      <c r="G87" s="39">
        <v>1365.8666666666668</v>
      </c>
      <c r="H87" s="39">
        <v>1340.8333333333335</v>
      </c>
      <c r="I87" s="39">
        <v>1324.9666666666669</v>
      </c>
      <c r="J87" s="39">
        <v>1406.7666666666667</v>
      </c>
      <c r="K87" s="39">
        <v>1422.633333333333</v>
      </c>
      <c r="L87" s="39">
        <v>1447.6666666666665</v>
      </c>
      <c r="M87" s="31">
        <v>1397.6</v>
      </c>
      <c r="N87" s="31">
        <v>1356.7</v>
      </c>
      <c r="O87" s="253">
        <v>5461000</v>
      </c>
      <c r="P87" s="254">
        <v>-4.9847759895606789E-2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1180.2</v>
      </c>
      <c r="F88" s="38">
        <v>1183.3833333333334</v>
      </c>
      <c r="G88" s="39">
        <v>1171.4666666666669</v>
      </c>
      <c r="H88" s="39">
        <v>1162.7333333333336</v>
      </c>
      <c r="I88" s="39">
        <v>1150.8166666666671</v>
      </c>
      <c r="J88" s="39">
        <v>1192.1166666666668</v>
      </c>
      <c r="K88" s="39">
        <v>1204.0333333333333</v>
      </c>
      <c r="L88" s="39">
        <v>1212.7666666666667</v>
      </c>
      <c r="M88" s="31">
        <v>1195.3</v>
      </c>
      <c r="N88" s="31">
        <v>1174.6500000000001</v>
      </c>
      <c r="O88" s="253">
        <v>9505300</v>
      </c>
      <c r="P88" s="254">
        <v>-3.3761467889908258E-3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2389.3000000000002</v>
      </c>
      <c r="F89" s="38">
        <v>2412.8833333333332</v>
      </c>
      <c r="G89" s="39">
        <v>2338.9166666666665</v>
      </c>
      <c r="H89" s="39">
        <v>2288.5333333333333</v>
      </c>
      <c r="I89" s="39">
        <v>2214.5666666666666</v>
      </c>
      <c r="J89" s="39">
        <v>2463.2666666666664</v>
      </c>
      <c r="K89" s="39">
        <v>2537.2333333333336</v>
      </c>
      <c r="L89" s="39">
        <v>2587.6166666666663</v>
      </c>
      <c r="M89" s="31">
        <v>2486.85</v>
      </c>
      <c r="N89" s="31">
        <v>2362.5</v>
      </c>
      <c r="O89" s="253">
        <v>5241000</v>
      </c>
      <c r="P89" s="254">
        <v>0.29464947384022527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1581.9</v>
      </c>
      <c r="F90" s="38">
        <v>1581.6000000000001</v>
      </c>
      <c r="G90" s="39">
        <v>1572.2000000000003</v>
      </c>
      <c r="H90" s="39">
        <v>1562.5000000000002</v>
      </c>
      <c r="I90" s="39">
        <v>1553.1000000000004</v>
      </c>
      <c r="J90" s="39">
        <v>1591.3000000000002</v>
      </c>
      <c r="K90" s="39">
        <v>1600.7000000000003</v>
      </c>
      <c r="L90" s="39">
        <v>1610.4</v>
      </c>
      <c r="M90" s="31">
        <v>1591</v>
      </c>
      <c r="N90" s="31">
        <v>1571.9</v>
      </c>
      <c r="O90" s="253">
        <v>132667150</v>
      </c>
      <c r="P90" s="254">
        <v>9.3649963385291357E-3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647.79999999999995</v>
      </c>
      <c r="F91" s="38">
        <v>644.16666666666663</v>
      </c>
      <c r="G91" s="39">
        <v>637.63333333333321</v>
      </c>
      <c r="H91" s="39">
        <v>627.46666666666658</v>
      </c>
      <c r="I91" s="39">
        <v>620.93333333333317</v>
      </c>
      <c r="J91" s="39">
        <v>654.33333333333326</v>
      </c>
      <c r="K91" s="39">
        <v>660.86666666666679</v>
      </c>
      <c r="L91" s="39">
        <v>671.0333333333333</v>
      </c>
      <c r="M91" s="31">
        <v>650.70000000000005</v>
      </c>
      <c r="N91" s="31">
        <v>634</v>
      </c>
      <c r="O91" s="253">
        <v>16776100</v>
      </c>
      <c r="P91" s="254">
        <v>-6.4528000981414466E-2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2918.2</v>
      </c>
      <c r="F92" s="38">
        <v>2930.9499999999994</v>
      </c>
      <c r="G92" s="39">
        <v>2894.5499999999988</v>
      </c>
      <c r="H92" s="39">
        <v>2870.8999999999996</v>
      </c>
      <c r="I92" s="39">
        <v>2834.4999999999991</v>
      </c>
      <c r="J92" s="39">
        <v>2954.5999999999985</v>
      </c>
      <c r="K92" s="39">
        <v>2990.9999999999991</v>
      </c>
      <c r="L92" s="39">
        <v>3014.6499999999983</v>
      </c>
      <c r="M92" s="31">
        <v>2967.35</v>
      </c>
      <c r="N92" s="31">
        <v>2907.3</v>
      </c>
      <c r="O92" s="253">
        <v>3898800</v>
      </c>
      <c r="P92" s="254">
        <v>-4.7912087912087911E-2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462.85</v>
      </c>
      <c r="F93" s="38">
        <v>463.56666666666666</v>
      </c>
      <c r="G93" s="39">
        <v>459.33333333333331</v>
      </c>
      <c r="H93" s="39">
        <v>455.81666666666666</v>
      </c>
      <c r="I93" s="39">
        <v>451.58333333333331</v>
      </c>
      <c r="J93" s="39">
        <v>467.08333333333331</v>
      </c>
      <c r="K93" s="39">
        <v>471.31666666666666</v>
      </c>
      <c r="L93" s="39">
        <v>474.83333333333331</v>
      </c>
      <c r="M93" s="31">
        <v>467.8</v>
      </c>
      <c r="N93" s="31">
        <v>460.05</v>
      </c>
      <c r="O93" s="253">
        <v>24624600</v>
      </c>
      <c r="P93" s="254">
        <v>-6.3019390581717447E-2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158.9</v>
      </c>
      <c r="F94" s="38">
        <v>159.11666666666667</v>
      </c>
      <c r="G94" s="39">
        <v>154.33333333333334</v>
      </c>
      <c r="H94" s="39">
        <v>149.76666666666668</v>
      </c>
      <c r="I94" s="39">
        <v>144.98333333333335</v>
      </c>
      <c r="J94" s="39">
        <v>163.68333333333334</v>
      </c>
      <c r="K94" s="39">
        <v>168.46666666666664</v>
      </c>
      <c r="L94" s="39">
        <v>173.03333333333333</v>
      </c>
      <c r="M94" s="31">
        <v>163.9</v>
      </c>
      <c r="N94" s="31">
        <v>154.55000000000001</v>
      </c>
      <c r="O94" s="253">
        <v>30936100</v>
      </c>
      <c r="P94" s="254">
        <v>0.29022988505747127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249.65</v>
      </c>
      <c r="F95" s="38">
        <v>252.18333333333337</v>
      </c>
      <c r="G95" s="39">
        <v>245.56666666666672</v>
      </c>
      <c r="H95" s="39">
        <v>241.48333333333335</v>
      </c>
      <c r="I95" s="39">
        <v>234.8666666666667</v>
      </c>
      <c r="J95" s="39">
        <v>256.26666666666677</v>
      </c>
      <c r="K95" s="39">
        <v>262.88333333333333</v>
      </c>
      <c r="L95" s="39">
        <v>266.96666666666675</v>
      </c>
      <c r="M95" s="31">
        <v>258.8</v>
      </c>
      <c r="N95" s="31">
        <v>248.1</v>
      </c>
      <c r="O95" s="253">
        <v>46747800</v>
      </c>
      <c r="P95" s="254">
        <v>-5.635491606714628E-2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2515.5</v>
      </c>
      <c r="F96" s="38">
        <v>2522.85</v>
      </c>
      <c r="G96" s="39">
        <v>2499.6999999999998</v>
      </c>
      <c r="H96" s="39">
        <v>2483.9</v>
      </c>
      <c r="I96" s="39">
        <v>2460.75</v>
      </c>
      <c r="J96" s="39">
        <v>2538.6499999999996</v>
      </c>
      <c r="K96" s="39">
        <v>2561.8000000000002</v>
      </c>
      <c r="L96" s="39">
        <v>2577.5999999999995</v>
      </c>
      <c r="M96" s="31">
        <v>2546</v>
      </c>
      <c r="N96" s="31">
        <v>2507.0500000000002</v>
      </c>
      <c r="O96" s="253">
        <v>8414100</v>
      </c>
      <c r="P96" s="254">
        <v>2.5521956927127134E-2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199.6</v>
      </c>
      <c r="F97" s="38">
        <v>200.01666666666665</v>
      </c>
      <c r="G97" s="39">
        <v>191.3833333333333</v>
      </c>
      <c r="H97" s="39">
        <v>183.16666666666666</v>
      </c>
      <c r="I97" s="39">
        <v>174.5333333333333</v>
      </c>
      <c r="J97" s="39">
        <v>208.23333333333329</v>
      </c>
      <c r="K97" s="39">
        <v>216.86666666666662</v>
      </c>
      <c r="L97" s="39">
        <v>225.08333333333329</v>
      </c>
      <c r="M97" s="31">
        <v>208.65</v>
      </c>
      <c r="N97" s="31">
        <v>191.8</v>
      </c>
      <c r="O97" s="253">
        <v>56880300</v>
      </c>
      <c r="P97" s="254">
        <v>-0.20748951893697151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966.05</v>
      </c>
      <c r="F98" s="38">
        <v>966.4666666666667</v>
      </c>
      <c r="G98" s="39">
        <v>961.33333333333337</v>
      </c>
      <c r="H98" s="39">
        <v>956.61666666666667</v>
      </c>
      <c r="I98" s="39">
        <v>951.48333333333335</v>
      </c>
      <c r="J98" s="39">
        <v>971.18333333333339</v>
      </c>
      <c r="K98" s="39">
        <v>976.31666666666661</v>
      </c>
      <c r="L98" s="39">
        <v>981.03333333333342</v>
      </c>
      <c r="M98" s="31">
        <v>971.6</v>
      </c>
      <c r="N98" s="31">
        <v>961.75</v>
      </c>
      <c r="O98" s="253">
        <v>90196400</v>
      </c>
      <c r="P98" s="254">
        <v>7.4357563326496234E-2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1323.3</v>
      </c>
      <c r="F99" s="38">
        <v>1325.25</v>
      </c>
      <c r="G99" s="39">
        <v>1314.5</v>
      </c>
      <c r="H99" s="39">
        <v>1305.7</v>
      </c>
      <c r="I99" s="39">
        <v>1294.95</v>
      </c>
      <c r="J99" s="39">
        <v>1334.05</v>
      </c>
      <c r="K99" s="39">
        <v>1344.8</v>
      </c>
      <c r="L99" s="39">
        <v>1353.6</v>
      </c>
      <c r="M99" s="31">
        <v>1336</v>
      </c>
      <c r="N99" s="31">
        <v>1316.45</v>
      </c>
      <c r="O99" s="253">
        <v>3275000</v>
      </c>
      <c r="P99" s="254">
        <v>-1.8432489135321445E-2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566.35</v>
      </c>
      <c r="F100" s="38">
        <v>565.58333333333337</v>
      </c>
      <c r="G100" s="39">
        <v>559.51666666666677</v>
      </c>
      <c r="H100" s="39">
        <v>552.68333333333339</v>
      </c>
      <c r="I100" s="39">
        <v>546.61666666666679</v>
      </c>
      <c r="J100" s="39">
        <v>572.41666666666674</v>
      </c>
      <c r="K100" s="39">
        <v>578.48333333333335</v>
      </c>
      <c r="L100" s="39">
        <v>585.31666666666672</v>
      </c>
      <c r="M100" s="31">
        <v>571.65</v>
      </c>
      <c r="N100" s="31">
        <v>558.75</v>
      </c>
      <c r="O100" s="253">
        <v>8092500</v>
      </c>
      <c r="P100" s="254">
        <v>-7.7620106001025813E-2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9.15</v>
      </c>
      <c r="F101" s="38">
        <v>9.2166666666666668</v>
      </c>
      <c r="G101" s="39">
        <v>8.9833333333333343</v>
      </c>
      <c r="H101" s="39">
        <v>8.8166666666666682</v>
      </c>
      <c r="I101" s="39">
        <v>8.5833333333333357</v>
      </c>
      <c r="J101" s="39">
        <v>9.3833333333333329</v>
      </c>
      <c r="K101" s="39">
        <v>9.6166666666666636</v>
      </c>
      <c r="L101" s="39">
        <v>9.7833333333333314</v>
      </c>
      <c r="M101" s="31">
        <v>9.4499999999999993</v>
      </c>
      <c r="N101" s="31">
        <v>9.0500000000000007</v>
      </c>
      <c r="O101" s="253">
        <v>846560000</v>
      </c>
      <c r="P101" s="254">
        <v>-0.16886584982720704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122.35</v>
      </c>
      <c r="F102" s="38">
        <v>122.98333333333333</v>
      </c>
      <c r="G102" s="39">
        <v>120.46666666666667</v>
      </c>
      <c r="H102" s="39">
        <v>118.58333333333333</v>
      </c>
      <c r="I102" s="39">
        <v>116.06666666666666</v>
      </c>
      <c r="J102" s="39">
        <v>124.86666666666667</v>
      </c>
      <c r="K102" s="39">
        <v>127.38333333333335</v>
      </c>
      <c r="L102" s="39">
        <v>129.26666666666668</v>
      </c>
      <c r="M102" s="31">
        <v>125.5</v>
      </c>
      <c r="N102" s="31">
        <v>121.1</v>
      </c>
      <c r="O102" s="253">
        <v>106150000</v>
      </c>
      <c r="P102" s="254">
        <v>-0.13621938318821711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88.7</v>
      </c>
      <c r="F103" s="38">
        <v>89.583333333333329</v>
      </c>
      <c r="G103" s="39">
        <v>87.166666666666657</v>
      </c>
      <c r="H103" s="39">
        <v>85.633333333333326</v>
      </c>
      <c r="I103" s="39">
        <v>83.216666666666654</v>
      </c>
      <c r="J103" s="39">
        <v>91.11666666666666</v>
      </c>
      <c r="K103" s="39">
        <v>93.533333333333317</v>
      </c>
      <c r="L103" s="39">
        <v>95.066666666666663</v>
      </c>
      <c r="M103" s="31">
        <v>92</v>
      </c>
      <c r="N103" s="31">
        <v>88.05</v>
      </c>
      <c r="O103" s="253">
        <v>286980000</v>
      </c>
      <c r="P103" s="254">
        <v>0.24662800547338243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126.85</v>
      </c>
      <c r="F104" s="38">
        <v>127.05</v>
      </c>
      <c r="G104" s="39">
        <v>125.9</v>
      </c>
      <c r="H104" s="39">
        <v>124.95</v>
      </c>
      <c r="I104" s="39">
        <v>123.80000000000001</v>
      </c>
      <c r="J104" s="39">
        <v>128</v>
      </c>
      <c r="K104" s="39">
        <v>129.15</v>
      </c>
      <c r="L104" s="39">
        <v>130.1</v>
      </c>
      <c r="M104" s="31">
        <v>128.19999999999999</v>
      </c>
      <c r="N104" s="31">
        <v>126.1</v>
      </c>
      <c r="O104" s="253">
        <v>48536250</v>
      </c>
      <c r="P104" s="254">
        <v>-4.6696619282610298E-2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470.05</v>
      </c>
      <c r="F105" s="38">
        <v>471.55</v>
      </c>
      <c r="G105" s="39">
        <v>465.8</v>
      </c>
      <c r="H105" s="39">
        <v>461.55</v>
      </c>
      <c r="I105" s="39">
        <v>455.8</v>
      </c>
      <c r="J105" s="39">
        <v>475.8</v>
      </c>
      <c r="K105" s="39">
        <v>481.55</v>
      </c>
      <c r="L105" s="39">
        <v>485.8</v>
      </c>
      <c r="M105" s="31">
        <v>477.3</v>
      </c>
      <c r="N105" s="31">
        <v>467.3</v>
      </c>
      <c r="O105" s="253">
        <v>9850500</v>
      </c>
      <c r="P105" s="254">
        <v>-8.8201603665521197E-2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424.2</v>
      </c>
      <c r="F106" s="38">
        <v>424.15000000000003</v>
      </c>
      <c r="G106" s="39">
        <v>421.05000000000007</v>
      </c>
      <c r="H106" s="39">
        <v>417.90000000000003</v>
      </c>
      <c r="I106" s="39">
        <v>414.80000000000007</v>
      </c>
      <c r="J106" s="39">
        <v>427.30000000000007</v>
      </c>
      <c r="K106" s="39">
        <v>430.40000000000009</v>
      </c>
      <c r="L106" s="39">
        <v>433.55000000000007</v>
      </c>
      <c r="M106" s="31">
        <v>427.25</v>
      </c>
      <c r="N106" s="31">
        <v>421</v>
      </c>
      <c r="O106" s="253">
        <v>19472000</v>
      </c>
      <c r="P106" s="254">
        <v>-0.10498253355396213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238.2</v>
      </c>
      <c r="F107" s="38">
        <v>238.28333333333333</v>
      </c>
      <c r="G107" s="39">
        <v>235.16666666666666</v>
      </c>
      <c r="H107" s="39">
        <v>232.13333333333333</v>
      </c>
      <c r="I107" s="39">
        <v>229.01666666666665</v>
      </c>
      <c r="J107" s="39">
        <v>241.31666666666666</v>
      </c>
      <c r="K107" s="39">
        <v>244.43333333333334</v>
      </c>
      <c r="L107" s="39">
        <v>247.46666666666667</v>
      </c>
      <c r="M107" s="31">
        <v>241.4</v>
      </c>
      <c r="N107" s="31">
        <v>235.25</v>
      </c>
      <c r="O107" s="253">
        <v>18441100</v>
      </c>
      <c r="P107" s="254">
        <v>-6.416482707873436E-2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3081.1</v>
      </c>
      <c r="F108" s="38">
        <v>3061.8333333333335</v>
      </c>
      <c r="G108" s="39">
        <v>3034.8166666666671</v>
      </c>
      <c r="H108" s="39">
        <v>2988.5333333333338</v>
      </c>
      <c r="I108" s="39">
        <v>2961.5166666666673</v>
      </c>
      <c r="J108" s="39">
        <v>3108.1166666666668</v>
      </c>
      <c r="K108" s="39">
        <v>3135.1333333333332</v>
      </c>
      <c r="L108" s="39">
        <v>3181.4166666666665</v>
      </c>
      <c r="M108" s="31">
        <v>3088.85</v>
      </c>
      <c r="N108" s="31">
        <v>3015.55</v>
      </c>
      <c r="O108" s="253">
        <v>651300</v>
      </c>
      <c r="P108" s="254">
        <v>-5.1965065502183404E-2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2451.5500000000002</v>
      </c>
      <c r="F109" s="38">
        <v>2452.4666666666667</v>
      </c>
      <c r="G109" s="39">
        <v>2437.1833333333334</v>
      </c>
      <c r="H109" s="39">
        <v>2422.8166666666666</v>
      </c>
      <c r="I109" s="39">
        <v>2407.5333333333333</v>
      </c>
      <c r="J109" s="39">
        <v>2466.8333333333335</v>
      </c>
      <c r="K109" s="39">
        <v>2482.1166666666672</v>
      </c>
      <c r="L109" s="39">
        <v>2496.4833333333336</v>
      </c>
      <c r="M109" s="31">
        <v>2467.75</v>
      </c>
      <c r="N109" s="31">
        <v>2438.1</v>
      </c>
      <c r="O109" s="253">
        <v>6795600</v>
      </c>
      <c r="P109" s="254">
        <v>-5.1344333696289469E-2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1384.5</v>
      </c>
      <c r="F110" s="38">
        <v>1388.7666666666667</v>
      </c>
      <c r="G110" s="39">
        <v>1368.7333333333333</v>
      </c>
      <c r="H110" s="39">
        <v>1352.9666666666667</v>
      </c>
      <c r="I110" s="39">
        <v>1332.9333333333334</v>
      </c>
      <c r="J110" s="39">
        <v>1404.5333333333333</v>
      </c>
      <c r="K110" s="39">
        <v>1424.5666666666666</v>
      </c>
      <c r="L110" s="39">
        <v>1440.3333333333333</v>
      </c>
      <c r="M110" s="31">
        <v>1408.8</v>
      </c>
      <c r="N110" s="31">
        <v>1373</v>
      </c>
      <c r="O110" s="253">
        <v>20599000</v>
      </c>
      <c r="P110" s="254">
        <v>2.481993381350983E-3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176.05</v>
      </c>
      <c r="F111" s="38">
        <v>177.20000000000002</v>
      </c>
      <c r="G111" s="39">
        <v>174.00000000000003</v>
      </c>
      <c r="H111" s="39">
        <v>171.95000000000002</v>
      </c>
      <c r="I111" s="39">
        <v>168.75000000000003</v>
      </c>
      <c r="J111" s="39">
        <v>179.25000000000003</v>
      </c>
      <c r="K111" s="39">
        <v>182.45000000000002</v>
      </c>
      <c r="L111" s="39">
        <v>184.50000000000003</v>
      </c>
      <c r="M111" s="31">
        <v>180.4</v>
      </c>
      <c r="N111" s="31">
        <v>175.15</v>
      </c>
      <c r="O111" s="253">
        <v>85442000</v>
      </c>
      <c r="P111" s="254">
        <v>-6.1543057733960717E-2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1445.2</v>
      </c>
      <c r="F112" s="38">
        <v>1446</v>
      </c>
      <c r="G112" s="39">
        <v>1438.6</v>
      </c>
      <c r="H112" s="39">
        <v>1432</v>
      </c>
      <c r="I112" s="39">
        <v>1424.6</v>
      </c>
      <c r="J112" s="39">
        <v>1452.6</v>
      </c>
      <c r="K112" s="39">
        <v>1460</v>
      </c>
      <c r="L112" s="39">
        <v>1466.6</v>
      </c>
      <c r="M112" s="31">
        <v>1453.4</v>
      </c>
      <c r="N112" s="31">
        <v>1439.4</v>
      </c>
      <c r="O112" s="253">
        <v>25453200</v>
      </c>
      <c r="P112" s="254">
        <v>-0.16769560781646481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89.65</v>
      </c>
      <c r="F113" s="38">
        <v>90.166666666666671</v>
      </c>
      <c r="G113" s="39">
        <v>88.833333333333343</v>
      </c>
      <c r="H113" s="39">
        <v>88.016666666666666</v>
      </c>
      <c r="I113" s="39">
        <v>86.683333333333337</v>
      </c>
      <c r="J113" s="39">
        <v>90.983333333333348</v>
      </c>
      <c r="K113" s="39">
        <v>92.316666666666691</v>
      </c>
      <c r="L113" s="39">
        <v>93.133333333333354</v>
      </c>
      <c r="M113" s="31">
        <v>91.5</v>
      </c>
      <c r="N113" s="31">
        <v>89.35</v>
      </c>
      <c r="O113" s="253">
        <v>104939250</v>
      </c>
      <c r="P113" s="254">
        <v>-6.6279170642838559E-2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871.45</v>
      </c>
      <c r="F114" s="38">
        <v>877.35</v>
      </c>
      <c r="G114" s="39">
        <v>860.6</v>
      </c>
      <c r="H114" s="39">
        <v>849.75</v>
      </c>
      <c r="I114" s="39">
        <v>833</v>
      </c>
      <c r="J114" s="39">
        <v>888.2</v>
      </c>
      <c r="K114" s="39">
        <v>904.95</v>
      </c>
      <c r="L114" s="39">
        <v>915.80000000000007</v>
      </c>
      <c r="M114" s="31">
        <v>894.1</v>
      </c>
      <c r="N114" s="31">
        <v>866.5</v>
      </c>
      <c r="O114" s="253">
        <v>1547000</v>
      </c>
      <c r="P114" s="254">
        <v>-0.24468422722945096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677.05</v>
      </c>
      <c r="F115" s="38">
        <v>677.06666666666661</v>
      </c>
      <c r="G115" s="39">
        <v>671.98333333333323</v>
      </c>
      <c r="H115" s="39">
        <v>666.91666666666663</v>
      </c>
      <c r="I115" s="39">
        <v>661.83333333333326</v>
      </c>
      <c r="J115" s="39">
        <v>682.13333333333321</v>
      </c>
      <c r="K115" s="39">
        <v>687.2166666666667</v>
      </c>
      <c r="L115" s="39">
        <v>692.28333333333319</v>
      </c>
      <c r="M115" s="31">
        <v>682.15</v>
      </c>
      <c r="N115" s="31">
        <v>672</v>
      </c>
      <c r="O115" s="253">
        <v>12687500</v>
      </c>
      <c r="P115" s="254">
        <v>-7.83117213323163E-2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441.3</v>
      </c>
      <c r="F116" s="38">
        <v>442.10000000000008</v>
      </c>
      <c r="G116" s="39">
        <v>437.60000000000014</v>
      </c>
      <c r="H116" s="39">
        <v>433.90000000000003</v>
      </c>
      <c r="I116" s="39">
        <v>429.40000000000009</v>
      </c>
      <c r="J116" s="39">
        <v>445.80000000000018</v>
      </c>
      <c r="K116" s="39">
        <v>450.30000000000007</v>
      </c>
      <c r="L116" s="39">
        <v>454.00000000000023</v>
      </c>
      <c r="M116" s="31">
        <v>446.6</v>
      </c>
      <c r="N116" s="31">
        <v>438.4</v>
      </c>
      <c r="O116" s="253">
        <v>67134400</v>
      </c>
      <c r="P116" s="254">
        <v>-5.7863301598706667E-2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688.25</v>
      </c>
      <c r="F117" s="38">
        <v>685.1</v>
      </c>
      <c r="G117" s="39">
        <v>679.85</v>
      </c>
      <c r="H117" s="39">
        <v>671.45</v>
      </c>
      <c r="I117" s="39">
        <v>666.2</v>
      </c>
      <c r="J117" s="39">
        <v>693.5</v>
      </c>
      <c r="K117" s="39">
        <v>698.75</v>
      </c>
      <c r="L117" s="39">
        <v>707.15</v>
      </c>
      <c r="M117" s="31">
        <v>690.35</v>
      </c>
      <c r="N117" s="31">
        <v>676.7</v>
      </c>
      <c r="O117" s="253">
        <v>25591250</v>
      </c>
      <c r="P117" s="254">
        <v>-4.5280731206864391E-2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3310.5</v>
      </c>
      <c r="F118" s="38">
        <v>3319.4833333333336</v>
      </c>
      <c r="G118" s="39">
        <v>3283.0666666666671</v>
      </c>
      <c r="H118" s="39">
        <v>3255.6333333333337</v>
      </c>
      <c r="I118" s="39">
        <v>3219.2166666666672</v>
      </c>
      <c r="J118" s="39">
        <v>3346.916666666667</v>
      </c>
      <c r="K118" s="39">
        <v>3383.333333333333</v>
      </c>
      <c r="L118" s="39">
        <v>3410.7666666666669</v>
      </c>
      <c r="M118" s="31">
        <v>3355.9</v>
      </c>
      <c r="N118" s="31">
        <v>3292.05</v>
      </c>
      <c r="O118" s="253">
        <v>507500</v>
      </c>
      <c r="P118" s="254">
        <v>-0.12045060658578856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785.7</v>
      </c>
      <c r="F119" s="38">
        <v>788.48333333333323</v>
      </c>
      <c r="G119" s="39">
        <v>780.41666666666652</v>
      </c>
      <c r="H119" s="39">
        <v>775.13333333333333</v>
      </c>
      <c r="I119" s="39">
        <v>767.06666666666661</v>
      </c>
      <c r="J119" s="39">
        <v>793.76666666666642</v>
      </c>
      <c r="K119" s="39">
        <v>801.83333333333326</v>
      </c>
      <c r="L119" s="39">
        <v>807.11666666666633</v>
      </c>
      <c r="M119" s="31">
        <v>796.55</v>
      </c>
      <c r="N119" s="31">
        <v>783.2</v>
      </c>
      <c r="O119" s="253">
        <v>18211500</v>
      </c>
      <c r="P119" s="254">
        <v>-5.6022408963585435E-3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506.5</v>
      </c>
      <c r="F120" s="38">
        <v>506.91666666666669</v>
      </c>
      <c r="G120" s="39">
        <v>501.03333333333342</v>
      </c>
      <c r="H120" s="39">
        <v>495.56666666666672</v>
      </c>
      <c r="I120" s="39">
        <v>489.68333333333345</v>
      </c>
      <c r="J120" s="39">
        <v>512.38333333333344</v>
      </c>
      <c r="K120" s="39">
        <v>518.26666666666665</v>
      </c>
      <c r="L120" s="39">
        <v>523.73333333333335</v>
      </c>
      <c r="M120" s="31">
        <v>512.79999999999995</v>
      </c>
      <c r="N120" s="31">
        <v>501.45</v>
      </c>
      <c r="O120" s="253">
        <v>16752500</v>
      </c>
      <c r="P120" s="254">
        <v>-0.20088247570210482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1771.75</v>
      </c>
      <c r="F121" s="38">
        <v>1778.5833333333333</v>
      </c>
      <c r="G121" s="39">
        <v>1760.4166666666665</v>
      </c>
      <c r="H121" s="39">
        <v>1749.0833333333333</v>
      </c>
      <c r="I121" s="39">
        <v>1730.9166666666665</v>
      </c>
      <c r="J121" s="39">
        <v>1789.9166666666665</v>
      </c>
      <c r="K121" s="39">
        <v>1808.083333333333</v>
      </c>
      <c r="L121" s="39">
        <v>1819.4166666666665</v>
      </c>
      <c r="M121" s="31">
        <v>1796.75</v>
      </c>
      <c r="N121" s="31">
        <v>1767.25</v>
      </c>
      <c r="O121" s="253">
        <v>29706800</v>
      </c>
      <c r="P121" s="254">
        <v>-1.6409291976796546E-2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125.65</v>
      </c>
      <c r="F122" s="38">
        <v>125.61666666666667</v>
      </c>
      <c r="G122" s="39">
        <v>124.33333333333334</v>
      </c>
      <c r="H122" s="39">
        <v>123.01666666666667</v>
      </c>
      <c r="I122" s="39">
        <v>121.73333333333333</v>
      </c>
      <c r="J122" s="39">
        <v>126.93333333333335</v>
      </c>
      <c r="K122" s="39">
        <v>128.2166666666667</v>
      </c>
      <c r="L122" s="39">
        <v>129.53333333333336</v>
      </c>
      <c r="M122" s="31">
        <v>126.9</v>
      </c>
      <c r="N122" s="31">
        <v>124.3</v>
      </c>
      <c r="O122" s="253">
        <v>63235464</v>
      </c>
      <c r="P122" s="254">
        <v>-8.5087153001936727E-2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2184.5</v>
      </c>
      <c r="F123" s="38">
        <v>2194.7333333333331</v>
      </c>
      <c r="G123" s="39">
        <v>2163.0666666666662</v>
      </c>
      <c r="H123" s="39">
        <v>2141.6333333333332</v>
      </c>
      <c r="I123" s="39">
        <v>2109.9666666666662</v>
      </c>
      <c r="J123" s="39">
        <v>2216.1666666666661</v>
      </c>
      <c r="K123" s="39">
        <v>2247.833333333333</v>
      </c>
      <c r="L123" s="39">
        <v>2269.266666666666</v>
      </c>
      <c r="M123" s="31">
        <v>2226.4</v>
      </c>
      <c r="N123" s="31">
        <v>2173.3000000000002</v>
      </c>
      <c r="O123" s="253">
        <v>617100</v>
      </c>
      <c r="P123" s="254">
        <v>-0.1320675105485232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401.4</v>
      </c>
      <c r="F124" s="38">
        <v>400.45</v>
      </c>
      <c r="G124" s="39">
        <v>397</v>
      </c>
      <c r="H124" s="39">
        <v>392.6</v>
      </c>
      <c r="I124" s="39">
        <v>389.15000000000003</v>
      </c>
      <c r="J124" s="39">
        <v>404.84999999999997</v>
      </c>
      <c r="K124" s="39">
        <v>408.2999999999999</v>
      </c>
      <c r="L124" s="39">
        <v>412.69999999999993</v>
      </c>
      <c r="M124" s="31">
        <v>403.9</v>
      </c>
      <c r="N124" s="31">
        <v>396.05</v>
      </c>
      <c r="O124" s="253">
        <v>10422700</v>
      </c>
      <c r="P124" s="254">
        <v>-0.15106618665189697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425.35</v>
      </c>
      <c r="F125" s="38">
        <v>424.36666666666673</v>
      </c>
      <c r="G125" s="39">
        <v>421.93333333333345</v>
      </c>
      <c r="H125" s="39">
        <v>418.51666666666671</v>
      </c>
      <c r="I125" s="39">
        <v>416.08333333333343</v>
      </c>
      <c r="J125" s="39">
        <v>427.78333333333347</v>
      </c>
      <c r="K125" s="39">
        <v>430.21666666666675</v>
      </c>
      <c r="L125" s="39">
        <v>433.6333333333335</v>
      </c>
      <c r="M125" s="31">
        <v>426.8</v>
      </c>
      <c r="N125" s="31">
        <v>420.95</v>
      </c>
      <c r="O125" s="253">
        <v>18776000</v>
      </c>
      <c r="P125" s="254">
        <v>-7.3064770932069506E-2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2714.35</v>
      </c>
      <c r="F126" s="38">
        <v>2714.3833333333332</v>
      </c>
      <c r="G126" s="39">
        <v>2696.2166666666662</v>
      </c>
      <c r="H126" s="39">
        <v>2678.083333333333</v>
      </c>
      <c r="I126" s="39">
        <v>2659.9166666666661</v>
      </c>
      <c r="J126" s="39">
        <v>2732.5166666666664</v>
      </c>
      <c r="K126" s="39">
        <v>2750.6833333333334</v>
      </c>
      <c r="L126" s="39">
        <v>2768.8166666666666</v>
      </c>
      <c r="M126" s="31">
        <v>2732.55</v>
      </c>
      <c r="N126" s="31">
        <v>2696.25</v>
      </c>
      <c r="O126" s="253">
        <v>5749500</v>
      </c>
      <c r="P126" s="254">
        <v>-0.19250863739782589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5230.1499999999996</v>
      </c>
      <c r="F127" s="38">
        <v>5237.05</v>
      </c>
      <c r="G127" s="39">
        <v>5182.6000000000004</v>
      </c>
      <c r="H127" s="39">
        <v>5135.05</v>
      </c>
      <c r="I127" s="39">
        <v>5080.6000000000004</v>
      </c>
      <c r="J127" s="39">
        <v>5284.6</v>
      </c>
      <c r="K127" s="39">
        <v>5339.0499999999993</v>
      </c>
      <c r="L127" s="39">
        <v>5386.6</v>
      </c>
      <c r="M127" s="31">
        <v>5291.5</v>
      </c>
      <c r="N127" s="31">
        <v>5189.5</v>
      </c>
      <c r="O127" s="253">
        <v>1635900</v>
      </c>
      <c r="P127" s="254">
        <v>-3.2641475962391343E-2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4435.1000000000004</v>
      </c>
      <c r="F128" s="38">
        <v>4444.3</v>
      </c>
      <c r="G128" s="39">
        <v>4393.9000000000005</v>
      </c>
      <c r="H128" s="39">
        <v>4352.7000000000007</v>
      </c>
      <c r="I128" s="39">
        <v>4302.3000000000011</v>
      </c>
      <c r="J128" s="39">
        <v>4485.5</v>
      </c>
      <c r="K128" s="39">
        <v>4535.8999999999996</v>
      </c>
      <c r="L128" s="39">
        <v>4577.0999999999995</v>
      </c>
      <c r="M128" s="31">
        <v>4494.7</v>
      </c>
      <c r="N128" s="31">
        <v>4403.1000000000004</v>
      </c>
      <c r="O128" s="253">
        <v>626600</v>
      </c>
      <c r="P128" s="254">
        <v>-0.18686737607059434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1103.45</v>
      </c>
      <c r="F129" s="38">
        <v>1106.7666666666667</v>
      </c>
      <c r="G129" s="39">
        <v>1097.1833333333334</v>
      </c>
      <c r="H129" s="39">
        <v>1090.9166666666667</v>
      </c>
      <c r="I129" s="39">
        <v>1081.3333333333335</v>
      </c>
      <c r="J129" s="39">
        <v>1113.0333333333333</v>
      </c>
      <c r="K129" s="39">
        <v>1122.6166666666668</v>
      </c>
      <c r="L129" s="39">
        <v>1128.8833333333332</v>
      </c>
      <c r="M129" s="31">
        <v>1116.3499999999999</v>
      </c>
      <c r="N129" s="31">
        <v>1100.5</v>
      </c>
      <c r="O129" s="253">
        <v>5757050</v>
      </c>
      <c r="P129" s="254">
        <v>-8.9895189465197534E-2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1584.05</v>
      </c>
      <c r="F130" s="38">
        <v>1585.45</v>
      </c>
      <c r="G130" s="39">
        <v>1572.25</v>
      </c>
      <c r="H130" s="39">
        <v>1560.45</v>
      </c>
      <c r="I130" s="39">
        <v>1547.25</v>
      </c>
      <c r="J130" s="39">
        <v>1597.25</v>
      </c>
      <c r="K130" s="39">
        <v>1610.4500000000003</v>
      </c>
      <c r="L130" s="39">
        <v>1622.25</v>
      </c>
      <c r="M130" s="31">
        <v>1598.65</v>
      </c>
      <c r="N130" s="31">
        <v>1573.65</v>
      </c>
      <c r="O130" s="253">
        <v>14543200</v>
      </c>
      <c r="P130" s="254">
        <v>-3.1421911421911419E-2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293.25</v>
      </c>
      <c r="F131" s="38">
        <v>293.83333333333331</v>
      </c>
      <c r="G131" s="39">
        <v>290.96666666666664</v>
      </c>
      <c r="H131" s="39">
        <v>288.68333333333334</v>
      </c>
      <c r="I131" s="39">
        <v>285.81666666666666</v>
      </c>
      <c r="J131" s="39">
        <v>296.11666666666662</v>
      </c>
      <c r="K131" s="39">
        <v>298.98333333333329</v>
      </c>
      <c r="L131" s="39">
        <v>301.26666666666659</v>
      </c>
      <c r="M131" s="31">
        <v>296.7</v>
      </c>
      <c r="N131" s="31">
        <v>291.55</v>
      </c>
      <c r="O131" s="253">
        <v>37452000</v>
      </c>
      <c r="P131" s="254">
        <v>-0.15174850516397898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155.6</v>
      </c>
      <c r="F132" s="38">
        <v>154.63333333333333</v>
      </c>
      <c r="G132" s="39">
        <v>152.16666666666666</v>
      </c>
      <c r="H132" s="39">
        <v>148.73333333333332</v>
      </c>
      <c r="I132" s="39">
        <v>146.26666666666665</v>
      </c>
      <c r="J132" s="39">
        <v>158.06666666666666</v>
      </c>
      <c r="K132" s="39">
        <v>160.53333333333336</v>
      </c>
      <c r="L132" s="39">
        <v>163.96666666666667</v>
      </c>
      <c r="M132" s="31">
        <v>157.1</v>
      </c>
      <c r="N132" s="31">
        <v>151.19999999999999</v>
      </c>
      <c r="O132" s="253">
        <v>67734000</v>
      </c>
      <c r="P132" s="254">
        <v>0.15986848864687148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568.70000000000005</v>
      </c>
      <c r="F133" s="38">
        <v>570.88333333333333</v>
      </c>
      <c r="G133" s="39">
        <v>564.41666666666663</v>
      </c>
      <c r="H133" s="39">
        <v>560.13333333333333</v>
      </c>
      <c r="I133" s="39">
        <v>553.66666666666663</v>
      </c>
      <c r="J133" s="39">
        <v>575.16666666666663</v>
      </c>
      <c r="K133" s="39">
        <v>581.63333333333333</v>
      </c>
      <c r="L133" s="39">
        <v>585.91666666666663</v>
      </c>
      <c r="M133" s="31">
        <v>577.35</v>
      </c>
      <c r="N133" s="31">
        <v>566.6</v>
      </c>
      <c r="O133" s="253">
        <v>10240800</v>
      </c>
      <c r="P133" s="254">
        <v>1.9593787335722819E-2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10074.700000000001</v>
      </c>
      <c r="F134" s="38">
        <v>10003.800000000001</v>
      </c>
      <c r="G134" s="39">
        <v>9882.9000000000015</v>
      </c>
      <c r="H134" s="39">
        <v>9691.1</v>
      </c>
      <c r="I134" s="39">
        <v>9570.2000000000007</v>
      </c>
      <c r="J134" s="39">
        <v>10195.600000000002</v>
      </c>
      <c r="K134" s="39">
        <v>10316.5</v>
      </c>
      <c r="L134" s="39">
        <v>10508.300000000003</v>
      </c>
      <c r="M134" s="31">
        <v>10124.700000000001</v>
      </c>
      <c r="N134" s="31">
        <v>9812</v>
      </c>
      <c r="O134" s="253">
        <v>2826100</v>
      </c>
      <c r="P134" s="254">
        <v>3.6112333186684262E-2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1013.65</v>
      </c>
      <c r="F135" s="38">
        <v>1015.1999999999999</v>
      </c>
      <c r="G135" s="39">
        <v>1006.4999999999999</v>
      </c>
      <c r="H135" s="39">
        <v>999.34999999999991</v>
      </c>
      <c r="I135" s="39">
        <v>990.64999999999986</v>
      </c>
      <c r="J135" s="39">
        <v>1022.3499999999999</v>
      </c>
      <c r="K135" s="39">
        <v>1031.05</v>
      </c>
      <c r="L135" s="39">
        <v>1038.1999999999998</v>
      </c>
      <c r="M135" s="31">
        <v>1023.9</v>
      </c>
      <c r="N135" s="31">
        <v>1008.05</v>
      </c>
      <c r="O135" s="253">
        <v>9666300</v>
      </c>
      <c r="P135" s="254">
        <v>-1.9177498401875132E-2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1682.6</v>
      </c>
      <c r="F136" s="38">
        <v>1676.25</v>
      </c>
      <c r="G136" s="39">
        <v>1638.9</v>
      </c>
      <c r="H136" s="39">
        <v>1595.2</v>
      </c>
      <c r="I136" s="39">
        <v>1557.8500000000001</v>
      </c>
      <c r="J136" s="39">
        <v>1719.95</v>
      </c>
      <c r="K136" s="39">
        <v>1757.3</v>
      </c>
      <c r="L136" s="39">
        <v>1801</v>
      </c>
      <c r="M136" s="31">
        <v>1713.6</v>
      </c>
      <c r="N136" s="31">
        <v>1632.55</v>
      </c>
      <c r="O136" s="253">
        <v>3036000</v>
      </c>
      <c r="P136" s="254">
        <v>5.008301051466519E-2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1349.1</v>
      </c>
      <c r="F137" s="38">
        <v>1355.6666666666665</v>
      </c>
      <c r="G137" s="39">
        <v>1337.2833333333331</v>
      </c>
      <c r="H137" s="39">
        <v>1325.4666666666665</v>
      </c>
      <c r="I137" s="39">
        <v>1307.083333333333</v>
      </c>
      <c r="J137" s="39">
        <v>1367.4833333333331</v>
      </c>
      <c r="K137" s="39">
        <v>1385.8666666666663</v>
      </c>
      <c r="L137" s="39">
        <v>1397.6833333333332</v>
      </c>
      <c r="M137" s="31">
        <v>1374.05</v>
      </c>
      <c r="N137" s="31">
        <v>1343.85</v>
      </c>
      <c r="O137" s="253">
        <v>1616800</v>
      </c>
      <c r="P137" s="254">
        <v>-6.3918480778138026E-2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937.65</v>
      </c>
      <c r="F138" s="38">
        <v>930.84999999999991</v>
      </c>
      <c r="G138" s="39">
        <v>917.39999999999986</v>
      </c>
      <c r="H138" s="39">
        <v>897.15</v>
      </c>
      <c r="I138" s="39">
        <v>883.69999999999993</v>
      </c>
      <c r="J138" s="39">
        <v>951.0999999999998</v>
      </c>
      <c r="K138" s="39">
        <v>964.54999999999984</v>
      </c>
      <c r="L138" s="39">
        <v>984.79999999999973</v>
      </c>
      <c r="M138" s="31">
        <v>944.3</v>
      </c>
      <c r="N138" s="31">
        <v>910.6</v>
      </c>
      <c r="O138" s="253">
        <v>6349600</v>
      </c>
      <c r="P138" s="254">
        <v>-0.25348006019563579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1019.2</v>
      </c>
      <c r="F139" s="38">
        <v>1022.6166666666668</v>
      </c>
      <c r="G139" s="39">
        <v>1012.6333333333337</v>
      </c>
      <c r="H139" s="39">
        <v>1006.0666666666668</v>
      </c>
      <c r="I139" s="39">
        <v>996.08333333333371</v>
      </c>
      <c r="J139" s="39">
        <v>1029.1833333333336</v>
      </c>
      <c r="K139" s="39">
        <v>1039.1666666666667</v>
      </c>
      <c r="L139" s="39">
        <v>1045.7333333333336</v>
      </c>
      <c r="M139" s="31">
        <v>1032.5999999999999</v>
      </c>
      <c r="N139" s="31">
        <v>1016.05</v>
      </c>
      <c r="O139" s="253">
        <v>2464800</v>
      </c>
      <c r="P139" s="254">
        <v>-0.18123837363805476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96.45</v>
      </c>
      <c r="F140" s="38">
        <v>96.5</v>
      </c>
      <c r="G140" s="39">
        <v>96</v>
      </c>
      <c r="H140" s="39">
        <v>95.55</v>
      </c>
      <c r="I140" s="39">
        <v>95.05</v>
      </c>
      <c r="J140" s="39">
        <v>96.95</v>
      </c>
      <c r="K140" s="39">
        <v>97.45</v>
      </c>
      <c r="L140" s="39">
        <v>97.9</v>
      </c>
      <c r="M140" s="31">
        <v>97</v>
      </c>
      <c r="N140" s="31">
        <v>96.05</v>
      </c>
      <c r="O140" s="253">
        <v>69303100</v>
      </c>
      <c r="P140" s="254">
        <v>-4.6963483694590899E-2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2443.6</v>
      </c>
      <c r="F141" s="38">
        <v>2424.15</v>
      </c>
      <c r="G141" s="39">
        <v>2379.4500000000003</v>
      </c>
      <c r="H141" s="39">
        <v>2315.3000000000002</v>
      </c>
      <c r="I141" s="39">
        <v>2270.6000000000004</v>
      </c>
      <c r="J141" s="39">
        <v>2488.3000000000002</v>
      </c>
      <c r="K141" s="39">
        <v>2533</v>
      </c>
      <c r="L141" s="39">
        <v>2597.15</v>
      </c>
      <c r="M141" s="31">
        <v>2468.85</v>
      </c>
      <c r="N141" s="31">
        <v>2360</v>
      </c>
      <c r="O141" s="253">
        <v>2486825</v>
      </c>
      <c r="P141" s="254">
        <v>-3.3557764240675428E-2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109496.8</v>
      </c>
      <c r="F142" s="38">
        <v>109599.25</v>
      </c>
      <c r="G142" s="39">
        <v>108951.4</v>
      </c>
      <c r="H142" s="39">
        <v>108406</v>
      </c>
      <c r="I142" s="39">
        <v>107758.15</v>
      </c>
      <c r="J142" s="39">
        <v>110144.65</v>
      </c>
      <c r="K142" s="39">
        <v>110792.5</v>
      </c>
      <c r="L142" s="39">
        <v>111337.9</v>
      </c>
      <c r="M142" s="31">
        <v>110247.1</v>
      </c>
      <c r="N142" s="31">
        <v>109053.85</v>
      </c>
      <c r="O142" s="253">
        <v>36160</v>
      </c>
      <c r="P142" s="254">
        <v>-9.7804391217564873E-2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1244.05</v>
      </c>
      <c r="F143" s="38">
        <v>1253.8666666666666</v>
      </c>
      <c r="G143" s="39">
        <v>1231.1833333333332</v>
      </c>
      <c r="H143" s="39">
        <v>1218.3166666666666</v>
      </c>
      <c r="I143" s="39">
        <v>1195.6333333333332</v>
      </c>
      <c r="J143" s="39">
        <v>1266.7333333333331</v>
      </c>
      <c r="K143" s="39">
        <v>1289.4166666666665</v>
      </c>
      <c r="L143" s="39">
        <v>1302.2833333333331</v>
      </c>
      <c r="M143" s="31">
        <v>1276.55</v>
      </c>
      <c r="N143" s="31">
        <v>1241</v>
      </c>
      <c r="O143" s="253">
        <v>6311800</v>
      </c>
      <c r="P143" s="254">
        <v>-0.11966861000306843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93.75</v>
      </c>
      <c r="F144" s="38">
        <v>93.899999999999991</v>
      </c>
      <c r="G144" s="39">
        <v>92.899999999999977</v>
      </c>
      <c r="H144" s="39">
        <v>92.049999999999983</v>
      </c>
      <c r="I144" s="39">
        <v>91.049999999999969</v>
      </c>
      <c r="J144" s="39">
        <v>94.749999999999986</v>
      </c>
      <c r="K144" s="39">
        <v>95.750000000000014</v>
      </c>
      <c r="L144" s="39">
        <v>96.6</v>
      </c>
      <c r="M144" s="31">
        <v>94.9</v>
      </c>
      <c r="N144" s="31">
        <v>93.05</v>
      </c>
      <c r="O144" s="253">
        <v>48982500</v>
      </c>
      <c r="P144" s="254">
        <v>-0.15335753176043557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4358.3</v>
      </c>
      <c r="F145" s="38">
        <v>4370.2</v>
      </c>
      <c r="G145" s="39">
        <v>4324.45</v>
      </c>
      <c r="H145" s="39">
        <v>4290.6000000000004</v>
      </c>
      <c r="I145" s="39">
        <v>4244.8500000000004</v>
      </c>
      <c r="J145" s="39">
        <v>4404.0499999999993</v>
      </c>
      <c r="K145" s="39">
        <v>4449.7999999999993</v>
      </c>
      <c r="L145" s="39">
        <v>4483.6499999999987</v>
      </c>
      <c r="M145" s="31">
        <v>4415.95</v>
      </c>
      <c r="N145" s="31">
        <v>4336.3500000000004</v>
      </c>
      <c r="O145" s="253">
        <v>1528650</v>
      </c>
      <c r="P145" s="254">
        <v>-6.9824753559693323E-2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4607.45</v>
      </c>
      <c r="F146" s="38">
        <v>4619.916666666667</v>
      </c>
      <c r="G146" s="39">
        <v>4581.3833333333341</v>
      </c>
      <c r="H146" s="39">
        <v>4555.3166666666675</v>
      </c>
      <c r="I146" s="39">
        <v>4516.7833333333347</v>
      </c>
      <c r="J146" s="39">
        <v>4645.9833333333336</v>
      </c>
      <c r="K146" s="39">
        <v>4684.5166666666664</v>
      </c>
      <c r="L146" s="39">
        <v>4710.583333333333</v>
      </c>
      <c r="M146" s="31">
        <v>4658.45</v>
      </c>
      <c r="N146" s="31">
        <v>4593.8500000000004</v>
      </c>
      <c r="O146" s="253">
        <v>694050</v>
      </c>
      <c r="P146" s="254">
        <v>-0.12516543770088864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22114.5</v>
      </c>
      <c r="F147" s="38">
        <v>22111.966666666664</v>
      </c>
      <c r="G147" s="39">
        <v>21848.933333333327</v>
      </c>
      <c r="H147" s="39">
        <v>21583.366666666665</v>
      </c>
      <c r="I147" s="39">
        <v>21320.333333333328</v>
      </c>
      <c r="J147" s="39">
        <v>22377.533333333326</v>
      </c>
      <c r="K147" s="39">
        <v>22640.566666666658</v>
      </c>
      <c r="L147" s="39">
        <v>22906.133333333324</v>
      </c>
      <c r="M147" s="31">
        <v>22375</v>
      </c>
      <c r="N147" s="31">
        <v>21846.400000000001</v>
      </c>
      <c r="O147" s="253">
        <v>320280</v>
      </c>
      <c r="P147" s="254">
        <v>1.4314669369141119E-2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123.55</v>
      </c>
      <c r="F148" s="38">
        <v>123.05</v>
      </c>
      <c r="G148" s="39">
        <v>122.1</v>
      </c>
      <c r="H148" s="39">
        <v>120.64999999999999</v>
      </c>
      <c r="I148" s="39">
        <v>119.69999999999999</v>
      </c>
      <c r="J148" s="39">
        <v>124.5</v>
      </c>
      <c r="K148" s="39">
        <v>125.45000000000002</v>
      </c>
      <c r="L148" s="39">
        <v>126.9</v>
      </c>
      <c r="M148" s="31">
        <v>124</v>
      </c>
      <c r="N148" s="31">
        <v>121.6</v>
      </c>
      <c r="O148" s="253">
        <v>91795500</v>
      </c>
      <c r="P148" s="254">
        <v>-6.4437717849935794E-2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221.15</v>
      </c>
      <c r="F149" s="38">
        <v>221.16666666666666</v>
      </c>
      <c r="G149" s="39">
        <v>220.0333333333333</v>
      </c>
      <c r="H149" s="39">
        <v>218.91666666666666</v>
      </c>
      <c r="I149" s="39">
        <v>217.7833333333333</v>
      </c>
      <c r="J149" s="39">
        <v>222.2833333333333</v>
      </c>
      <c r="K149" s="39">
        <v>223.41666666666669</v>
      </c>
      <c r="L149" s="39">
        <v>224.5333333333333</v>
      </c>
      <c r="M149" s="31">
        <v>222.3</v>
      </c>
      <c r="N149" s="31">
        <v>220.05</v>
      </c>
      <c r="O149" s="253">
        <v>60867000</v>
      </c>
      <c r="P149" s="254">
        <v>-0.27884410322030284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1128.3</v>
      </c>
      <c r="F150" s="38">
        <v>1130.2833333333335</v>
      </c>
      <c r="G150" s="39">
        <v>1118.3166666666671</v>
      </c>
      <c r="H150" s="39">
        <v>1108.3333333333335</v>
      </c>
      <c r="I150" s="39">
        <v>1096.366666666667</v>
      </c>
      <c r="J150" s="39">
        <v>1140.2666666666671</v>
      </c>
      <c r="K150" s="39">
        <v>1152.2333333333338</v>
      </c>
      <c r="L150" s="39">
        <v>1162.2166666666672</v>
      </c>
      <c r="M150" s="31">
        <v>1142.25</v>
      </c>
      <c r="N150" s="31">
        <v>1120.3</v>
      </c>
      <c r="O150" s="253">
        <v>6346900</v>
      </c>
      <c r="P150" s="254">
        <v>-2.8292787482584934E-2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4122.3500000000004</v>
      </c>
      <c r="F151" s="38">
        <v>4119.4666666666662</v>
      </c>
      <c r="G151" s="39">
        <v>4073.9833333333327</v>
      </c>
      <c r="H151" s="39">
        <v>4025.6166666666663</v>
      </c>
      <c r="I151" s="39">
        <v>3980.1333333333328</v>
      </c>
      <c r="J151" s="39">
        <v>4167.8333333333321</v>
      </c>
      <c r="K151" s="39">
        <v>4213.3166666666657</v>
      </c>
      <c r="L151" s="39">
        <v>4261.6833333333325</v>
      </c>
      <c r="M151" s="31">
        <v>4164.95</v>
      </c>
      <c r="N151" s="31">
        <v>4071.1</v>
      </c>
      <c r="O151" s="253">
        <v>213000</v>
      </c>
      <c r="P151" s="254">
        <v>-4.7406082289803218E-2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175.35</v>
      </c>
      <c r="F152" s="38">
        <v>175.51666666666665</v>
      </c>
      <c r="G152" s="39">
        <v>174.0333333333333</v>
      </c>
      <c r="H152" s="39">
        <v>172.71666666666664</v>
      </c>
      <c r="I152" s="39">
        <v>171.23333333333329</v>
      </c>
      <c r="J152" s="39">
        <v>176.83333333333331</v>
      </c>
      <c r="K152" s="39">
        <v>178.31666666666666</v>
      </c>
      <c r="L152" s="39">
        <v>179.63333333333333</v>
      </c>
      <c r="M152" s="31">
        <v>177</v>
      </c>
      <c r="N152" s="31">
        <v>174.2</v>
      </c>
      <c r="O152" s="253">
        <v>34268850</v>
      </c>
      <c r="P152" s="254">
        <v>-0.27757487216946675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40442.65</v>
      </c>
      <c r="F153" s="38">
        <v>40455.883333333331</v>
      </c>
      <c r="G153" s="39">
        <v>39911.766666666663</v>
      </c>
      <c r="H153" s="39">
        <v>39380.883333333331</v>
      </c>
      <c r="I153" s="39">
        <v>38836.766666666663</v>
      </c>
      <c r="J153" s="39">
        <v>40986.766666666663</v>
      </c>
      <c r="K153" s="39">
        <v>41530.883333333331</v>
      </c>
      <c r="L153" s="39">
        <v>42061.766666666663</v>
      </c>
      <c r="M153" s="31">
        <v>41000</v>
      </c>
      <c r="N153" s="31">
        <v>39925</v>
      </c>
      <c r="O153" s="253">
        <v>148920</v>
      </c>
      <c r="P153" s="254">
        <v>-3.1036502049580323E-2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1060.95</v>
      </c>
      <c r="F154" s="38">
        <v>1062.4833333333333</v>
      </c>
      <c r="G154" s="39">
        <v>1053.3166666666666</v>
      </c>
      <c r="H154" s="39">
        <v>1045.6833333333332</v>
      </c>
      <c r="I154" s="39">
        <v>1036.5166666666664</v>
      </c>
      <c r="J154" s="39">
        <v>1070.1166666666668</v>
      </c>
      <c r="K154" s="39">
        <v>1079.2833333333333</v>
      </c>
      <c r="L154" s="39">
        <v>1086.916666666667</v>
      </c>
      <c r="M154" s="31">
        <v>1071.6500000000001</v>
      </c>
      <c r="N154" s="31">
        <v>1054.8499999999999</v>
      </c>
      <c r="O154" s="253">
        <v>9657750</v>
      </c>
      <c r="P154" s="254">
        <v>-9.3488208377331919E-2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5408.35</v>
      </c>
      <c r="F155" s="38">
        <v>5347.2</v>
      </c>
      <c r="G155" s="39">
        <v>5269.4</v>
      </c>
      <c r="H155" s="39">
        <v>5130.45</v>
      </c>
      <c r="I155" s="39">
        <v>5052.6499999999996</v>
      </c>
      <c r="J155" s="39">
        <v>5486.15</v>
      </c>
      <c r="K155" s="39">
        <v>5563.9500000000007</v>
      </c>
      <c r="L155" s="39">
        <v>5702.9</v>
      </c>
      <c r="M155" s="31">
        <v>5425</v>
      </c>
      <c r="N155" s="31">
        <v>5208.25</v>
      </c>
      <c r="O155" s="253">
        <v>1087100</v>
      </c>
      <c r="P155" s="254">
        <v>5.4310930074677528E-2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216.8</v>
      </c>
      <c r="F156" s="38">
        <v>217.73333333333335</v>
      </c>
      <c r="G156" s="39">
        <v>215.56666666666669</v>
      </c>
      <c r="H156" s="39">
        <v>214.33333333333334</v>
      </c>
      <c r="I156" s="39">
        <v>212.16666666666669</v>
      </c>
      <c r="J156" s="39">
        <v>218.9666666666667</v>
      </c>
      <c r="K156" s="39">
        <v>221.13333333333333</v>
      </c>
      <c r="L156" s="39">
        <v>222.3666666666667</v>
      </c>
      <c r="M156" s="31">
        <v>219.9</v>
      </c>
      <c r="N156" s="31">
        <v>216.5</v>
      </c>
      <c r="O156" s="253">
        <v>21054000</v>
      </c>
      <c r="P156" s="254">
        <v>-4.4650149741355838E-2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261.95</v>
      </c>
      <c r="F157" s="38">
        <v>266.2166666666667</v>
      </c>
      <c r="G157" s="39">
        <v>254.43333333333339</v>
      </c>
      <c r="H157" s="39">
        <v>246.91666666666669</v>
      </c>
      <c r="I157" s="39">
        <v>235.13333333333338</v>
      </c>
      <c r="J157" s="39">
        <v>273.73333333333341</v>
      </c>
      <c r="K157" s="39">
        <v>285.51666666666671</v>
      </c>
      <c r="L157" s="39">
        <v>293.03333333333342</v>
      </c>
      <c r="M157" s="31">
        <v>278</v>
      </c>
      <c r="N157" s="31">
        <v>258.7</v>
      </c>
      <c r="O157" s="253">
        <v>63252400</v>
      </c>
      <c r="P157" s="254">
        <v>9.3461950696677384E-2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2534.6</v>
      </c>
      <c r="F158" s="38">
        <v>2546.4833333333331</v>
      </c>
      <c r="G158" s="39">
        <v>2500.7666666666664</v>
      </c>
      <c r="H158" s="39">
        <v>2466.9333333333334</v>
      </c>
      <c r="I158" s="39">
        <v>2421.2166666666667</v>
      </c>
      <c r="J158" s="39">
        <v>2580.3166666666662</v>
      </c>
      <c r="K158" s="39">
        <v>2626.0333333333324</v>
      </c>
      <c r="L158" s="39">
        <v>2659.8666666666659</v>
      </c>
      <c r="M158" s="31">
        <v>2592.1999999999998</v>
      </c>
      <c r="N158" s="31">
        <v>2512.65</v>
      </c>
      <c r="O158" s="253">
        <v>2510000</v>
      </c>
      <c r="P158" s="254">
        <v>1.3527155259438725E-2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3654.9</v>
      </c>
      <c r="F159" s="38">
        <v>3682.6833333333329</v>
      </c>
      <c r="G159" s="39">
        <v>3602.2166666666658</v>
      </c>
      <c r="H159" s="39">
        <v>3549.5333333333328</v>
      </c>
      <c r="I159" s="39">
        <v>3469.0666666666657</v>
      </c>
      <c r="J159" s="39">
        <v>3735.3666666666659</v>
      </c>
      <c r="K159" s="39">
        <v>3815.833333333333</v>
      </c>
      <c r="L159" s="39">
        <v>3868.516666666666</v>
      </c>
      <c r="M159" s="31">
        <v>3763.15</v>
      </c>
      <c r="N159" s="31">
        <v>3630</v>
      </c>
      <c r="O159" s="253">
        <v>2321500</v>
      </c>
      <c r="P159" s="254">
        <v>3.4536541889483068E-2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63.3</v>
      </c>
      <c r="F160" s="38">
        <v>63.449999999999996</v>
      </c>
      <c r="G160" s="39">
        <v>62.749999999999986</v>
      </c>
      <c r="H160" s="39">
        <v>62.199999999999989</v>
      </c>
      <c r="I160" s="39">
        <v>61.499999999999979</v>
      </c>
      <c r="J160" s="39">
        <v>63.999999999999993</v>
      </c>
      <c r="K160" s="39">
        <v>64.699999999999989</v>
      </c>
      <c r="L160" s="39">
        <v>65.25</v>
      </c>
      <c r="M160" s="31">
        <v>64.150000000000006</v>
      </c>
      <c r="N160" s="31">
        <v>62.9</v>
      </c>
      <c r="O160" s="253">
        <v>275280000</v>
      </c>
      <c r="P160" s="254">
        <v>-3.5431967259068227E-2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5158.55</v>
      </c>
      <c r="F161" s="38">
        <v>5134.45</v>
      </c>
      <c r="G161" s="39">
        <v>5094.1499999999996</v>
      </c>
      <c r="H161" s="39">
        <v>5029.75</v>
      </c>
      <c r="I161" s="39">
        <v>4989.45</v>
      </c>
      <c r="J161" s="39">
        <v>5198.8499999999995</v>
      </c>
      <c r="K161" s="39">
        <v>5239.1500000000005</v>
      </c>
      <c r="L161" s="39">
        <v>5303.5499999999993</v>
      </c>
      <c r="M161" s="31">
        <v>5174.75</v>
      </c>
      <c r="N161" s="31">
        <v>5070.05</v>
      </c>
      <c r="O161" s="253">
        <v>1794300</v>
      </c>
      <c r="P161" s="254">
        <v>-9.8568198944988694E-2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246.3</v>
      </c>
      <c r="F162" s="38">
        <v>247.48333333333335</v>
      </c>
      <c r="G162" s="39">
        <v>244.26666666666671</v>
      </c>
      <c r="H162" s="39">
        <v>242.23333333333335</v>
      </c>
      <c r="I162" s="39">
        <v>239.01666666666671</v>
      </c>
      <c r="J162" s="39">
        <v>249.51666666666671</v>
      </c>
      <c r="K162" s="39">
        <v>252.73333333333335</v>
      </c>
      <c r="L162" s="39">
        <v>254.76666666666671</v>
      </c>
      <c r="M162" s="31">
        <v>250.7</v>
      </c>
      <c r="N162" s="31">
        <v>245.45</v>
      </c>
      <c r="O162" s="253">
        <v>41196600</v>
      </c>
      <c r="P162" s="254">
        <v>-1.1275272161741835E-2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1805</v>
      </c>
      <c r="F163" s="38">
        <v>1797.9333333333334</v>
      </c>
      <c r="G163" s="39">
        <v>1784.0666666666668</v>
      </c>
      <c r="H163" s="39">
        <v>1763.1333333333334</v>
      </c>
      <c r="I163" s="39">
        <v>1749.2666666666669</v>
      </c>
      <c r="J163" s="39">
        <v>1818.8666666666668</v>
      </c>
      <c r="K163" s="39">
        <v>1832.7333333333336</v>
      </c>
      <c r="L163" s="39">
        <v>1853.6666666666667</v>
      </c>
      <c r="M163" s="31">
        <v>1811.8</v>
      </c>
      <c r="N163" s="31">
        <v>1777</v>
      </c>
      <c r="O163" s="253">
        <v>4118026</v>
      </c>
      <c r="P163" s="254">
        <v>-8.9042945889979297E-2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863.8</v>
      </c>
      <c r="F164" s="38">
        <v>865.15</v>
      </c>
      <c r="G164" s="39">
        <v>858.44999999999993</v>
      </c>
      <c r="H164" s="39">
        <v>853.09999999999991</v>
      </c>
      <c r="I164" s="39">
        <v>846.39999999999986</v>
      </c>
      <c r="J164" s="39">
        <v>870.5</v>
      </c>
      <c r="K164" s="39">
        <v>877.2</v>
      </c>
      <c r="L164" s="39">
        <v>882.55000000000007</v>
      </c>
      <c r="M164" s="31">
        <v>871.85</v>
      </c>
      <c r="N164" s="31">
        <v>859.8</v>
      </c>
      <c r="O164" s="253">
        <v>3106750</v>
      </c>
      <c r="P164" s="254">
        <v>-9.5073037880663527E-2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240</v>
      </c>
      <c r="F165" s="38">
        <v>240.48333333333335</v>
      </c>
      <c r="G165" s="39">
        <v>236.76666666666671</v>
      </c>
      <c r="H165" s="39">
        <v>233.53333333333336</v>
      </c>
      <c r="I165" s="39">
        <v>229.81666666666672</v>
      </c>
      <c r="J165" s="39">
        <v>243.7166666666667</v>
      </c>
      <c r="K165" s="39">
        <v>247.43333333333334</v>
      </c>
      <c r="L165" s="39">
        <v>250.66666666666669</v>
      </c>
      <c r="M165" s="31">
        <v>244.2</v>
      </c>
      <c r="N165" s="31">
        <v>237.25</v>
      </c>
      <c r="O165" s="253">
        <v>37500000</v>
      </c>
      <c r="P165" s="254">
        <v>-0.13584514344970619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238.65</v>
      </c>
      <c r="F166" s="38">
        <v>241</v>
      </c>
      <c r="G166" s="39">
        <v>233.2</v>
      </c>
      <c r="H166" s="39">
        <v>227.75</v>
      </c>
      <c r="I166" s="39">
        <v>219.95</v>
      </c>
      <c r="J166" s="39">
        <v>246.45</v>
      </c>
      <c r="K166" s="39">
        <v>254.25</v>
      </c>
      <c r="L166" s="39">
        <v>259.7</v>
      </c>
      <c r="M166" s="31">
        <v>248.8</v>
      </c>
      <c r="N166" s="31">
        <v>235.55</v>
      </c>
      <c r="O166" s="253">
        <v>54672000</v>
      </c>
      <c r="P166" s="254">
        <v>-0.13185975609756098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2421.15</v>
      </c>
      <c r="F167" s="38">
        <v>2426.0166666666664</v>
      </c>
      <c r="G167" s="39">
        <v>2410.0333333333328</v>
      </c>
      <c r="H167" s="39">
        <v>2398.9166666666665</v>
      </c>
      <c r="I167" s="39">
        <v>2382.9333333333329</v>
      </c>
      <c r="J167" s="39">
        <v>2437.1333333333328</v>
      </c>
      <c r="K167" s="39">
        <v>2453.1166666666663</v>
      </c>
      <c r="L167" s="39">
        <v>2464.2333333333327</v>
      </c>
      <c r="M167" s="31">
        <v>2442</v>
      </c>
      <c r="N167" s="31">
        <v>2414.9</v>
      </c>
      <c r="O167" s="253">
        <v>42717000</v>
      </c>
      <c r="P167" s="254">
        <v>-1.8840188574152018E-2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90.85</v>
      </c>
      <c r="F168" s="38">
        <v>91.166666666666671</v>
      </c>
      <c r="G168" s="39">
        <v>90.083333333333343</v>
      </c>
      <c r="H168" s="39">
        <v>89.316666666666677</v>
      </c>
      <c r="I168" s="39">
        <v>88.233333333333348</v>
      </c>
      <c r="J168" s="39">
        <v>91.933333333333337</v>
      </c>
      <c r="K168" s="39">
        <v>93.01666666666668</v>
      </c>
      <c r="L168" s="39">
        <v>93.783333333333331</v>
      </c>
      <c r="M168" s="31">
        <v>92.25</v>
      </c>
      <c r="N168" s="31">
        <v>90.4</v>
      </c>
      <c r="O168" s="253">
        <v>119880000</v>
      </c>
      <c r="P168" s="254">
        <v>-1.3560660917648609E-2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821.95</v>
      </c>
      <c r="F169" s="38">
        <v>825.7833333333333</v>
      </c>
      <c r="G169" s="39">
        <v>816.56666666666661</v>
      </c>
      <c r="H169" s="39">
        <v>811.18333333333328</v>
      </c>
      <c r="I169" s="39">
        <v>801.96666666666658</v>
      </c>
      <c r="J169" s="39">
        <v>831.16666666666663</v>
      </c>
      <c r="K169" s="39">
        <v>840.38333333333333</v>
      </c>
      <c r="L169" s="39">
        <v>845.76666666666665</v>
      </c>
      <c r="M169" s="31">
        <v>835</v>
      </c>
      <c r="N169" s="31">
        <v>820.4</v>
      </c>
      <c r="O169" s="253">
        <v>7780000</v>
      </c>
      <c r="P169" s="254">
        <v>-0.25284265519360788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1302.3499999999999</v>
      </c>
      <c r="F170" s="38">
        <v>1304.8666666666666</v>
      </c>
      <c r="G170" s="39">
        <v>1294.1333333333332</v>
      </c>
      <c r="H170" s="39">
        <v>1285.9166666666667</v>
      </c>
      <c r="I170" s="39">
        <v>1275.1833333333334</v>
      </c>
      <c r="J170" s="39">
        <v>1313.083333333333</v>
      </c>
      <c r="K170" s="39">
        <v>1323.8166666666662</v>
      </c>
      <c r="L170" s="39">
        <v>1332.0333333333328</v>
      </c>
      <c r="M170" s="31">
        <v>1315.6</v>
      </c>
      <c r="N170" s="31">
        <v>1296.6500000000001</v>
      </c>
      <c r="O170" s="253">
        <v>8985750</v>
      </c>
      <c r="P170" s="254">
        <v>-4.2386968085106379E-3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565.35</v>
      </c>
      <c r="F171" s="38">
        <v>567.4</v>
      </c>
      <c r="G171" s="39">
        <v>561.5</v>
      </c>
      <c r="H171" s="39">
        <v>557.65</v>
      </c>
      <c r="I171" s="39">
        <v>551.75</v>
      </c>
      <c r="J171" s="39">
        <v>571.25</v>
      </c>
      <c r="K171" s="39">
        <v>577.14999999999986</v>
      </c>
      <c r="L171" s="39">
        <v>581</v>
      </c>
      <c r="M171" s="31">
        <v>573.29999999999995</v>
      </c>
      <c r="N171" s="31">
        <v>563.54999999999995</v>
      </c>
      <c r="O171" s="253">
        <v>100758000</v>
      </c>
      <c r="P171" s="254">
        <v>2.3495352735029711E-2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23916.15</v>
      </c>
      <c r="F172" s="38">
        <v>23990.266666666666</v>
      </c>
      <c r="G172" s="39">
        <v>23798.083333333332</v>
      </c>
      <c r="H172" s="39">
        <v>23680.016666666666</v>
      </c>
      <c r="I172" s="39">
        <v>23487.833333333332</v>
      </c>
      <c r="J172" s="39">
        <v>24108.333333333332</v>
      </c>
      <c r="K172" s="39">
        <v>24300.516666666666</v>
      </c>
      <c r="L172" s="39">
        <v>24418.583333333332</v>
      </c>
      <c r="M172" s="31">
        <v>24182.45</v>
      </c>
      <c r="N172" s="31">
        <v>23872.2</v>
      </c>
      <c r="O172" s="253">
        <v>180075</v>
      </c>
      <c r="P172" s="254">
        <v>-8.0898302922036494E-2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3954.65</v>
      </c>
      <c r="F173" s="38">
        <v>3934.7000000000003</v>
      </c>
      <c r="G173" s="39">
        <v>3861.6000000000004</v>
      </c>
      <c r="H173" s="39">
        <v>3768.55</v>
      </c>
      <c r="I173" s="39">
        <v>3695.4500000000003</v>
      </c>
      <c r="J173" s="39">
        <v>4027.7500000000005</v>
      </c>
      <c r="K173" s="39">
        <v>4100.8500000000004</v>
      </c>
      <c r="L173" s="39">
        <v>4193.9000000000005</v>
      </c>
      <c r="M173" s="31">
        <v>4007.8</v>
      </c>
      <c r="N173" s="31">
        <v>3841.65</v>
      </c>
      <c r="O173" s="253">
        <v>1600775</v>
      </c>
      <c r="P173" s="254">
        <v>-0.1588150289017341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2371.9499999999998</v>
      </c>
      <c r="F174" s="38">
        <v>2376.25</v>
      </c>
      <c r="G174" s="39">
        <v>2360.6999999999998</v>
      </c>
      <c r="H174" s="39">
        <v>2349.4499999999998</v>
      </c>
      <c r="I174" s="39">
        <v>2333.8999999999996</v>
      </c>
      <c r="J174" s="39">
        <v>2387.5</v>
      </c>
      <c r="K174" s="39">
        <v>2403.0500000000002</v>
      </c>
      <c r="L174" s="39">
        <v>2414.3000000000002</v>
      </c>
      <c r="M174" s="31">
        <v>2391.8000000000002</v>
      </c>
      <c r="N174" s="31">
        <v>2365</v>
      </c>
      <c r="O174" s="253">
        <v>3646500</v>
      </c>
      <c r="P174" s="254">
        <v>-1.6685205784204672E-2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1938.65</v>
      </c>
      <c r="F175" s="38">
        <v>1928.8833333333332</v>
      </c>
      <c r="G175" s="39">
        <v>1912.0166666666664</v>
      </c>
      <c r="H175" s="39">
        <v>1885.3833333333332</v>
      </c>
      <c r="I175" s="39">
        <v>1868.5166666666664</v>
      </c>
      <c r="J175" s="39">
        <v>1955.5166666666664</v>
      </c>
      <c r="K175" s="39">
        <v>1972.3833333333332</v>
      </c>
      <c r="L175" s="39">
        <v>1999.0166666666664</v>
      </c>
      <c r="M175" s="31">
        <v>1945.75</v>
      </c>
      <c r="N175" s="31">
        <v>1902.25</v>
      </c>
      <c r="O175" s="253">
        <v>6718800</v>
      </c>
      <c r="P175" s="254">
        <v>-6.2379636607217619E-2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1116.55</v>
      </c>
      <c r="F176" s="38">
        <v>1115.0166666666667</v>
      </c>
      <c r="G176" s="39">
        <v>1107.7833333333333</v>
      </c>
      <c r="H176" s="39">
        <v>1099.0166666666667</v>
      </c>
      <c r="I176" s="39">
        <v>1091.7833333333333</v>
      </c>
      <c r="J176" s="39">
        <v>1123.7833333333333</v>
      </c>
      <c r="K176" s="39">
        <v>1131.0166666666664</v>
      </c>
      <c r="L176" s="39">
        <v>1139.7833333333333</v>
      </c>
      <c r="M176" s="31">
        <v>1122.25</v>
      </c>
      <c r="N176" s="31">
        <v>1106.25</v>
      </c>
      <c r="O176" s="253">
        <v>22779400</v>
      </c>
      <c r="P176" s="254">
        <v>-4.8284736642002751E-2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622.1</v>
      </c>
      <c r="F177" s="38">
        <v>624.16666666666663</v>
      </c>
      <c r="G177" s="39">
        <v>615.93333333333328</v>
      </c>
      <c r="H177" s="39">
        <v>609.76666666666665</v>
      </c>
      <c r="I177" s="39">
        <v>601.5333333333333</v>
      </c>
      <c r="J177" s="39">
        <v>630.33333333333326</v>
      </c>
      <c r="K177" s="39">
        <v>638.56666666666661</v>
      </c>
      <c r="L177" s="39">
        <v>644.73333333333323</v>
      </c>
      <c r="M177" s="31">
        <v>632.4</v>
      </c>
      <c r="N177" s="31">
        <v>618</v>
      </c>
      <c r="O177" s="253">
        <v>7887000</v>
      </c>
      <c r="P177" s="254">
        <v>2.8609574670989892E-3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777.75</v>
      </c>
      <c r="F178" s="38">
        <v>775.63333333333333</v>
      </c>
      <c r="G178" s="39">
        <v>770.4666666666667</v>
      </c>
      <c r="H178" s="39">
        <v>763.18333333333339</v>
      </c>
      <c r="I178" s="39">
        <v>758.01666666666677</v>
      </c>
      <c r="J178" s="39">
        <v>782.91666666666663</v>
      </c>
      <c r="K178" s="39">
        <v>788.08333333333337</v>
      </c>
      <c r="L178" s="39">
        <v>795.36666666666656</v>
      </c>
      <c r="M178" s="31">
        <v>780.8</v>
      </c>
      <c r="N178" s="31">
        <v>768.35</v>
      </c>
      <c r="O178" s="253">
        <v>4035000</v>
      </c>
      <c r="P178" s="254">
        <v>-8.6690810321412404E-2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1068.3</v>
      </c>
      <c r="F179" s="38">
        <v>1067.5666666666666</v>
      </c>
      <c r="G179" s="39">
        <v>1058.7333333333331</v>
      </c>
      <c r="H179" s="39">
        <v>1049.1666666666665</v>
      </c>
      <c r="I179" s="39">
        <v>1040.333333333333</v>
      </c>
      <c r="J179" s="39">
        <v>1077.1333333333332</v>
      </c>
      <c r="K179" s="39">
        <v>1085.9666666666667</v>
      </c>
      <c r="L179" s="39">
        <v>1095.5333333333333</v>
      </c>
      <c r="M179" s="31">
        <v>1076.4000000000001</v>
      </c>
      <c r="N179" s="31">
        <v>1058</v>
      </c>
      <c r="O179" s="253">
        <v>7891950</v>
      </c>
      <c r="P179" s="254">
        <v>-0.1268179881944867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1803.55</v>
      </c>
      <c r="F180" s="38">
        <v>1807.3666666666668</v>
      </c>
      <c r="G180" s="39">
        <v>1786.2833333333335</v>
      </c>
      <c r="H180" s="39">
        <v>1769.0166666666667</v>
      </c>
      <c r="I180" s="39">
        <v>1747.9333333333334</v>
      </c>
      <c r="J180" s="39">
        <v>1824.6333333333337</v>
      </c>
      <c r="K180" s="39">
        <v>1845.7166666666667</v>
      </c>
      <c r="L180" s="39">
        <v>1862.9833333333338</v>
      </c>
      <c r="M180" s="31">
        <v>1828.45</v>
      </c>
      <c r="N180" s="31">
        <v>1790.1</v>
      </c>
      <c r="O180" s="253">
        <v>5987000</v>
      </c>
      <c r="P180" s="254">
        <v>0.11791616095602651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839.45</v>
      </c>
      <c r="F181" s="38">
        <v>842.68333333333339</v>
      </c>
      <c r="G181" s="39">
        <v>831.76666666666677</v>
      </c>
      <c r="H181" s="39">
        <v>824.08333333333337</v>
      </c>
      <c r="I181" s="39">
        <v>813.16666666666674</v>
      </c>
      <c r="J181" s="39">
        <v>850.36666666666679</v>
      </c>
      <c r="K181" s="39">
        <v>861.2833333333333</v>
      </c>
      <c r="L181" s="39">
        <v>868.96666666666681</v>
      </c>
      <c r="M181" s="31">
        <v>853.6</v>
      </c>
      <c r="N181" s="31">
        <v>835</v>
      </c>
      <c r="O181" s="253">
        <v>9590400</v>
      </c>
      <c r="P181" s="254">
        <v>-3.783295711060948E-2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605.45000000000005</v>
      </c>
      <c r="F182" s="38">
        <v>607.56666666666661</v>
      </c>
      <c r="G182" s="39">
        <v>601.73333333333323</v>
      </c>
      <c r="H182" s="39">
        <v>598.01666666666665</v>
      </c>
      <c r="I182" s="39">
        <v>592.18333333333328</v>
      </c>
      <c r="J182" s="39">
        <v>611.28333333333319</v>
      </c>
      <c r="K182" s="39">
        <v>617.11666666666667</v>
      </c>
      <c r="L182" s="39">
        <v>620.83333333333314</v>
      </c>
      <c r="M182" s="31">
        <v>613.4</v>
      </c>
      <c r="N182" s="31">
        <v>603.85</v>
      </c>
      <c r="O182" s="253">
        <v>61817925</v>
      </c>
      <c r="P182" s="254">
        <v>-0.10266010259804732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246.95</v>
      </c>
      <c r="F183" s="38">
        <v>248.25</v>
      </c>
      <c r="G183" s="39">
        <v>244.9</v>
      </c>
      <c r="H183" s="39">
        <v>242.85</v>
      </c>
      <c r="I183" s="39">
        <v>239.5</v>
      </c>
      <c r="J183" s="39">
        <v>250.3</v>
      </c>
      <c r="K183" s="39">
        <v>253.65000000000003</v>
      </c>
      <c r="L183" s="39">
        <v>255.70000000000002</v>
      </c>
      <c r="M183" s="31">
        <v>251.6</v>
      </c>
      <c r="N183" s="31">
        <v>246.2</v>
      </c>
      <c r="O183" s="253">
        <v>92802375</v>
      </c>
      <c r="P183" s="254">
        <v>-2.2711117429627524E-2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123.6</v>
      </c>
      <c r="F184" s="38">
        <v>123.41666666666667</v>
      </c>
      <c r="G184" s="39">
        <v>122.78333333333335</v>
      </c>
      <c r="H184" s="39">
        <v>121.96666666666667</v>
      </c>
      <c r="I184" s="39">
        <v>121.33333333333334</v>
      </c>
      <c r="J184" s="39">
        <v>124.23333333333335</v>
      </c>
      <c r="K184" s="39">
        <v>124.86666666666667</v>
      </c>
      <c r="L184" s="39">
        <v>125.68333333333335</v>
      </c>
      <c r="M184" s="31">
        <v>124.05</v>
      </c>
      <c r="N184" s="31">
        <v>122.6</v>
      </c>
      <c r="O184" s="253">
        <v>216045500</v>
      </c>
      <c r="P184" s="254">
        <v>-5.1091892936515608E-2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3380.45</v>
      </c>
      <c r="F185" s="38">
        <v>3392.9500000000003</v>
      </c>
      <c r="G185" s="39">
        <v>3352.5000000000005</v>
      </c>
      <c r="H185" s="39">
        <v>3324.55</v>
      </c>
      <c r="I185" s="39">
        <v>3284.1000000000004</v>
      </c>
      <c r="J185" s="39">
        <v>3420.9000000000005</v>
      </c>
      <c r="K185" s="39">
        <v>3461.3500000000004</v>
      </c>
      <c r="L185" s="39">
        <v>3489.3000000000006</v>
      </c>
      <c r="M185" s="31">
        <v>3433.4</v>
      </c>
      <c r="N185" s="31">
        <v>3365</v>
      </c>
      <c r="O185" s="253">
        <v>9899750</v>
      </c>
      <c r="P185" s="254">
        <v>4.526977087952698E-2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1210.6500000000001</v>
      </c>
      <c r="F186" s="38">
        <v>1213.2333333333333</v>
      </c>
      <c r="G186" s="39">
        <v>1203.4166666666667</v>
      </c>
      <c r="H186" s="39">
        <v>1196.1833333333334</v>
      </c>
      <c r="I186" s="39">
        <v>1186.3666666666668</v>
      </c>
      <c r="J186" s="39">
        <v>1220.4666666666667</v>
      </c>
      <c r="K186" s="39">
        <v>1230.2833333333333</v>
      </c>
      <c r="L186" s="39">
        <v>1237.5166666666667</v>
      </c>
      <c r="M186" s="31">
        <v>1223.05</v>
      </c>
      <c r="N186" s="31">
        <v>1206</v>
      </c>
      <c r="O186" s="253">
        <v>12493800</v>
      </c>
      <c r="P186" s="254">
        <v>-8.5065248912518127E-2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3126.15</v>
      </c>
      <c r="F187" s="38">
        <v>3121.4333333333329</v>
      </c>
      <c r="G187" s="39">
        <v>3107.7166666666658</v>
      </c>
      <c r="H187" s="39">
        <v>3089.2833333333328</v>
      </c>
      <c r="I187" s="39">
        <v>3075.5666666666657</v>
      </c>
      <c r="J187" s="39">
        <v>3139.8666666666659</v>
      </c>
      <c r="K187" s="39">
        <v>3153.583333333333</v>
      </c>
      <c r="L187" s="39">
        <v>3172.016666666666</v>
      </c>
      <c r="M187" s="31">
        <v>3135.15</v>
      </c>
      <c r="N187" s="31">
        <v>3103</v>
      </c>
      <c r="O187" s="253">
        <v>4728000</v>
      </c>
      <c r="P187" s="254">
        <v>-5.5651262077746982E-2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1857.75</v>
      </c>
      <c r="F188" s="38">
        <v>1890.6833333333334</v>
      </c>
      <c r="G188" s="39">
        <v>1819.5666666666668</v>
      </c>
      <c r="H188" s="39">
        <v>1781.3833333333334</v>
      </c>
      <c r="I188" s="39">
        <v>1710.2666666666669</v>
      </c>
      <c r="J188" s="39">
        <v>1928.8666666666668</v>
      </c>
      <c r="K188" s="39">
        <v>1999.9833333333336</v>
      </c>
      <c r="L188" s="39">
        <v>2038.1666666666667</v>
      </c>
      <c r="M188" s="31">
        <v>1961.8</v>
      </c>
      <c r="N188" s="31">
        <v>1852.5</v>
      </c>
      <c r="O188" s="253">
        <v>1773000</v>
      </c>
      <c r="P188" s="254">
        <v>0.14645974781765275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2064.75</v>
      </c>
      <c r="F189" s="38">
        <v>2068.9833333333331</v>
      </c>
      <c r="G189" s="39">
        <v>2052.9666666666662</v>
      </c>
      <c r="H189" s="39">
        <v>2041.1833333333329</v>
      </c>
      <c r="I189" s="39">
        <v>2025.1666666666661</v>
      </c>
      <c r="J189" s="39">
        <v>2080.7666666666664</v>
      </c>
      <c r="K189" s="39">
        <v>2096.7833333333338</v>
      </c>
      <c r="L189" s="39">
        <v>2108.5666666666666</v>
      </c>
      <c r="M189" s="31">
        <v>2085</v>
      </c>
      <c r="N189" s="31">
        <v>2057.1999999999998</v>
      </c>
      <c r="O189" s="253">
        <v>3794800</v>
      </c>
      <c r="P189" s="254">
        <v>-7.7768056770681437E-2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1428.65</v>
      </c>
      <c r="F190" s="38">
        <v>1430.3166666666668</v>
      </c>
      <c r="G190" s="39">
        <v>1418.4833333333336</v>
      </c>
      <c r="H190" s="39">
        <v>1408.3166666666668</v>
      </c>
      <c r="I190" s="39">
        <v>1396.4833333333336</v>
      </c>
      <c r="J190" s="39">
        <v>1440.4833333333336</v>
      </c>
      <c r="K190" s="39">
        <v>1452.3166666666671</v>
      </c>
      <c r="L190" s="39">
        <v>1462.4833333333336</v>
      </c>
      <c r="M190" s="31">
        <v>1442.15</v>
      </c>
      <c r="N190" s="31">
        <v>1420.15</v>
      </c>
      <c r="O190" s="253">
        <v>7513100</v>
      </c>
      <c r="P190" s="254">
        <v>-0.1169888934594817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1524.15</v>
      </c>
      <c r="F191" s="38">
        <v>1530.3</v>
      </c>
      <c r="G191" s="39">
        <v>1512.6999999999998</v>
      </c>
      <c r="H191" s="39">
        <v>1501.2499999999998</v>
      </c>
      <c r="I191" s="39">
        <v>1483.6499999999996</v>
      </c>
      <c r="J191" s="39">
        <v>1541.75</v>
      </c>
      <c r="K191" s="39">
        <v>1559.35</v>
      </c>
      <c r="L191" s="39">
        <v>1570.8000000000002</v>
      </c>
      <c r="M191" s="31">
        <v>1547.9</v>
      </c>
      <c r="N191" s="31">
        <v>1518.85</v>
      </c>
      <c r="O191" s="253">
        <v>2233600</v>
      </c>
      <c r="P191" s="254">
        <v>-4.1208791208791208E-2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8345.7000000000007</v>
      </c>
      <c r="F192" s="38">
        <v>8334.4</v>
      </c>
      <c r="G192" s="39">
        <v>8274.15</v>
      </c>
      <c r="H192" s="39">
        <v>8202.6</v>
      </c>
      <c r="I192" s="39">
        <v>8142.35</v>
      </c>
      <c r="J192" s="39">
        <v>8405.9499999999989</v>
      </c>
      <c r="K192" s="39">
        <v>8466.1999999999989</v>
      </c>
      <c r="L192" s="39">
        <v>8537.7499999999982</v>
      </c>
      <c r="M192" s="31">
        <v>8394.65</v>
      </c>
      <c r="N192" s="31">
        <v>8262.85</v>
      </c>
      <c r="O192" s="253">
        <v>1281200</v>
      </c>
      <c r="P192" s="254">
        <v>-5.1595232807757789E-2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595.79999999999995</v>
      </c>
      <c r="F193" s="38">
        <v>598.38333333333333</v>
      </c>
      <c r="G193" s="39">
        <v>592.51666666666665</v>
      </c>
      <c r="H193" s="39">
        <v>589.23333333333335</v>
      </c>
      <c r="I193" s="39">
        <v>583.36666666666667</v>
      </c>
      <c r="J193" s="39">
        <v>601.66666666666663</v>
      </c>
      <c r="K193" s="39">
        <v>607.53333333333319</v>
      </c>
      <c r="L193" s="39">
        <v>610.81666666666661</v>
      </c>
      <c r="M193" s="31">
        <v>604.25</v>
      </c>
      <c r="N193" s="31">
        <v>595.1</v>
      </c>
      <c r="O193" s="253">
        <v>35254700</v>
      </c>
      <c r="P193" s="254">
        <v>-5.1318827398027005E-2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233.5</v>
      </c>
      <c r="F194" s="38">
        <v>234.88333333333333</v>
      </c>
      <c r="G194" s="39">
        <v>231.51666666666665</v>
      </c>
      <c r="H194" s="39">
        <v>229.53333333333333</v>
      </c>
      <c r="I194" s="39">
        <v>226.16666666666666</v>
      </c>
      <c r="J194" s="39">
        <v>236.86666666666665</v>
      </c>
      <c r="K194" s="39">
        <v>240.23333333333332</v>
      </c>
      <c r="L194" s="39">
        <v>242.21666666666664</v>
      </c>
      <c r="M194" s="31">
        <v>238.25</v>
      </c>
      <c r="N194" s="31">
        <v>232.9</v>
      </c>
      <c r="O194" s="253">
        <v>58458000</v>
      </c>
      <c r="P194" s="254">
        <v>-0.34306520126761514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872.4</v>
      </c>
      <c r="F195" s="38">
        <v>868.11666666666667</v>
      </c>
      <c r="G195" s="39">
        <v>861.68333333333339</v>
      </c>
      <c r="H195" s="39">
        <v>850.9666666666667</v>
      </c>
      <c r="I195" s="39">
        <v>844.53333333333342</v>
      </c>
      <c r="J195" s="39">
        <v>878.83333333333337</v>
      </c>
      <c r="K195" s="39">
        <v>885.26666666666654</v>
      </c>
      <c r="L195" s="39">
        <v>895.98333333333335</v>
      </c>
      <c r="M195" s="31">
        <v>874.55</v>
      </c>
      <c r="N195" s="31">
        <v>857.4</v>
      </c>
      <c r="O195" s="253">
        <v>6345600</v>
      </c>
      <c r="P195" s="254">
        <v>-0.13855176346012871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411.15</v>
      </c>
      <c r="F196" s="38">
        <v>410.55</v>
      </c>
      <c r="G196" s="39">
        <v>408.6</v>
      </c>
      <c r="H196" s="39">
        <v>406.05</v>
      </c>
      <c r="I196" s="39">
        <v>404.1</v>
      </c>
      <c r="J196" s="39">
        <v>413.1</v>
      </c>
      <c r="K196" s="39">
        <v>415.04999999999995</v>
      </c>
      <c r="L196" s="39">
        <v>417.6</v>
      </c>
      <c r="M196" s="31">
        <v>412.5</v>
      </c>
      <c r="N196" s="31">
        <v>408</v>
      </c>
      <c r="O196" s="253">
        <v>34573500</v>
      </c>
      <c r="P196" s="254">
        <v>-9.4768674888068491E-2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263.85000000000002</v>
      </c>
      <c r="F197" s="38">
        <v>265.15000000000003</v>
      </c>
      <c r="G197" s="39">
        <v>260.30000000000007</v>
      </c>
      <c r="H197" s="39">
        <v>256.75000000000006</v>
      </c>
      <c r="I197" s="39">
        <v>251.90000000000009</v>
      </c>
      <c r="J197" s="39">
        <v>268.70000000000005</v>
      </c>
      <c r="K197" s="39">
        <v>273.55000000000007</v>
      </c>
      <c r="L197" s="39">
        <v>277.10000000000002</v>
      </c>
      <c r="M197" s="31">
        <v>270</v>
      </c>
      <c r="N197" s="31">
        <v>261.60000000000002</v>
      </c>
      <c r="O197" s="253">
        <v>86874000</v>
      </c>
      <c r="P197" s="254">
        <v>-8.0318861752469273E-2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629.5</v>
      </c>
      <c r="F198" s="38">
        <v>630.94999999999993</v>
      </c>
      <c r="G198" s="39">
        <v>624.04999999999984</v>
      </c>
      <c r="H198" s="39">
        <v>618.59999999999991</v>
      </c>
      <c r="I198" s="39">
        <v>611.69999999999982</v>
      </c>
      <c r="J198" s="39">
        <v>636.39999999999986</v>
      </c>
      <c r="K198" s="39">
        <v>643.29999999999995</v>
      </c>
      <c r="L198" s="39">
        <v>648.74999999999989</v>
      </c>
      <c r="M198" s="31">
        <v>637.85</v>
      </c>
      <c r="N198" s="31">
        <v>625.5</v>
      </c>
      <c r="O198" s="253">
        <v>7117200</v>
      </c>
      <c r="P198" s="254">
        <v>-5.4519368723098996E-2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9" t="s">
        <v>16</v>
      </c>
      <c r="B8" s="371"/>
      <c r="C8" s="375" t="s">
        <v>20</v>
      </c>
      <c r="D8" s="375" t="s">
        <v>21</v>
      </c>
      <c r="E8" s="366" t="s">
        <v>22</v>
      </c>
      <c r="F8" s="367"/>
      <c r="G8" s="368"/>
      <c r="H8" s="366" t="s">
        <v>23</v>
      </c>
      <c r="I8" s="367"/>
      <c r="J8" s="368"/>
      <c r="K8" s="26"/>
      <c r="L8" s="53"/>
      <c r="M8" s="53"/>
      <c r="N8" s="1"/>
      <c r="O8" s="1"/>
    </row>
    <row r="9" spans="1:15" ht="36" customHeight="1">
      <c r="A9" s="373"/>
      <c r="B9" s="374"/>
      <c r="C9" s="374"/>
      <c r="D9" s="3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19253.8</v>
      </c>
      <c r="D10" s="35">
        <v>19288.55</v>
      </c>
      <c r="E10" s="35">
        <v>19188.899999999998</v>
      </c>
      <c r="F10" s="35">
        <v>19124</v>
      </c>
      <c r="G10" s="35">
        <v>19024.349999999999</v>
      </c>
      <c r="H10" s="35">
        <v>19353.449999999997</v>
      </c>
      <c r="I10" s="35">
        <v>19453.099999999999</v>
      </c>
      <c r="J10" s="35">
        <v>19517.999999999996</v>
      </c>
      <c r="K10" s="35">
        <v>19388.2</v>
      </c>
      <c r="L10" s="35">
        <v>19223.650000000001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43989.15</v>
      </c>
      <c r="D11" s="35">
        <v>44094.616666666669</v>
      </c>
      <c r="E11" s="35">
        <v>43789.583333333336</v>
      </c>
      <c r="F11" s="35">
        <v>43590.01666666667</v>
      </c>
      <c r="G11" s="35">
        <v>43284.983333333337</v>
      </c>
      <c r="H11" s="35">
        <v>44294.183333333334</v>
      </c>
      <c r="I11" s="35">
        <v>44599.21666666666</v>
      </c>
      <c r="J11" s="35">
        <v>44798.783333333333</v>
      </c>
      <c r="K11" s="35">
        <v>44399.65</v>
      </c>
      <c r="L11" s="35">
        <v>43895.05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3492</v>
      </c>
      <c r="D12" s="38">
        <v>3497.2666666666664</v>
      </c>
      <c r="E12" s="38">
        <v>3476.583333333333</v>
      </c>
      <c r="F12" s="38">
        <v>3461.1666666666665</v>
      </c>
      <c r="G12" s="38">
        <v>3440.4833333333331</v>
      </c>
      <c r="H12" s="38">
        <v>3512.6833333333329</v>
      </c>
      <c r="I12" s="38">
        <v>3533.3666666666663</v>
      </c>
      <c r="J12" s="38">
        <v>3548.7833333333328</v>
      </c>
      <c r="K12" s="38">
        <v>3517.95</v>
      </c>
      <c r="L12" s="38">
        <v>3481.85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5947</v>
      </c>
      <c r="D13" s="38">
        <v>5960.25</v>
      </c>
      <c r="E13" s="38">
        <v>5922.4</v>
      </c>
      <c r="F13" s="38">
        <v>5897.7999999999993</v>
      </c>
      <c r="G13" s="38">
        <v>5859.9499999999989</v>
      </c>
      <c r="H13" s="38">
        <v>5984.85</v>
      </c>
      <c r="I13" s="38">
        <v>6022.7000000000007</v>
      </c>
      <c r="J13" s="38">
        <v>6047.3000000000011</v>
      </c>
      <c r="K13" s="38">
        <v>5998.1</v>
      </c>
      <c r="L13" s="38">
        <v>5935.65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31164.9</v>
      </c>
      <c r="D14" s="38">
        <v>31220.2</v>
      </c>
      <c r="E14" s="38">
        <v>31012.400000000001</v>
      </c>
      <c r="F14" s="38">
        <v>30859.9</v>
      </c>
      <c r="G14" s="38">
        <v>30652.100000000002</v>
      </c>
      <c r="H14" s="38">
        <v>31372.7</v>
      </c>
      <c r="I14" s="38">
        <v>31580.499999999996</v>
      </c>
      <c r="J14" s="38">
        <v>31733</v>
      </c>
      <c r="K14" s="38">
        <v>31428</v>
      </c>
      <c r="L14" s="38">
        <v>31067.7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5456.6</v>
      </c>
      <c r="D15" s="38">
        <v>5476.8666666666659</v>
      </c>
      <c r="E15" s="38">
        <v>5422.7833333333319</v>
      </c>
      <c r="F15" s="38">
        <v>5388.9666666666662</v>
      </c>
      <c r="G15" s="38">
        <v>5334.8833333333323</v>
      </c>
      <c r="H15" s="38">
        <v>5510.6833333333316</v>
      </c>
      <c r="I15" s="38">
        <v>5564.7666666666655</v>
      </c>
      <c r="J15" s="38">
        <v>5598.5833333333312</v>
      </c>
      <c r="K15" s="38">
        <v>5530.95</v>
      </c>
      <c r="L15" s="38">
        <v>5443.05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11182.65</v>
      </c>
      <c r="D16" s="38">
        <v>11194.75</v>
      </c>
      <c r="E16" s="38">
        <v>11128.1</v>
      </c>
      <c r="F16" s="38">
        <v>11073.550000000001</v>
      </c>
      <c r="G16" s="38">
        <v>11006.900000000001</v>
      </c>
      <c r="H16" s="38">
        <v>11249.3</v>
      </c>
      <c r="I16" s="38">
        <v>11315.95</v>
      </c>
      <c r="J16" s="38">
        <v>11370.499999999998</v>
      </c>
      <c r="K16" s="38">
        <v>11261.4</v>
      </c>
      <c r="L16" s="38">
        <v>11140.2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4381.55</v>
      </c>
      <c r="D17" s="38">
        <v>4372.5166666666664</v>
      </c>
      <c r="E17" s="38">
        <v>4355.0333333333328</v>
      </c>
      <c r="F17" s="38">
        <v>4328.5166666666664</v>
      </c>
      <c r="G17" s="38">
        <v>4311.0333333333328</v>
      </c>
      <c r="H17" s="38">
        <v>4399.0333333333328</v>
      </c>
      <c r="I17" s="38">
        <v>4416.5166666666664</v>
      </c>
      <c r="J17" s="38">
        <v>4443.0333333333328</v>
      </c>
      <c r="K17" s="31">
        <v>4390</v>
      </c>
      <c r="L17" s="31">
        <v>4346</v>
      </c>
      <c r="M17" s="31">
        <v>4.3211000000000004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23109.55</v>
      </c>
      <c r="D18" s="38">
        <v>23200.349999999995</v>
      </c>
      <c r="E18" s="38">
        <v>22980.049999999988</v>
      </c>
      <c r="F18" s="38">
        <v>22850.549999999992</v>
      </c>
      <c r="G18" s="38">
        <v>22630.249999999985</v>
      </c>
      <c r="H18" s="38">
        <v>23329.849999999991</v>
      </c>
      <c r="I18" s="38">
        <v>23550.15</v>
      </c>
      <c r="J18" s="38">
        <v>23679.649999999994</v>
      </c>
      <c r="K18" s="31">
        <v>23420.65</v>
      </c>
      <c r="L18" s="31">
        <v>23070.85</v>
      </c>
      <c r="M18" s="31">
        <v>6.9760000000000003E-2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181.15</v>
      </c>
      <c r="D19" s="38">
        <v>181.28333333333333</v>
      </c>
      <c r="E19" s="38">
        <v>178.16666666666666</v>
      </c>
      <c r="F19" s="38">
        <v>175.18333333333334</v>
      </c>
      <c r="G19" s="38">
        <v>172.06666666666666</v>
      </c>
      <c r="H19" s="38">
        <v>184.26666666666665</v>
      </c>
      <c r="I19" s="38">
        <v>187.38333333333333</v>
      </c>
      <c r="J19" s="38">
        <v>190.36666666666665</v>
      </c>
      <c r="K19" s="31">
        <v>184.4</v>
      </c>
      <c r="L19" s="31">
        <v>178.3</v>
      </c>
      <c r="M19" s="31">
        <v>194.82508000000001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219.55</v>
      </c>
      <c r="D20" s="38">
        <v>219.83333333333334</v>
      </c>
      <c r="E20" s="38">
        <v>217.81666666666669</v>
      </c>
      <c r="F20" s="38">
        <v>216.08333333333334</v>
      </c>
      <c r="G20" s="38">
        <v>214.06666666666669</v>
      </c>
      <c r="H20" s="38">
        <v>221.56666666666669</v>
      </c>
      <c r="I20" s="38">
        <v>223.58333333333334</v>
      </c>
      <c r="J20" s="38">
        <v>225.31666666666669</v>
      </c>
      <c r="K20" s="31">
        <v>221.85</v>
      </c>
      <c r="L20" s="31">
        <v>218.1</v>
      </c>
      <c r="M20" s="31">
        <v>11.856590000000001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2005.75</v>
      </c>
      <c r="D21" s="38">
        <v>1989.5166666666667</v>
      </c>
      <c r="E21" s="38">
        <v>1948.8833333333332</v>
      </c>
      <c r="F21" s="38">
        <v>1892.0166666666667</v>
      </c>
      <c r="G21" s="38">
        <v>1851.3833333333332</v>
      </c>
      <c r="H21" s="38">
        <v>2046.3833333333332</v>
      </c>
      <c r="I21" s="38">
        <v>2087.0166666666669</v>
      </c>
      <c r="J21" s="38">
        <v>2143.8833333333332</v>
      </c>
      <c r="K21" s="31">
        <v>2030.15</v>
      </c>
      <c r="L21" s="31">
        <v>1932.65</v>
      </c>
      <c r="M21" s="31">
        <v>82.987669999999994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2419.25</v>
      </c>
      <c r="D22" s="38">
        <v>2430.9833333333331</v>
      </c>
      <c r="E22" s="38">
        <v>2372.0166666666664</v>
      </c>
      <c r="F22" s="38">
        <v>2324.7833333333333</v>
      </c>
      <c r="G22" s="38">
        <v>2265.8166666666666</v>
      </c>
      <c r="H22" s="38">
        <v>2478.2166666666662</v>
      </c>
      <c r="I22" s="38">
        <v>2537.1833333333325</v>
      </c>
      <c r="J22" s="38">
        <v>2584.4166666666661</v>
      </c>
      <c r="K22" s="31">
        <v>2489.9499999999998</v>
      </c>
      <c r="L22" s="31">
        <v>2383.75</v>
      </c>
      <c r="M22" s="31">
        <v>62.303690000000003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928.65</v>
      </c>
      <c r="D23" s="38">
        <v>936.4</v>
      </c>
      <c r="E23" s="38">
        <v>912.94999999999993</v>
      </c>
      <c r="F23" s="38">
        <v>897.25</v>
      </c>
      <c r="G23" s="38">
        <v>873.8</v>
      </c>
      <c r="H23" s="38">
        <v>952.09999999999991</v>
      </c>
      <c r="I23" s="38">
        <v>975.55</v>
      </c>
      <c r="J23" s="38">
        <v>991.24999999999989</v>
      </c>
      <c r="K23" s="31">
        <v>959.85</v>
      </c>
      <c r="L23" s="31">
        <v>920.7</v>
      </c>
      <c r="M23" s="31">
        <v>44.407510000000002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792.2</v>
      </c>
      <c r="D24" s="38">
        <v>796.93333333333339</v>
      </c>
      <c r="E24" s="38">
        <v>782.96666666666681</v>
      </c>
      <c r="F24" s="38">
        <v>773.73333333333346</v>
      </c>
      <c r="G24" s="38">
        <v>759.76666666666688</v>
      </c>
      <c r="H24" s="38">
        <v>806.16666666666674</v>
      </c>
      <c r="I24" s="38">
        <v>820.13333333333344</v>
      </c>
      <c r="J24" s="38">
        <v>829.36666666666667</v>
      </c>
      <c r="K24" s="31">
        <v>810.9</v>
      </c>
      <c r="L24" s="31">
        <v>787.7</v>
      </c>
      <c r="M24" s="31">
        <v>99.989249999999998</v>
      </c>
      <c r="N24" s="1"/>
      <c r="O24" s="1"/>
    </row>
    <row r="25" spans="1:15" ht="12.75" customHeight="1">
      <c r="A25" s="56">
        <v>16</v>
      </c>
      <c r="B25" s="58" t="s">
        <v>851</v>
      </c>
      <c r="C25" s="31">
        <v>321.3</v>
      </c>
      <c r="D25" s="38">
        <v>318.2</v>
      </c>
      <c r="E25" s="38">
        <v>312.09999999999997</v>
      </c>
      <c r="F25" s="38">
        <v>302.89999999999998</v>
      </c>
      <c r="G25" s="38">
        <v>296.79999999999995</v>
      </c>
      <c r="H25" s="38">
        <v>327.39999999999998</v>
      </c>
      <c r="I25" s="38">
        <v>333.5</v>
      </c>
      <c r="J25" s="38">
        <v>342.7</v>
      </c>
      <c r="K25" s="31">
        <v>324.3</v>
      </c>
      <c r="L25" s="31">
        <v>309</v>
      </c>
      <c r="M25" s="31">
        <v>218.70904999999999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3642.85</v>
      </c>
      <c r="D26" s="38">
        <v>3659.25</v>
      </c>
      <c r="E26" s="38">
        <v>3618.6</v>
      </c>
      <c r="F26" s="38">
        <v>3594.35</v>
      </c>
      <c r="G26" s="38">
        <v>3553.7</v>
      </c>
      <c r="H26" s="38">
        <v>3683.5</v>
      </c>
      <c r="I26" s="38">
        <v>3724.1499999999996</v>
      </c>
      <c r="J26" s="38">
        <v>3748.4</v>
      </c>
      <c r="K26" s="31">
        <v>3699.9</v>
      </c>
      <c r="L26" s="31">
        <v>3635</v>
      </c>
      <c r="M26" s="31">
        <v>1.2992900000000001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428.4</v>
      </c>
      <c r="D27" s="38">
        <v>431.95</v>
      </c>
      <c r="E27" s="38">
        <v>421.54999999999995</v>
      </c>
      <c r="F27" s="38">
        <v>414.7</v>
      </c>
      <c r="G27" s="38">
        <v>404.29999999999995</v>
      </c>
      <c r="H27" s="38">
        <v>438.79999999999995</v>
      </c>
      <c r="I27" s="38">
        <v>449.19999999999993</v>
      </c>
      <c r="J27" s="38">
        <v>456.04999999999995</v>
      </c>
      <c r="K27" s="31">
        <v>442.35</v>
      </c>
      <c r="L27" s="31">
        <v>425.1</v>
      </c>
      <c r="M27" s="31">
        <v>120.06941999999999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4814.1000000000004</v>
      </c>
      <c r="D28" s="38">
        <v>4843.9000000000005</v>
      </c>
      <c r="E28" s="38">
        <v>4776.0000000000009</v>
      </c>
      <c r="F28" s="38">
        <v>4737.9000000000005</v>
      </c>
      <c r="G28" s="38">
        <v>4670.0000000000009</v>
      </c>
      <c r="H28" s="38">
        <v>4882.0000000000009</v>
      </c>
      <c r="I28" s="38">
        <v>4949.9000000000005</v>
      </c>
      <c r="J28" s="38">
        <v>4988.0000000000009</v>
      </c>
      <c r="K28" s="31">
        <v>4911.8</v>
      </c>
      <c r="L28" s="31">
        <v>4805.8</v>
      </c>
      <c r="M28" s="31">
        <v>4.8826000000000001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388.4</v>
      </c>
      <c r="D29" s="38">
        <v>389.54999999999995</v>
      </c>
      <c r="E29" s="38">
        <v>385.89999999999992</v>
      </c>
      <c r="F29" s="38">
        <v>383.4</v>
      </c>
      <c r="G29" s="38">
        <v>379.74999999999994</v>
      </c>
      <c r="H29" s="38">
        <v>392.0499999999999</v>
      </c>
      <c r="I29" s="38">
        <v>395.7</v>
      </c>
      <c r="J29" s="38">
        <v>398.19999999999987</v>
      </c>
      <c r="K29" s="31">
        <v>393.2</v>
      </c>
      <c r="L29" s="31">
        <v>387.05</v>
      </c>
      <c r="M29" s="31">
        <v>17.185130000000001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183.85</v>
      </c>
      <c r="D30" s="38">
        <v>185.29999999999998</v>
      </c>
      <c r="E30" s="38">
        <v>180.54999999999995</v>
      </c>
      <c r="F30" s="38">
        <v>177.24999999999997</v>
      </c>
      <c r="G30" s="38">
        <v>172.49999999999994</v>
      </c>
      <c r="H30" s="38">
        <v>188.59999999999997</v>
      </c>
      <c r="I30" s="38">
        <v>193.35000000000002</v>
      </c>
      <c r="J30" s="38">
        <v>196.64999999999998</v>
      </c>
      <c r="K30" s="31">
        <v>190.05</v>
      </c>
      <c r="L30" s="31">
        <v>182</v>
      </c>
      <c r="M30" s="31">
        <v>1970.84238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3256.1</v>
      </c>
      <c r="D31" s="38">
        <v>3259.3666666666668</v>
      </c>
      <c r="E31" s="38">
        <v>3216.7333333333336</v>
      </c>
      <c r="F31" s="38">
        <v>3177.3666666666668</v>
      </c>
      <c r="G31" s="38">
        <v>3134.7333333333336</v>
      </c>
      <c r="H31" s="38">
        <v>3298.7333333333336</v>
      </c>
      <c r="I31" s="38">
        <v>3341.3666666666668</v>
      </c>
      <c r="J31" s="38">
        <v>3380.7333333333336</v>
      </c>
      <c r="K31" s="31">
        <v>3302</v>
      </c>
      <c r="L31" s="31">
        <v>3220</v>
      </c>
      <c r="M31" s="31">
        <v>16.019670000000001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1954.05</v>
      </c>
      <c r="D32" s="38">
        <v>1961.8166666666668</v>
      </c>
      <c r="E32" s="38">
        <v>1904.6333333333337</v>
      </c>
      <c r="F32" s="38">
        <v>1855.2166666666669</v>
      </c>
      <c r="G32" s="38">
        <v>1798.0333333333338</v>
      </c>
      <c r="H32" s="38">
        <v>2011.2333333333336</v>
      </c>
      <c r="I32" s="38">
        <v>2068.4166666666665</v>
      </c>
      <c r="J32" s="38">
        <v>2117.8333333333335</v>
      </c>
      <c r="K32" s="31">
        <v>2019</v>
      </c>
      <c r="L32" s="31">
        <v>1912.4</v>
      </c>
      <c r="M32" s="31">
        <v>179.16345000000001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635.79999999999995</v>
      </c>
      <c r="D33" s="38">
        <v>635.56666666666661</v>
      </c>
      <c r="E33" s="38">
        <v>626.23333333333323</v>
      </c>
      <c r="F33" s="38">
        <v>616.66666666666663</v>
      </c>
      <c r="G33" s="38">
        <v>607.33333333333326</v>
      </c>
      <c r="H33" s="38">
        <v>645.13333333333321</v>
      </c>
      <c r="I33" s="38">
        <v>654.4666666666667</v>
      </c>
      <c r="J33" s="38">
        <v>664.03333333333319</v>
      </c>
      <c r="K33" s="31">
        <v>644.9</v>
      </c>
      <c r="L33" s="31">
        <v>626</v>
      </c>
      <c r="M33" s="31">
        <v>9.3985599999999998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723.55</v>
      </c>
      <c r="D34" s="38">
        <v>722.01666666666677</v>
      </c>
      <c r="E34" s="38">
        <v>709.08333333333348</v>
      </c>
      <c r="F34" s="38">
        <v>694.61666666666667</v>
      </c>
      <c r="G34" s="38">
        <v>681.68333333333339</v>
      </c>
      <c r="H34" s="38">
        <v>736.48333333333358</v>
      </c>
      <c r="I34" s="38">
        <v>749.41666666666674</v>
      </c>
      <c r="J34" s="38">
        <v>763.88333333333367</v>
      </c>
      <c r="K34" s="31">
        <v>734.95</v>
      </c>
      <c r="L34" s="31">
        <v>707.55</v>
      </c>
      <c r="M34" s="31">
        <v>52.50911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830</v>
      </c>
      <c r="D35" s="38">
        <v>831.35</v>
      </c>
      <c r="E35" s="38">
        <v>822.15000000000009</v>
      </c>
      <c r="F35" s="38">
        <v>814.30000000000007</v>
      </c>
      <c r="G35" s="38">
        <v>805.10000000000014</v>
      </c>
      <c r="H35" s="38">
        <v>839.2</v>
      </c>
      <c r="I35" s="38">
        <v>848.40000000000009</v>
      </c>
      <c r="J35" s="38">
        <v>856.25</v>
      </c>
      <c r="K35" s="31">
        <v>840.55</v>
      </c>
      <c r="L35" s="31">
        <v>823.5</v>
      </c>
      <c r="M35" s="31">
        <v>19.011710000000001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359.5</v>
      </c>
      <c r="D36" s="38">
        <v>361.91666666666669</v>
      </c>
      <c r="E36" s="38">
        <v>355.58333333333337</v>
      </c>
      <c r="F36" s="38">
        <v>351.66666666666669</v>
      </c>
      <c r="G36" s="38">
        <v>345.33333333333337</v>
      </c>
      <c r="H36" s="38">
        <v>365.83333333333337</v>
      </c>
      <c r="I36" s="38">
        <v>372.16666666666674</v>
      </c>
      <c r="J36" s="38">
        <v>376.08333333333337</v>
      </c>
      <c r="K36" s="31">
        <v>368.25</v>
      </c>
      <c r="L36" s="31">
        <v>358</v>
      </c>
      <c r="M36" s="31">
        <v>21.90297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973.5</v>
      </c>
      <c r="D37" s="38">
        <v>978.93333333333339</v>
      </c>
      <c r="E37" s="38">
        <v>963.16666666666674</v>
      </c>
      <c r="F37" s="38">
        <v>952.83333333333337</v>
      </c>
      <c r="G37" s="38">
        <v>937.06666666666672</v>
      </c>
      <c r="H37" s="38">
        <v>989.26666666666677</v>
      </c>
      <c r="I37" s="38">
        <v>1005.0333333333334</v>
      </c>
      <c r="J37" s="38">
        <v>1015.3666666666668</v>
      </c>
      <c r="K37" s="31">
        <v>994.7</v>
      </c>
      <c r="L37" s="31">
        <v>968.6</v>
      </c>
      <c r="M37" s="31">
        <v>215.583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4613.8</v>
      </c>
      <c r="D38" s="38">
        <v>4639.6833333333334</v>
      </c>
      <c r="E38" s="38">
        <v>4576.3166666666666</v>
      </c>
      <c r="F38" s="38">
        <v>4538.833333333333</v>
      </c>
      <c r="G38" s="38">
        <v>4475.4666666666662</v>
      </c>
      <c r="H38" s="38">
        <v>4677.166666666667</v>
      </c>
      <c r="I38" s="38">
        <v>4740.5333333333338</v>
      </c>
      <c r="J38" s="38">
        <v>4778.0166666666673</v>
      </c>
      <c r="K38" s="31">
        <v>4703.05</v>
      </c>
      <c r="L38" s="31">
        <v>4602.2</v>
      </c>
      <c r="M38" s="31">
        <v>4.7947199999999999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1488.9</v>
      </c>
      <c r="D39" s="38">
        <v>1492.3</v>
      </c>
      <c r="E39" s="38">
        <v>1476.8</v>
      </c>
      <c r="F39" s="38">
        <v>1464.7</v>
      </c>
      <c r="G39" s="38">
        <v>1449.2</v>
      </c>
      <c r="H39" s="38">
        <v>1504.3999999999999</v>
      </c>
      <c r="I39" s="38">
        <v>1519.8999999999999</v>
      </c>
      <c r="J39" s="38">
        <v>1531.9999999999998</v>
      </c>
      <c r="K39" s="31">
        <v>1507.8</v>
      </c>
      <c r="L39" s="31">
        <v>1480.2</v>
      </c>
      <c r="M39" s="31">
        <v>15.428369999999999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7437.7</v>
      </c>
      <c r="D40" s="38">
        <v>7447.2333333333336</v>
      </c>
      <c r="E40" s="38">
        <v>7400.4666666666672</v>
      </c>
      <c r="F40" s="38">
        <v>7363.2333333333336</v>
      </c>
      <c r="G40" s="38">
        <v>7316.4666666666672</v>
      </c>
      <c r="H40" s="38">
        <v>7484.4666666666672</v>
      </c>
      <c r="I40" s="38">
        <v>7531.2333333333336</v>
      </c>
      <c r="J40" s="38">
        <v>7568.4666666666672</v>
      </c>
      <c r="K40" s="31">
        <v>7494</v>
      </c>
      <c r="L40" s="31">
        <v>7410</v>
      </c>
      <c r="M40" s="31">
        <v>0.56011999999999995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7163</v>
      </c>
      <c r="D41" s="38">
        <v>7194.333333333333</v>
      </c>
      <c r="E41" s="38">
        <v>7103.6666666666661</v>
      </c>
      <c r="F41" s="38">
        <v>7044.333333333333</v>
      </c>
      <c r="G41" s="38">
        <v>6953.6666666666661</v>
      </c>
      <c r="H41" s="38">
        <v>7253.6666666666661</v>
      </c>
      <c r="I41" s="38">
        <v>7344.3333333333321</v>
      </c>
      <c r="J41" s="38">
        <v>7403.6666666666661</v>
      </c>
      <c r="K41" s="31">
        <v>7285</v>
      </c>
      <c r="L41" s="31">
        <v>7135</v>
      </c>
      <c r="M41" s="31">
        <v>14.129799999999999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2323.15</v>
      </c>
      <c r="D42" s="38">
        <v>2340.4833333333336</v>
      </c>
      <c r="E42" s="38">
        <v>2296.166666666667</v>
      </c>
      <c r="F42" s="38">
        <v>2269.1833333333334</v>
      </c>
      <c r="G42" s="38">
        <v>2224.8666666666668</v>
      </c>
      <c r="H42" s="38">
        <v>2367.4666666666672</v>
      </c>
      <c r="I42" s="38">
        <v>2411.7833333333338</v>
      </c>
      <c r="J42" s="38">
        <v>2438.7666666666673</v>
      </c>
      <c r="K42" s="31">
        <v>2384.8000000000002</v>
      </c>
      <c r="L42" s="31">
        <v>2313.5</v>
      </c>
      <c r="M42" s="31">
        <v>3.7133099999999999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229.6</v>
      </c>
      <c r="D43" s="38">
        <v>230.51666666666665</v>
      </c>
      <c r="E43" s="38">
        <v>227.68333333333331</v>
      </c>
      <c r="F43" s="38">
        <v>225.76666666666665</v>
      </c>
      <c r="G43" s="38">
        <v>222.93333333333331</v>
      </c>
      <c r="H43" s="38">
        <v>232.43333333333331</v>
      </c>
      <c r="I43" s="38">
        <v>235.26666666666668</v>
      </c>
      <c r="J43" s="38">
        <v>237.18333333333331</v>
      </c>
      <c r="K43" s="31">
        <v>233.35</v>
      </c>
      <c r="L43" s="31">
        <v>228.6</v>
      </c>
      <c r="M43" s="31">
        <v>107.29944999999999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187.15</v>
      </c>
      <c r="D44" s="38">
        <v>188.83333333333334</v>
      </c>
      <c r="E44" s="38">
        <v>184.76666666666668</v>
      </c>
      <c r="F44" s="38">
        <v>182.38333333333333</v>
      </c>
      <c r="G44" s="38">
        <v>178.31666666666666</v>
      </c>
      <c r="H44" s="38">
        <v>191.2166666666667</v>
      </c>
      <c r="I44" s="38">
        <v>195.28333333333336</v>
      </c>
      <c r="J44" s="38">
        <v>197.66666666666671</v>
      </c>
      <c r="K44" s="31">
        <v>192.9</v>
      </c>
      <c r="L44" s="31">
        <v>186.45</v>
      </c>
      <c r="M44" s="31">
        <v>245.00769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85.8</v>
      </c>
      <c r="D45" s="38">
        <v>86.45</v>
      </c>
      <c r="E45" s="38">
        <v>84.850000000000009</v>
      </c>
      <c r="F45" s="38">
        <v>83.9</v>
      </c>
      <c r="G45" s="38">
        <v>82.300000000000011</v>
      </c>
      <c r="H45" s="38">
        <v>87.4</v>
      </c>
      <c r="I45" s="38">
        <v>89</v>
      </c>
      <c r="J45" s="38">
        <v>89.95</v>
      </c>
      <c r="K45" s="31">
        <v>88.05</v>
      </c>
      <c r="L45" s="31">
        <v>85.5</v>
      </c>
      <c r="M45" s="31">
        <v>58.573309999999999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1688.2</v>
      </c>
      <c r="D46" s="38">
        <v>1692.0666666666666</v>
      </c>
      <c r="E46" s="38">
        <v>1677.6833333333332</v>
      </c>
      <c r="F46" s="38">
        <v>1667.1666666666665</v>
      </c>
      <c r="G46" s="38">
        <v>1652.7833333333331</v>
      </c>
      <c r="H46" s="38">
        <v>1702.5833333333333</v>
      </c>
      <c r="I46" s="38">
        <v>1716.9666666666665</v>
      </c>
      <c r="J46" s="38">
        <v>1727.4833333333333</v>
      </c>
      <c r="K46" s="31">
        <v>1706.45</v>
      </c>
      <c r="L46" s="31">
        <v>1681.55</v>
      </c>
      <c r="M46" s="31">
        <v>3.2258100000000001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133.19999999999999</v>
      </c>
      <c r="D47" s="38">
        <v>133.48333333333332</v>
      </c>
      <c r="E47" s="38">
        <v>131.91666666666663</v>
      </c>
      <c r="F47" s="38">
        <v>130.6333333333333</v>
      </c>
      <c r="G47" s="38">
        <v>129.06666666666661</v>
      </c>
      <c r="H47" s="38">
        <v>134.76666666666665</v>
      </c>
      <c r="I47" s="38">
        <v>136.33333333333331</v>
      </c>
      <c r="J47" s="38">
        <v>137.61666666666667</v>
      </c>
      <c r="K47" s="31">
        <v>135.05000000000001</v>
      </c>
      <c r="L47" s="31">
        <v>132.19999999999999</v>
      </c>
      <c r="M47" s="31">
        <v>149.54352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718.6</v>
      </c>
      <c r="D48" s="38">
        <v>717.35</v>
      </c>
      <c r="E48" s="38">
        <v>712.7</v>
      </c>
      <c r="F48" s="38">
        <v>706.80000000000007</v>
      </c>
      <c r="G48" s="38">
        <v>702.15000000000009</v>
      </c>
      <c r="H48" s="38">
        <v>723.25</v>
      </c>
      <c r="I48" s="38">
        <v>727.89999999999986</v>
      </c>
      <c r="J48" s="38">
        <v>733.8</v>
      </c>
      <c r="K48" s="31">
        <v>722</v>
      </c>
      <c r="L48" s="31">
        <v>711.45</v>
      </c>
      <c r="M48" s="31">
        <v>10.64672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1070.3499999999999</v>
      </c>
      <c r="D49" s="38">
        <v>1069.6500000000001</v>
      </c>
      <c r="E49" s="38">
        <v>1058.3500000000001</v>
      </c>
      <c r="F49" s="38">
        <v>1046.3500000000001</v>
      </c>
      <c r="G49" s="38">
        <v>1035.0500000000002</v>
      </c>
      <c r="H49" s="38">
        <v>1081.6500000000001</v>
      </c>
      <c r="I49" s="38">
        <v>1092.9500000000003</v>
      </c>
      <c r="J49" s="38">
        <v>1104.95</v>
      </c>
      <c r="K49" s="31">
        <v>1080.95</v>
      </c>
      <c r="L49" s="31">
        <v>1057.6500000000001</v>
      </c>
      <c r="M49" s="31">
        <v>17.58962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856.4</v>
      </c>
      <c r="D50" s="38">
        <v>854.31666666666661</v>
      </c>
      <c r="E50" s="38">
        <v>849.13333333333321</v>
      </c>
      <c r="F50" s="38">
        <v>841.86666666666656</v>
      </c>
      <c r="G50" s="38">
        <v>836.68333333333317</v>
      </c>
      <c r="H50" s="38">
        <v>861.58333333333326</v>
      </c>
      <c r="I50" s="38">
        <v>866.76666666666665</v>
      </c>
      <c r="J50" s="38">
        <v>874.0333333333333</v>
      </c>
      <c r="K50" s="31">
        <v>859.5</v>
      </c>
      <c r="L50" s="31">
        <v>847.05</v>
      </c>
      <c r="M50" s="31">
        <v>125.28189999999999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121.25</v>
      </c>
      <c r="D51" s="38">
        <v>120.64999999999999</v>
      </c>
      <c r="E51" s="38">
        <v>119.29999999999998</v>
      </c>
      <c r="F51" s="38">
        <v>117.35</v>
      </c>
      <c r="G51" s="38">
        <v>115.99999999999999</v>
      </c>
      <c r="H51" s="38">
        <v>122.59999999999998</v>
      </c>
      <c r="I51" s="38">
        <v>123.94999999999997</v>
      </c>
      <c r="J51" s="38">
        <v>125.89999999999998</v>
      </c>
      <c r="K51" s="31">
        <v>122</v>
      </c>
      <c r="L51" s="31">
        <v>118.7</v>
      </c>
      <c r="M51" s="31">
        <v>685.40952000000004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259.35000000000002</v>
      </c>
      <c r="D52" s="38">
        <v>259.34999999999997</v>
      </c>
      <c r="E52" s="38">
        <v>256.94999999999993</v>
      </c>
      <c r="F52" s="38">
        <v>254.54999999999995</v>
      </c>
      <c r="G52" s="38">
        <v>252.14999999999992</v>
      </c>
      <c r="H52" s="38">
        <v>261.74999999999994</v>
      </c>
      <c r="I52" s="38">
        <v>264.14999999999992</v>
      </c>
      <c r="J52" s="38">
        <v>266.54999999999995</v>
      </c>
      <c r="K52" s="31">
        <v>261.75</v>
      </c>
      <c r="L52" s="31">
        <v>256.95</v>
      </c>
      <c r="M52" s="31">
        <v>19.52045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18573.849999999999</v>
      </c>
      <c r="D53" s="38">
        <v>18588.066666666666</v>
      </c>
      <c r="E53" s="38">
        <v>18490.883333333331</v>
      </c>
      <c r="F53" s="38">
        <v>18407.916666666664</v>
      </c>
      <c r="G53" s="38">
        <v>18310.73333333333</v>
      </c>
      <c r="H53" s="38">
        <v>18671.033333333333</v>
      </c>
      <c r="I53" s="38">
        <v>18768.216666666667</v>
      </c>
      <c r="J53" s="38">
        <v>18851.183333333334</v>
      </c>
      <c r="K53" s="31">
        <v>18685.25</v>
      </c>
      <c r="L53" s="31">
        <v>18505.099999999999</v>
      </c>
      <c r="M53" s="31">
        <v>0.21914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340.55</v>
      </c>
      <c r="D54" s="38">
        <v>343.88333333333338</v>
      </c>
      <c r="E54" s="38">
        <v>335.76666666666677</v>
      </c>
      <c r="F54" s="38">
        <v>330.98333333333341</v>
      </c>
      <c r="G54" s="38">
        <v>322.86666666666679</v>
      </c>
      <c r="H54" s="38">
        <v>348.66666666666674</v>
      </c>
      <c r="I54" s="38">
        <v>356.78333333333342</v>
      </c>
      <c r="J54" s="38">
        <v>361.56666666666672</v>
      </c>
      <c r="K54" s="31">
        <v>352</v>
      </c>
      <c r="L54" s="31">
        <v>339.1</v>
      </c>
      <c r="M54" s="31">
        <v>67.878249999999994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4467.75</v>
      </c>
      <c r="D55" s="38">
        <v>4494.916666666667</v>
      </c>
      <c r="E55" s="38">
        <v>4414.8333333333339</v>
      </c>
      <c r="F55" s="38">
        <v>4361.916666666667</v>
      </c>
      <c r="G55" s="38">
        <v>4281.8333333333339</v>
      </c>
      <c r="H55" s="38">
        <v>4547.8333333333339</v>
      </c>
      <c r="I55" s="38">
        <v>4627.9166666666679</v>
      </c>
      <c r="J55" s="38">
        <v>4680.8333333333339</v>
      </c>
      <c r="K55" s="31">
        <v>4575</v>
      </c>
      <c r="L55" s="31">
        <v>4442</v>
      </c>
      <c r="M55" s="31">
        <v>8.7456399999999999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320.39999999999998</v>
      </c>
      <c r="D56" s="38">
        <v>322.31666666666666</v>
      </c>
      <c r="E56" s="38">
        <v>317.33333333333331</v>
      </c>
      <c r="F56" s="38">
        <v>314.26666666666665</v>
      </c>
      <c r="G56" s="38">
        <v>309.2833333333333</v>
      </c>
      <c r="H56" s="38">
        <v>325.38333333333333</v>
      </c>
      <c r="I56" s="38">
        <v>330.36666666666667</v>
      </c>
      <c r="J56" s="38">
        <v>333.43333333333334</v>
      </c>
      <c r="K56" s="31">
        <v>327.3</v>
      </c>
      <c r="L56" s="31">
        <v>319.25</v>
      </c>
      <c r="M56" s="31">
        <v>64.353210000000004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429.35</v>
      </c>
      <c r="D57" s="38">
        <v>425.11666666666662</v>
      </c>
      <c r="E57" s="38">
        <v>415.23333333333323</v>
      </c>
      <c r="F57" s="38">
        <v>401.11666666666662</v>
      </c>
      <c r="G57" s="38">
        <v>391.23333333333323</v>
      </c>
      <c r="H57" s="38">
        <v>439.23333333333323</v>
      </c>
      <c r="I57" s="38">
        <v>449.11666666666656</v>
      </c>
      <c r="J57" s="38">
        <v>463.23333333333323</v>
      </c>
      <c r="K57" s="31">
        <v>435</v>
      </c>
      <c r="L57" s="31">
        <v>411</v>
      </c>
      <c r="M57" s="31">
        <v>79.657979999999995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1121.8499999999999</v>
      </c>
      <c r="D58" s="38">
        <v>1121.6666666666667</v>
      </c>
      <c r="E58" s="38">
        <v>1113.8833333333334</v>
      </c>
      <c r="F58" s="38">
        <v>1105.9166666666667</v>
      </c>
      <c r="G58" s="38">
        <v>1098.1333333333334</v>
      </c>
      <c r="H58" s="38">
        <v>1129.6333333333334</v>
      </c>
      <c r="I58" s="38">
        <v>1137.4166666666667</v>
      </c>
      <c r="J58" s="38">
        <v>1145.3833333333334</v>
      </c>
      <c r="K58" s="31">
        <v>1129.45</v>
      </c>
      <c r="L58" s="31">
        <v>1113.7</v>
      </c>
      <c r="M58" s="31">
        <v>26.112069999999999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1257.5999999999999</v>
      </c>
      <c r="D59" s="38">
        <v>1248.9666666666665</v>
      </c>
      <c r="E59" s="38">
        <v>1231.833333333333</v>
      </c>
      <c r="F59" s="38">
        <v>1206.0666666666666</v>
      </c>
      <c r="G59" s="38">
        <v>1188.9333333333332</v>
      </c>
      <c r="H59" s="38">
        <v>1274.7333333333329</v>
      </c>
      <c r="I59" s="38">
        <v>1291.8666666666666</v>
      </c>
      <c r="J59" s="38">
        <v>1317.6333333333328</v>
      </c>
      <c r="K59" s="31">
        <v>1266.0999999999999</v>
      </c>
      <c r="L59" s="31">
        <v>1223.2</v>
      </c>
      <c r="M59" s="31">
        <v>31.03295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230.05</v>
      </c>
      <c r="D60" s="38">
        <v>229.63333333333333</v>
      </c>
      <c r="E60" s="38">
        <v>228.81666666666666</v>
      </c>
      <c r="F60" s="38">
        <v>227.58333333333334</v>
      </c>
      <c r="G60" s="38">
        <v>226.76666666666668</v>
      </c>
      <c r="H60" s="38">
        <v>230.86666666666665</v>
      </c>
      <c r="I60" s="38">
        <v>231.68333333333331</v>
      </c>
      <c r="J60" s="38">
        <v>232.91666666666663</v>
      </c>
      <c r="K60" s="31">
        <v>230.45</v>
      </c>
      <c r="L60" s="31">
        <v>228.4</v>
      </c>
      <c r="M60" s="31">
        <v>104.0346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5466.45</v>
      </c>
      <c r="D61" s="38">
        <v>5418.2333333333336</v>
      </c>
      <c r="E61" s="38">
        <v>5346.4666666666672</v>
      </c>
      <c r="F61" s="38">
        <v>5226.4833333333336</v>
      </c>
      <c r="G61" s="38">
        <v>5154.7166666666672</v>
      </c>
      <c r="H61" s="38">
        <v>5538.2166666666672</v>
      </c>
      <c r="I61" s="38">
        <v>5609.9833333333336</v>
      </c>
      <c r="J61" s="38">
        <v>5729.9666666666672</v>
      </c>
      <c r="K61" s="31">
        <v>5490</v>
      </c>
      <c r="L61" s="31">
        <v>5298.25</v>
      </c>
      <c r="M61" s="31">
        <v>11.939260000000001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1942.05</v>
      </c>
      <c r="D62" s="38">
        <v>1949.3166666666666</v>
      </c>
      <c r="E62" s="38">
        <v>1927.1833333333332</v>
      </c>
      <c r="F62" s="38">
        <v>1912.3166666666666</v>
      </c>
      <c r="G62" s="38">
        <v>1890.1833333333332</v>
      </c>
      <c r="H62" s="38">
        <v>1964.1833333333332</v>
      </c>
      <c r="I62" s="38">
        <v>1986.3166666666664</v>
      </c>
      <c r="J62" s="38">
        <v>2001.1833333333332</v>
      </c>
      <c r="K62" s="31">
        <v>1971.45</v>
      </c>
      <c r="L62" s="31">
        <v>1934.45</v>
      </c>
      <c r="M62" s="31">
        <v>6.8306800000000001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672.4</v>
      </c>
      <c r="D63" s="38">
        <v>677.93333333333339</v>
      </c>
      <c r="E63" s="38">
        <v>664.86666666666679</v>
      </c>
      <c r="F63" s="38">
        <v>657.33333333333337</v>
      </c>
      <c r="G63" s="38">
        <v>644.26666666666677</v>
      </c>
      <c r="H63" s="38">
        <v>685.46666666666681</v>
      </c>
      <c r="I63" s="38">
        <v>698.53333333333342</v>
      </c>
      <c r="J63" s="38">
        <v>706.06666666666683</v>
      </c>
      <c r="K63" s="31">
        <v>691</v>
      </c>
      <c r="L63" s="31">
        <v>670.4</v>
      </c>
      <c r="M63" s="31">
        <v>13.126429999999999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1090.95</v>
      </c>
      <c r="D64" s="38">
        <v>1089.7</v>
      </c>
      <c r="E64" s="38">
        <v>1075.4000000000001</v>
      </c>
      <c r="F64" s="38">
        <v>1059.8500000000001</v>
      </c>
      <c r="G64" s="38">
        <v>1045.5500000000002</v>
      </c>
      <c r="H64" s="38">
        <v>1105.25</v>
      </c>
      <c r="I64" s="38">
        <v>1119.5499999999997</v>
      </c>
      <c r="J64" s="38">
        <v>1135.0999999999999</v>
      </c>
      <c r="K64" s="31">
        <v>1104</v>
      </c>
      <c r="L64" s="31">
        <v>1074.1500000000001</v>
      </c>
      <c r="M64" s="31">
        <v>3.8376899999999998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300.05</v>
      </c>
      <c r="D65" s="38">
        <v>300.63333333333333</v>
      </c>
      <c r="E65" s="38">
        <v>296.76666666666665</v>
      </c>
      <c r="F65" s="38">
        <v>293.48333333333335</v>
      </c>
      <c r="G65" s="38">
        <v>289.61666666666667</v>
      </c>
      <c r="H65" s="38">
        <v>303.91666666666663</v>
      </c>
      <c r="I65" s="38">
        <v>307.7833333333333</v>
      </c>
      <c r="J65" s="38">
        <v>311.06666666666661</v>
      </c>
      <c r="K65" s="31">
        <v>304.5</v>
      </c>
      <c r="L65" s="31">
        <v>297.35000000000002</v>
      </c>
      <c r="M65" s="31">
        <v>19.467639999999999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1707.75</v>
      </c>
      <c r="D66" s="38">
        <v>1715.7</v>
      </c>
      <c r="E66" s="38">
        <v>1682.0500000000002</v>
      </c>
      <c r="F66" s="38">
        <v>1656.3500000000001</v>
      </c>
      <c r="G66" s="38">
        <v>1622.7000000000003</v>
      </c>
      <c r="H66" s="38">
        <v>1741.4</v>
      </c>
      <c r="I66" s="38">
        <v>1775.0500000000002</v>
      </c>
      <c r="J66" s="38">
        <v>1800.75</v>
      </c>
      <c r="K66" s="31">
        <v>1749.35</v>
      </c>
      <c r="L66" s="31">
        <v>1690</v>
      </c>
      <c r="M66" s="31">
        <v>192.11098000000001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553.1</v>
      </c>
      <c r="D67" s="38">
        <v>552.35</v>
      </c>
      <c r="E67" s="38">
        <v>547.25</v>
      </c>
      <c r="F67" s="38">
        <v>541.4</v>
      </c>
      <c r="G67" s="38">
        <v>536.29999999999995</v>
      </c>
      <c r="H67" s="38">
        <v>558.20000000000005</v>
      </c>
      <c r="I67" s="38">
        <v>563.30000000000018</v>
      </c>
      <c r="J67" s="38">
        <v>569.15000000000009</v>
      </c>
      <c r="K67" s="31">
        <v>557.45000000000005</v>
      </c>
      <c r="L67" s="31">
        <v>546.5</v>
      </c>
      <c r="M67" s="31">
        <v>47.36298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2085.0500000000002</v>
      </c>
      <c r="D68" s="38">
        <v>2091.3833333333332</v>
      </c>
      <c r="E68" s="38">
        <v>2064.7666666666664</v>
      </c>
      <c r="F68" s="38">
        <v>2044.4833333333331</v>
      </c>
      <c r="G68" s="38">
        <v>2017.8666666666663</v>
      </c>
      <c r="H68" s="38">
        <v>2111.6666666666665</v>
      </c>
      <c r="I68" s="38">
        <v>2138.2833333333333</v>
      </c>
      <c r="J68" s="38">
        <v>2158.5666666666666</v>
      </c>
      <c r="K68" s="31">
        <v>2118</v>
      </c>
      <c r="L68" s="31">
        <v>2071.1</v>
      </c>
      <c r="M68" s="31">
        <v>2.66066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2220</v>
      </c>
      <c r="D69" s="38">
        <v>2215.7833333333333</v>
      </c>
      <c r="E69" s="38">
        <v>2199.2166666666667</v>
      </c>
      <c r="F69" s="38">
        <v>2178.4333333333334</v>
      </c>
      <c r="G69" s="38">
        <v>2161.8666666666668</v>
      </c>
      <c r="H69" s="38">
        <v>2236.5666666666666</v>
      </c>
      <c r="I69" s="38">
        <v>2253.1333333333332</v>
      </c>
      <c r="J69" s="38">
        <v>2273.9166666666665</v>
      </c>
      <c r="K69" s="31">
        <v>2232.35</v>
      </c>
      <c r="L69" s="31">
        <v>2195</v>
      </c>
      <c r="M69" s="31">
        <v>5.8634300000000001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437.5</v>
      </c>
      <c r="D70" s="38">
        <v>436.58333333333331</v>
      </c>
      <c r="E70" s="38">
        <v>428.16666666666663</v>
      </c>
      <c r="F70" s="38">
        <v>418.83333333333331</v>
      </c>
      <c r="G70" s="38">
        <v>410.41666666666663</v>
      </c>
      <c r="H70" s="38">
        <v>445.91666666666663</v>
      </c>
      <c r="I70" s="38">
        <v>454.33333333333326</v>
      </c>
      <c r="J70" s="38">
        <v>463.66666666666663</v>
      </c>
      <c r="K70" s="31">
        <v>445</v>
      </c>
      <c r="L70" s="31">
        <v>427.25</v>
      </c>
      <c r="M70" s="31">
        <v>52.612929999999999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195.65</v>
      </c>
      <c r="D71" s="38">
        <v>195.18333333333331</v>
      </c>
      <c r="E71" s="38">
        <v>192.76666666666662</v>
      </c>
      <c r="F71" s="38">
        <v>189.88333333333333</v>
      </c>
      <c r="G71" s="38">
        <v>187.46666666666664</v>
      </c>
      <c r="H71" s="38">
        <v>198.06666666666661</v>
      </c>
      <c r="I71" s="38">
        <v>200.48333333333329</v>
      </c>
      <c r="J71" s="38">
        <v>203.36666666666659</v>
      </c>
      <c r="K71" s="31">
        <v>197.6</v>
      </c>
      <c r="L71" s="31">
        <v>192.3</v>
      </c>
      <c r="M71" s="31">
        <v>16.000330000000002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3592.1</v>
      </c>
      <c r="D72" s="38">
        <v>3608.0166666666664</v>
      </c>
      <c r="E72" s="38">
        <v>3559.583333333333</v>
      </c>
      <c r="F72" s="38">
        <v>3527.0666666666666</v>
      </c>
      <c r="G72" s="38">
        <v>3478.6333333333332</v>
      </c>
      <c r="H72" s="38">
        <v>3640.5333333333328</v>
      </c>
      <c r="I72" s="38">
        <v>3688.9666666666662</v>
      </c>
      <c r="J72" s="38">
        <v>3721.4833333333327</v>
      </c>
      <c r="K72" s="31">
        <v>3656.45</v>
      </c>
      <c r="L72" s="31">
        <v>3575.5</v>
      </c>
      <c r="M72" s="31">
        <v>6.0000099999999996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5003.8500000000004</v>
      </c>
      <c r="D73" s="38">
        <v>4943.6333333333341</v>
      </c>
      <c r="E73" s="38">
        <v>4875.2666666666682</v>
      </c>
      <c r="F73" s="38">
        <v>4746.6833333333343</v>
      </c>
      <c r="G73" s="38">
        <v>4678.3166666666684</v>
      </c>
      <c r="H73" s="38">
        <v>5072.2166666666681</v>
      </c>
      <c r="I73" s="38">
        <v>5140.5833333333348</v>
      </c>
      <c r="J73" s="38">
        <v>5269.1666666666679</v>
      </c>
      <c r="K73" s="31">
        <v>5012</v>
      </c>
      <c r="L73" s="31">
        <v>4815.05</v>
      </c>
      <c r="M73" s="31">
        <v>5.7636399999999997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504.1</v>
      </c>
      <c r="D74" s="38">
        <v>502.4666666666667</v>
      </c>
      <c r="E74" s="38">
        <v>497.63333333333338</v>
      </c>
      <c r="F74" s="38">
        <v>491.16666666666669</v>
      </c>
      <c r="G74" s="38">
        <v>486.33333333333337</v>
      </c>
      <c r="H74" s="38">
        <v>508.93333333333339</v>
      </c>
      <c r="I74" s="38">
        <v>513.76666666666665</v>
      </c>
      <c r="J74" s="38">
        <v>520.23333333333335</v>
      </c>
      <c r="K74" s="31">
        <v>507.3</v>
      </c>
      <c r="L74" s="31">
        <v>496</v>
      </c>
      <c r="M74" s="31">
        <v>48.752429999999997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3720.4</v>
      </c>
      <c r="D75" s="38">
        <v>3716.8333333333335</v>
      </c>
      <c r="E75" s="38">
        <v>3683.666666666667</v>
      </c>
      <c r="F75" s="38">
        <v>3646.9333333333334</v>
      </c>
      <c r="G75" s="38">
        <v>3613.7666666666669</v>
      </c>
      <c r="H75" s="38">
        <v>3753.5666666666671</v>
      </c>
      <c r="I75" s="38">
        <v>3786.733333333334</v>
      </c>
      <c r="J75" s="38">
        <v>3823.4666666666672</v>
      </c>
      <c r="K75" s="31">
        <v>3750</v>
      </c>
      <c r="L75" s="31">
        <v>3680.1</v>
      </c>
      <c r="M75" s="31">
        <v>6.7279900000000001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5607.85</v>
      </c>
      <c r="D76" s="38">
        <v>5630.95</v>
      </c>
      <c r="E76" s="38">
        <v>5566.9</v>
      </c>
      <c r="F76" s="38">
        <v>5525.95</v>
      </c>
      <c r="G76" s="38">
        <v>5461.9</v>
      </c>
      <c r="H76" s="38">
        <v>5671.9</v>
      </c>
      <c r="I76" s="38">
        <v>5735.9500000000007</v>
      </c>
      <c r="J76" s="38">
        <v>5776.9</v>
      </c>
      <c r="K76" s="31">
        <v>5695</v>
      </c>
      <c r="L76" s="31">
        <v>5590</v>
      </c>
      <c r="M76" s="31">
        <v>6.3577500000000002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3336.6</v>
      </c>
      <c r="D77" s="38">
        <v>3356.2000000000003</v>
      </c>
      <c r="E77" s="38">
        <v>3302.4000000000005</v>
      </c>
      <c r="F77" s="38">
        <v>3268.2000000000003</v>
      </c>
      <c r="G77" s="38">
        <v>3214.4000000000005</v>
      </c>
      <c r="H77" s="38">
        <v>3390.4000000000005</v>
      </c>
      <c r="I77" s="38">
        <v>3444.2000000000007</v>
      </c>
      <c r="J77" s="38">
        <v>3478.4000000000005</v>
      </c>
      <c r="K77" s="31">
        <v>3410</v>
      </c>
      <c r="L77" s="31">
        <v>3322</v>
      </c>
      <c r="M77" s="31">
        <v>8.3573699999999995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3159.25</v>
      </c>
      <c r="D78" s="38">
        <v>3183.2833333333328</v>
      </c>
      <c r="E78" s="38">
        <v>3098.9166666666656</v>
      </c>
      <c r="F78" s="38">
        <v>3038.5833333333326</v>
      </c>
      <c r="G78" s="38">
        <v>2954.2166666666653</v>
      </c>
      <c r="H78" s="38">
        <v>3243.6166666666659</v>
      </c>
      <c r="I78" s="38">
        <v>3327.9833333333327</v>
      </c>
      <c r="J78" s="38">
        <v>3388.3166666666662</v>
      </c>
      <c r="K78" s="31">
        <v>3267.65</v>
      </c>
      <c r="L78" s="31">
        <v>3122.95</v>
      </c>
      <c r="M78" s="31">
        <v>9.9891400000000008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143.94999999999999</v>
      </c>
      <c r="D79" s="38">
        <v>143.5</v>
      </c>
      <c r="E79" s="38">
        <v>142.44999999999999</v>
      </c>
      <c r="F79" s="38">
        <v>140.94999999999999</v>
      </c>
      <c r="G79" s="38">
        <v>139.89999999999998</v>
      </c>
      <c r="H79" s="38">
        <v>145</v>
      </c>
      <c r="I79" s="38">
        <v>146.05000000000001</v>
      </c>
      <c r="J79" s="38">
        <v>147.55000000000001</v>
      </c>
      <c r="K79" s="31">
        <v>144.55000000000001</v>
      </c>
      <c r="L79" s="31">
        <v>142</v>
      </c>
      <c r="M79" s="31">
        <v>195.48528999999999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3046.6</v>
      </c>
      <c r="D80" s="38">
        <v>3050.2833333333333</v>
      </c>
      <c r="E80" s="38">
        <v>3026.3166666666666</v>
      </c>
      <c r="F80" s="38">
        <v>3006.0333333333333</v>
      </c>
      <c r="G80" s="38">
        <v>2982.0666666666666</v>
      </c>
      <c r="H80" s="38">
        <v>3070.5666666666666</v>
      </c>
      <c r="I80" s="38">
        <v>3094.5333333333328</v>
      </c>
      <c r="J80" s="38">
        <v>3114.8166666666666</v>
      </c>
      <c r="K80" s="31">
        <v>3074.25</v>
      </c>
      <c r="L80" s="31">
        <v>3030</v>
      </c>
      <c r="M80" s="31">
        <v>0.77271999999999996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331.65</v>
      </c>
      <c r="D81" s="38">
        <v>331.65</v>
      </c>
      <c r="E81" s="38">
        <v>327.34999999999997</v>
      </c>
      <c r="F81" s="38">
        <v>323.05</v>
      </c>
      <c r="G81" s="38">
        <v>318.75</v>
      </c>
      <c r="H81" s="38">
        <v>335.94999999999993</v>
      </c>
      <c r="I81" s="38">
        <v>340.24999999999989</v>
      </c>
      <c r="J81" s="38">
        <v>344.5499999999999</v>
      </c>
      <c r="K81" s="31">
        <v>335.95</v>
      </c>
      <c r="L81" s="31">
        <v>327.35000000000002</v>
      </c>
      <c r="M81" s="31">
        <v>7.3249899999999997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115</v>
      </c>
      <c r="D82" s="38">
        <v>115.5</v>
      </c>
      <c r="E82" s="38">
        <v>114.25</v>
      </c>
      <c r="F82" s="38">
        <v>113.5</v>
      </c>
      <c r="G82" s="38">
        <v>112.25</v>
      </c>
      <c r="H82" s="38">
        <v>116.25</v>
      </c>
      <c r="I82" s="38">
        <v>117.5</v>
      </c>
      <c r="J82" s="38">
        <v>118.25</v>
      </c>
      <c r="K82" s="31">
        <v>116.75</v>
      </c>
      <c r="L82" s="31">
        <v>114.75</v>
      </c>
      <c r="M82" s="31">
        <v>126.26049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1741.45</v>
      </c>
      <c r="D83" s="38">
        <v>1704.7666666666667</v>
      </c>
      <c r="E83" s="38">
        <v>1633.7333333333333</v>
      </c>
      <c r="F83" s="38">
        <v>1526.0166666666667</v>
      </c>
      <c r="G83" s="38">
        <v>1454.9833333333333</v>
      </c>
      <c r="H83" s="38">
        <v>1812.4833333333333</v>
      </c>
      <c r="I83" s="38">
        <v>1883.5166666666667</v>
      </c>
      <c r="J83" s="38">
        <v>1991.2333333333333</v>
      </c>
      <c r="K83" s="31">
        <v>1775.8</v>
      </c>
      <c r="L83" s="31">
        <v>1597.05</v>
      </c>
      <c r="M83" s="31">
        <v>14.93037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1005.15</v>
      </c>
      <c r="D84" s="38">
        <v>1009.0166666666668</v>
      </c>
      <c r="E84" s="38">
        <v>998.13333333333355</v>
      </c>
      <c r="F84" s="38">
        <v>991.11666666666679</v>
      </c>
      <c r="G84" s="38">
        <v>980.23333333333358</v>
      </c>
      <c r="H84" s="38">
        <v>1016.0333333333335</v>
      </c>
      <c r="I84" s="38">
        <v>1026.9166666666667</v>
      </c>
      <c r="J84" s="38">
        <v>1033.9333333333334</v>
      </c>
      <c r="K84" s="31">
        <v>1019.9</v>
      </c>
      <c r="L84" s="31">
        <v>1002</v>
      </c>
      <c r="M84" s="31">
        <v>12.128590000000001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1645.8</v>
      </c>
      <c r="D85" s="38">
        <v>1645.1333333333332</v>
      </c>
      <c r="E85" s="38">
        <v>1625.8166666666664</v>
      </c>
      <c r="F85" s="38">
        <v>1605.8333333333333</v>
      </c>
      <c r="G85" s="38">
        <v>1586.5166666666664</v>
      </c>
      <c r="H85" s="38">
        <v>1665.1166666666663</v>
      </c>
      <c r="I85" s="38">
        <v>1684.4333333333329</v>
      </c>
      <c r="J85" s="38">
        <v>1704.4166666666663</v>
      </c>
      <c r="K85" s="31">
        <v>1664.45</v>
      </c>
      <c r="L85" s="31">
        <v>1625.15</v>
      </c>
      <c r="M85" s="31">
        <v>5.9340299999999999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1790.95</v>
      </c>
      <c r="D86" s="38">
        <v>1797.2666666666664</v>
      </c>
      <c r="E86" s="38">
        <v>1775.5333333333328</v>
      </c>
      <c r="F86" s="38">
        <v>1760.1166666666663</v>
      </c>
      <c r="G86" s="38">
        <v>1738.3833333333328</v>
      </c>
      <c r="H86" s="38">
        <v>1812.6833333333329</v>
      </c>
      <c r="I86" s="38">
        <v>1834.4166666666665</v>
      </c>
      <c r="J86" s="38">
        <v>1849.833333333333</v>
      </c>
      <c r="K86" s="31">
        <v>1819</v>
      </c>
      <c r="L86" s="31">
        <v>1781.85</v>
      </c>
      <c r="M86" s="31">
        <v>12.44802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449.35</v>
      </c>
      <c r="D87" s="38">
        <v>450.7</v>
      </c>
      <c r="E87" s="38">
        <v>446.04999999999995</v>
      </c>
      <c r="F87" s="38">
        <v>442.74999999999994</v>
      </c>
      <c r="G87" s="38">
        <v>438.09999999999991</v>
      </c>
      <c r="H87" s="38">
        <v>454</v>
      </c>
      <c r="I87" s="38">
        <v>458.65</v>
      </c>
      <c r="J87" s="38">
        <v>461.95000000000005</v>
      </c>
      <c r="K87" s="31">
        <v>455.35</v>
      </c>
      <c r="L87" s="31">
        <v>447.4</v>
      </c>
      <c r="M87" s="31">
        <v>14.66175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3900.3</v>
      </c>
      <c r="D88" s="38">
        <v>3901.9666666666667</v>
      </c>
      <c r="E88" s="38">
        <v>3874.9333333333334</v>
      </c>
      <c r="F88" s="38">
        <v>3849.5666666666666</v>
      </c>
      <c r="G88" s="38">
        <v>3822.5333333333333</v>
      </c>
      <c r="H88" s="38">
        <v>3927.3333333333335</v>
      </c>
      <c r="I88" s="38">
        <v>3954.3666666666672</v>
      </c>
      <c r="J88" s="38">
        <v>3979.7333333333336</v>
      </c>
      <c r="K88" s="31">
        <v>3929</v>
      </c>
      <c r="L88" s="31">
        <v>3876.6</v>
      </c>
      <c r="M88" s="31">
        <v>9.9485100000000006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1384.55</v>
      </c>
      <c r="D89" s="38">
        <v>1377.8500000000001</v>
      </c>
      <c r="E89" s="38">
        <v>1356.7000000000003</v>
      </c>
      <c r="F89" s="38">
        <v>1328.8500000000001</v>
      </c>
      <c r="G89" s="38">
        <v>1307.7000000000003</v>
      </c>
      <c r="H89" s="38">
        <v>1405.7000000000003</v>
      </c>
      <c r="I89" s="38">
        <v>1426.8500000000004</v>
      </c>
      <c r="J89" s="38">
        <v>1454.7000000000003</v>
      </c>
      <c r="K89" s="31">
        <v>1399</v>
      </c>
      <c r="L89" s="31">
        <v>1350</v>
      </c>
      <c r="M89" s="31">
        <v>19.21612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1172.1500000000001</v>
      </c>
      <c r="D90" s="38">
        <v>1175.3833333333334</v>
      </c>
      <c r="E90" s="38">
        <v>1162.666666666667</v>
      </c>
      <c r="F90" s="38">
        <v>1153.1833333333336</v>
      </c>
      <c r="G90" s="38">
        <v>1140.4666666666672</v>
      </c>
      <c r="H90" s="38">
        <v>1184.8666666666668</v>
      </c>
      <c r="I90" s="38">
        <v>1197.5833333333335</v>
      </c>
      <c r="J90" s="38">
        <v>1207.0666666666666</v>
      </c>
      <c r="K90" s="31">
        <v>1188.0999999999999</v>
      </c>
      <c r="L90" s="31">
        <v>1165.9000000000001</v>
      </c>
      <c r="M90" s="31">
        <v>44.839669999999998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2524.1999999999998</v>
      </c>
      <c r="D91" s="38">
        <v>2499.5333333333333</v>
      </c>
      <c r="E91" s="38">
        <v>2440.7166666666667</v>
      </c>
      <c r="F91" s="38">
        <v>2357.2333333333336</v>
      </c>
      <c r="G91" s="38">
        <v>2298.416666666667</v>
      </c>
      <c r="H91" s="38">
        <v>2583.0166666666664</v>
      </c>
      <c r="I91" s="38">
        <v>2641.833333333333</v>
      </c>
      <c r="J91" s="38">
        <v>2725.3166666666662</v>
      </c>
      <c r="K91" s="31">
        <v>2558.35</v>
      </c>
      <c r="L91" s="31">
        <v>2416.0500000000002</v>
      </c>
      <c r="M91" s="31">
        <v>105.73643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1571.45</v>
      </c>
      <c r="D92" s="38">
        <v>1572.5666666666668</v>
      </c>
      <c r="E92" s="38">
        <v>1561.9833333333336</v>
      </c>
      <c r="F92" s="38">
        <v>1552.5166666666667</v>
      </c>
      <c r="G92" s="38">
        <v>1541.9333333333334</v>
      </c>
      <c r="H92" s="38">
        <v>1582.0333333333338</v>
      </c>
      <c r="I92" s="38">
        <v>1592.6166666666672</v>
      </c>
      <c r="J92" s="38">
        <v>1602.0833333333339</v>
      </c>
      <c r="K92" s="31">
        <v>1583.15</v>
      </c>
      <c r="L92" s="31">
        <v>1563.1</v>
      </c>
      <c r="M92" s="31">
        <v>500.37885999999997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644.75</v>
      </c>
      <c r="D93" s="38">
        <v>641.31666666666672</v>
      </c>
      <c r="E93" s="38">
        <v>634.73333333333346</v>
      </c>
      <c r="F93" s="38">
        <v>624.7166666666667</v>
      </c>
      <c r="G93" s="38">
        <v>618.13333333333344</v>
      </c>
      <c r="H93" s="38">
        <v>651.33333333333348</v>
      </c>
      <c r="I93" s="38">
        <v>657.91666666666674</v>
      </c>
      <c r="J93" s="38">
        <v>667.93333333333351</v>
      </c>
      <c r="K93" s="31">
        <v>647.9</v>
      </c>
      <c r="L93" s="31">
        <v>631.29999999999995</v>
      </c>
      <c r="M93" s="31">
        <v>44.738259999999997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2915.95</v>
      </c>
      <c r="D94" s="38">
        <v>2923.6666666666665</v>
      </c>
      <c r="E94" s="38">
        <v>2882.333333333333</v>
      </c>
      <c r="F94" s="38">
        <v>2848.7166666666667</v>
      </c>
      <c r="G94" s="38">
        <v>2807.3833333333332</v>
      </c>
      <c r="H94" s="38">
        <v>2957.2833333333328</v>
      </c>
      <c r="I94" s="38">
        <v>2998.6166666666659</v>
      </c>
      <c r="J94" s="38">
        <v>3032.2333333333327</v>
      </c>
      <c r="K94" s="31">
        <v>2965</v>
      </c>
      <c r="L94" s="31">
        <v>2890.05</v>
      </c>
      <c r="M94" s="31">
        <v>9.2012099999999997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459.85</v>
      </c>
      <c r="D95" s="38">
        <v>460.5333333333333</v>
      </c>
      <c r="E95" s="38">
        <v>456.06666666666661</v>
      </c>
      <c r="F95" s="38">
        <v>452.2833333333333</v>
      </c>
      <c r="G95" s="38">
        <v>447.81666666666661</v>
      </c>
      <c r="H95" s="38">
        <v>464.31666666666661</v>
      </c>
      <c r="I95" s="38">
        <v>468.7833333333333</v>
      </c>
      <c r="J95" s="38">
        <v>472.56666666666661</v>
      </c>
      <c r="K95" s="31">
        <v>465</v>
      </c>
      <c r="L95" s="31">
        <v>456.75</v>
      </c>
      <c r="M95" s="31">
        <v>92.941659999999999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248.1</v>
      </c>
      <c r="D96" s="38">
        <v>251.05000000000004</v>
      </c>
      <c r="E96" s="38">
        <v>243.85000000000008</v>
      </c>
      <c r="F96" s="38">
        <v>239.60000000000005</v>
      </c>
      <c r="G96" s="38">
        <v>232.40000000000009</v>
      </c>
      <c r="H96" s="38">
        <v>255.30000000000007</v>
      </c>
      <c r="I96" s="38">
        <v>262.50000000000006</v>
      </c>
      <c r="J96" s="38">
        <v>266.75000000000006</v>
      </c>
      <c r="K96" s="31">
        <v>258.25</v>
      </c>
      <c r="L96" s="31">
        <v>246.8</v>
      </c>
      <c r="M96" s="31">
        <v>90.289789999999996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2505.0500000000002</v>
      </c>
      <c r="D97" s="38">
        <v>2511.9833333333336</v>
      </c>
      <c r="E97" s="38">
        <v>2484.166666666667</v>
      </c>
      <c r="F97" s="38">
        <v>2463.2833333333333</v>
      </c>
      <c r="G97" s="38">
        <v>2435.4666666666667</v>
      </c>
      <c r="H97" s="38">
        <v>2532.8666666666672</v>
      </c>
      <c r="I97" s="38">
        <v>2560.6833333333338</v>
      </c>
      <c r="J97" s="38">
        <v>2581.5666666666675</v>
      </c>
      <c r="K97" s="31">
        <v>2539.8000000000002</v>
      </c>
      <c r="L97" s="31">
        <v>2491.1</v>
      </c>
      <c r="M97" s="31">
        <v>32.354140000000001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318.14999999999998</v>
      </c>
      <c r="D98" s="38">
        <v>318.88333333333327</v>
      </c>
      <c r="E98" s="38">
        <v>316.31666666666655</v>
      </c>
      <c r="F98" s="38">
        <v>314.48333333333329</v>
      </c>
      <c r="G98" s="38">
        <v>311.91666666666657</v>
      </c>
      <c r="H98" s="38">
        <v>320.71666666666653</v>
      </c>
      <c r="I98" s="38">
        <v>323.28333333333325</v>
      </c>
      <c r="J98" s="38">
        <v>325.1166666666665</v>
      </c>
      <c r="K98" s="31">
        <v>321.45</v>
      </c>
      <c r="L98" s="31">
        <v>317.05</v>
      </c>
      <c r="M98" s="31">
        <v>2.1912400000000001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39643.699999999997</v>
      </c>
      <c r="D99" s="38">
        <v>39814.35</v>
      </c>
      <c r="E99" s="38">
        <v>39199</v>
      </c>
      <c r="F99" s="38">
        <v>38754.300000000003</v>
      </c>
      <c r="G99" s="38">
        <v>38138.950000000004</v>
      </c>
      <c r="H99" s="38">
        <v>40259.049999999996</v>
      </c>
      <c r="I99" s="38">
        <v>40874.399999999987</v>
      </c>
      <c r="J99" s="38">
        <v>41319.099999999991</v>
      </c>
      <c r="K99" s="31">
        <v>40429.699999999997</v>
      </c>
      <c r="L99" s="31">
        <v>39369.65</v>
      </c>
      <c r="M99" s="31">
        <v>6.9199999999999998E-2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958.75</v>
      </c>
      <c r="D100" s="38">
        <v>959.66666666666663</v>
      </c>
      <c r="E100" s="38">
        <v>953.13333333333321</v>
      </c>
      <c r="F100" s="38">
        <v>947.51666666666654</v>
      </c>
      <c r="G100" s="38">
        <v>940.98333333333312</v>
      </c>
      <c r="H100" s="38">
        <v>965.2833333333333</v>
      </c>
      <c r="I100" s="38">
        <v>971.81666666666683</v>
      </c>
      <c r="J100" s="38">
        <v>977.43333333333339</v>
      </c>
      <c r="K100" s="31">
        <v>966.2</v>
      </c>
      <c r="L100" s="31">
        <v>954.05</v>
      </c>
      <c r="M100" s="31">
        <v>366.75400000000002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1313.7</v>
      </c>
      <c r="D101" s="38">
        <v>1316.75</v>
      </c>
      <c r="E101" s="38">
        <v>1306.1500000000001</v>
      </c>
      <c r="F101" s="38">
        <v>1298.6000000000001</v>
      </c>
      <c r="G101" s="38">
        <v>1288.0000000000002</v>
      </c>
      <c r="H101" s="38">
        <v>1324.3</v>
      </c>
      <c r="I101" s="38">
        <v>1334.8999999999999</v>
      </c>
      <c r="J101" s="38">
        <v>1342.4499999999998</v>
      </c>
      <c r="K101" s="31">
        <v>1327.35</v>
      </c>
      <c r="L101" s="31">
        <v>1309.2</v>
      </c>
      <c r="M101" s="31">
        <v>8.3757099999999998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563.9</v>
      </c>
      <c r="D102" s="38">
        <v>562.91666666666663</v>
      </c>
      <c r="E102" s="38">
        <v>556.93333333333328</v>
      </c>
      <c r="F102" s="38">
        <v>549.9666666666667</v>
      </c>
      <c r="G102" s="38">
        <v>543.98333333333335</v>
      </c>
      <c r="H102" s="38">
        <v>569.88333333333321</v>
      </c>
      <c r="I102" s="38">
        <v>575.86666666666656</v>
      </c>
      <c r="J102" s="38">
        <v>582.83333333333314</v>
      </c>
      <c r="K102" s="31">
        <v>568.9</v>
      </c>
      <c r="L102" s="31">
        <v>555.95000000000005</v>
      </c>
      <c r="M102" s="31">
        <v>36.490729999999999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9.0500000000000007</v>
      </c>
      <c r="D103" s="38">
        <v>9.1333333333333329</v>
      </c>
      <c r="E103" s="38">
        <v>8.9166666666666661</v>
      </c>
      <c r="F103" s="38">
        <v>8.7833333333333332</v>
      </c>
      <c r="G103" s="38">
        <v>8.5666666666666664</v>
      </c>
      <c r="H103" s="38">
        <v>9.2666666666666657</v>
      </c>
      <c r="I103" s="38">
        <v>9.4833333333333343</v>
      </c>
      <c r="J103" s="38">
        <v>9.6166666666666654</v>
      </c>
      <c r="K103" s="31">
        <v>9.35</v>
      </c>
      <c r="L103" s="31">
        <v>9</v>
      </c>
      <c r="M103" s="31">
        <v>1607.5065500000001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93.35</v>
      </c>
      <c r="D104" s="38">
        <v>93.11666666666666</v>
      </c>
      <c r="E104" s="38">
        <v>90.433333333333323</v>
      </c>
      <c r="F104" s="38">
        <v>87.516666666666666</v>
      </c>
      <c r="G104" s="38">
        <v>84.833333333333329</v>
      </c>
      <c r="H104" s="38">
        <v>96.033333333333317</v>
      </c>
      <c r="I104" s="38">
        <v>98.716666666666654</v>
      </c>
      <c r="J104" s="38">
        <v>101.63333333333331</v>
      </c>
      <c r="K104" s="31">
        <v>95.8</v>
      </c>
      <c r="L104" s="31">
        <v>90.2</v>
      </c>
      <c r="M104" s="31">
        <v>4490.6781700000001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467.7</v>
      </c>
      <c r="D105" s="38">
        <v>468.55</v>
      </c>
      <c r="E105" s="38">
        <v>462.25</v>
      </c>
      <c r="F105" s="38">
        <v>456.8</v>
      </c>
      <c r="G105" s="38">
        <v>450.5</v>
      </c>
      <c r="H105" s="38">
        <v>474</v>
      </c>
      <c r="I105" s="38">
        <v>480.30000000000007</v>
      </c>
      <c r="J105" s="38">
        <v>485.75</v>
      </c>
      <c r="K105" s="31">
        <v>474.85</v>
      </c>
      <c r="L105" s="31">
        <v>463.1</v>
      </c>
      <c r="M105" s="31">
        <v>31.177600000000002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420.9</v>
      </c>
      <c r="D106" s="38">
        <v>421.73333333333335</v>
      </c>
      <c r="E106" s="38">
        <v>417.9666666666667</v>
      </c>
      <c r="F106" s="38">
        <v>415.03333333333336</v>
      </c>
      <c r="G106" s="38">
        <v>411.26666666666671</v>
      </c>
      <c r="H106" s="38">
        <v>424.66666666666669</v>
      </c>
      <c r="I106" s="38">
        <v>428.43333333333334</v>
      </c>
      <c r="J106" s="38">
        <v>431.36666666666667</v>
      </c>
      <c r="K106" s="31">
        <v>425.5</v>
      </c>
      <c r="L106" s="31">
        <v>418.8</v>
      </c>
      <c r="M106" s="31">
        <v>81.766109999999998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378.65</v>
      </c>
      <c r="D107" s="38">
        <v>379.4666666666667</v>
      </c>
      <c r="E107" s="38">
        <v>373.68333333333339</v>
      </c>
      <c r="F107" s="38">
        <v>368.7166666666667</v>
      </c>
      <c r="G107" s="38">
        <v>362.93333333333339</v>
      </c>
      <c r="H107" s="38">
        <v>384.43333333333339</v>
      </c>
      <c r="I107" s="38">
        <v>390.2166666666667</v>
      </c>
      <c r="J107" s="38">
        <v>395.18333333333339</v>
      </c>
      <c r="K107" s="31">
        <v>385.25</v>
      </c>
      <c r="L107" s="31">
        <v>374.5</v>
      </c>
      <c r="M107" s="31">
        <v>16.863499999999998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2435</v>
      </c>
      <c r="D108" s="38">
        <v>2441.6333333333332</v>
      </c>
      <c r="E108" s="38">
        <v>2418.3666666666663</v>
      </c>
      <c r="F108" s="38">
        <v>2401.7333333333331</v>
      </c>
      <c r="G108" s="38">
        <v>2378.4666666666662</v>
      </c>
      <c r="H108" s="38">
        <v>2458.2666666666664</v>
      </c>
      <c r="I108" s="38">
        <v>2481.5333333333328</v>
      </c>
      <c r="J108" s="38">
        <v>2498.1666666666665</v>
      </c>
      <c r="K108" s="31">
        <v>2464.9</v>
      </c>
      <c r="L108" s="31">
        <v>2425</v>
      </c>
      <c r="M108" s="31">
        <v>8.8667599999999993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1378.15</v>
      </c>
      <c r="D109" s="38">
        <v>1381.1000000000001</v>
      </c>
      <c r="E109" s="38">
        <v>1360.3000000000002</v>
      </c>
      <c r="F109" s="38">
        <v>1342.45</v>
      </c>
      <c r="G109" s="38">
        <v>1321.65</v>
      </c>
      <c r="H109" s="38">
        <v>1398.9500000000003</v>
      </c>
      <c r="I109" s="38">
        <v>1419.75</v>
      </c>
      <c r="J109" s="38">
        <v>1437.6000000000004</v>
      </c>
      <c r="K109" s="31">
        <v>1401.9</v>
      </c>
      <c r="L109" s="31">
        <v>1363.25</v>
      </c>
      <c r="M109" s="31">
        <v>41.061799999999998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175.2</v>
      </c>
      <c r="D110" s="38">
        <v>176.45000000000002</v>
      </c>
      <c r="E110" s="38">
        <v>173.00000000000003</v>
      </c>
      <c r="F110" s="38">
        <v>170.8</v>
      </c>
      <c r="G110" s="38">
        <v>167.35000000000002</v>
      </c>
      <c r="H110" s="38">
        <v>178.65000000000003</v>
      </c>
      <c r="I110" s="38">
        <v>182.10000000000002</v>
      </c>
      <c r="J110" s="38">
        <v>184.30000000000004</v>
      </c>
      <c r="K110" s="31">
        <v>179.9</v>
      </c>
      <c r="L110" s="31">
        <v>174.25</v>
      </c>
      <c r="M110" s="31">
        <v>48.939070000000001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1435.45</v>
      </c>
      <c r="D111" s="38">
        <v>1436.3333333333333</v>
      </c>
      <c r="E111" s="38">
        <v>1427.7666666666664</v>
      </c>
      <c r="F111" s="38">
        <v>1420.0833333333333</v>
      </c>
      <c r="G111" s="38">
        <v>1411.5166666666664</v>
      </c>
      <c r="H111" s="38">
        <v>1444.0166666666664</v>
      </c>
      <c r="I111" s="38">
        <v>1452.5833333333335</v>
      </c>
      <c r="J111" s="38">
        <v>1460.2666666666664</v>
      </c>
      <c r="K111" s="31">
        <v>1444.9</v>
      </c>
      <c r="L111" s="31">
        <v>1428.65</v>
      </c>
      <c r="M111" s="31">
        <v>97.927350000000004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89.1</v>
      </c>
      <c r="D112" s="38">
        <v>89.86666666666666</v>
      </c>
      <c r="E112" s="38">
        <v>88.183333333333323</v>
      </c>
      <c r="F112" s="38">
        <v>87.266666666666666</v>
      </c>
      <c r="G112" s="38">
        <v>85.583333333333329</v>
      </c>
      <c r="H112" s="38">
        <v>90.783333333333317</v>
      </c>
      <c r="I112" s="38">
        <v>92.466666666666654</v>
      </c>
      <c r="J112" s="38">
        <v>93.383333333333312</v>
      </c>
      <c r="K112" s="31">
        <v>91.55</v>
      </c>
      <c r="L112" s="31">
        <v>88.95</v>
      </c>
      <c r="M112" s="31">
        <v>159.18997999999999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873.45</v>
      </c>
      <c r="D113" s="38">
        <v>878.76666666666677</v>
      </c>
      <c r="E113" s="38">
        <v>864.48333333333358</v>
      </c>
      <c r="F113" s="38">
        <v>855.51666666666677</v>
      </c>
      <c r="G113" s="38">
        <v>841.23333333333358</v>
      </c>
      <c r="H113" s="38">
        <v>887.73333333333358</v>
      </c>
      <c r="I113" s="38">
        <v>902.01666666666665</v>
      </c>
      <c r="J113" s="38">
        <v>910.98333333333358</v>
      </c>
      <c r="K113" s="31">
        <v>893.05</v>
      </c>
      <c r="L113" s="31">
        <v>869.8</v>
      </c>
      <c r="M113" s="31">
        <v>5.6153599999999999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672</v>
      </c>
      <c r="D114" s="38">
        <v>673.19999999999993</v>
      </c>
      <c r="E114" s="38">
        <v>667.59999999999991</v>
      </c>
      <c r="F114" s="38">
        <v>663.19999999999993</v>
      </c>
      <c r="G114" s="38">
        <v>657.59999999999991</v>
      </c>
      <c r="H114" s="38">
        <v>677.59999999999991</v>
      </c>
      <c r="I114" s="38">
        <v>683.2</v>
      </c>
      <c r="J114" s="38">
        <v>687.59999999999991</v>
      </c>
      <c r="K114" s="31">
        <v>678.8</v>
      </c>
      <c r="L114" s="31">
        <v>668.8</v>
      </c>
      <c r="M114" s="31">
        <v>16.63214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50.2</v>
      </c>
      <c r="D115" s="38">
        <v>50.166666666666664</v>
      </c>
      <c r="E115" s="38">
        <v>49.833333333333329</v>
      </c>
      <c r="F115" s="38">
        <v>49.466666666666661</v>
      </c>
      <c r="G115" s="38">
        <v>49.133333333333326</v>
      </c>
      <c r="H115" s="38">
        <v>50.533333333333331</v>
      </c>
      <c r="I115" s="38">
        <v>50.86666666666666</v>
      </c>
      <c r="J115" s="38">
        <v>51.233333333333334</v>
      </c>
      <c r="K115" s="31">
        <v>50.5</v>
      </c>
      <c r="L115" s="31">
        <v>49.8</v>
      </c>
      <c r="M115" s="31">
        <v>373.88794999999999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439.7</v>
      </c>
      <c r="D116" s="38">
        <v>440.23333333333329</v>
      </c>
      <c r="E116" s="38">
        <v>435.56666666666661</v>
      </c>
      <c r="F116" s="38">
        <v>431.43333333333334</v>
      </c>
      <c r="G116" s="38">
        <v>426.76666666666665</v>
      </c>
      <c r="H116" s="38">
        <v>444.36666666666656</v>
      </c>
      <c r="I116" s="38">
        <v>449.03333333333319</v>
      </c>
      <c r="J116" s="38">
        <v>453.16666666666652</v>
      </c>
      <c r="K116" s="31">
        <v>444.9</v>
      </c>
      <c r="L116" s="31">
        <v>436.1</v>
      </c>
      <c r="M116" s="31">
        <v>199.00312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684.5</v>
      </c>
      <c r="D117" s="38">
        <v>682.23333333333335</v>
      </c>
      <c r="E117" s="38">
        <v>675.56666666666672</v>
      </c>
      <c r="F117" s="38">
        <v>666.63333333333333</v>
      </c>
      <c r="G117" s="38">
        <v>659.9666666666667</v>
      </c>
      <c r="H117" s="38">
        <v>691.16666666666674</v>
      </c>
      <c r="I117" s="38">
        <v>697.83333333333326</v>
      </c>
      <c r="J117" s="38">
        <v>706.76666666666677</v>
      </c>
      <c r="K117" s="31">
        <v>688.9</v>
      </c>
      <c r="L117" s="31">
        <v>673.3</v>
      </c>
      <c r="M117" s="31">
        <v>27.421320000000001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350.95</v>
      </c>
      <c r="D118" s="38">
        <v>353.45</v>
      </c>
      <c r="E118" s="38">
        <v>346.5</v>
      </c>
      <c r="F118" s="38">
        <v>342.05</v>
      </c>
      <c r="G118" s="38">
        <v>335.1</v>
      </c>
      <c r="H118" s="38">
        <v>357.9</v>
      </c>
      <c r="I118" s="38">
        <v>364.84999999999991</v>
      </c>
      <c r="J118" s="38">
        <v>369.29999999999995</v>
      </c>
      <c r="K118" s="31">
        <v>360.4</v>
      </c>
      <c r="L118" s="31">
        <v>349</v>
      </c>
      <c r="M118" s="31">
        <v>49.646070000000002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779.65</v>
      </c>
      <c r="D119" s="38">
        <v>782.81666666666661</v>
      </c>
      <c r="E119" s="38">
        <v>773.83333333333326</v>
      </c>
      <c r="F119" s="38">
        <v>768.01666666666665</v>
      </c>
      <c r="G119" s="38">
        <v>759.0333333333333</v>
      </c>
      <c r="H119" s="38">
        <v>788.63333333333321</v>
      </c>
      <c r="I119" s="38">
        <v>797.61666666666656</v>
      </c>
      <c r="J119" s="38">
        <v>803.43333333333317</v>
      </c>
      <c r="K119" s="31">
        <v>791.8</v>
      </c>
      <c r="L119" s="31">
        <v>777</v>
      </c>
      <c r="M119" s="31">
        <v>39.994149999999998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512.04999999999995</v>
      </c>
      <c r="D120" s="38">
        <v>512.41666666666663</v>
      </c>
      <c r="E120" s="38">
        <v>505.88333333333321</v>
      </c>
      <c r="F120" s="38">
        <v>499.71666666666658</v>
      </c>
      <c r="G120" s="38">
        <v>493.18333333333317</v>
      </c>
      <c r="H120" s="38">
        <v>518.58333333333326</v>
      </c>
      <c r="I120" s="38">
        <v>525.11666666666679</v>
      </c>
      <c r="J120" s="38">
        <v>531.2833333333333</v>
      </c>
      <c r="K120" s="31">
        <v>518.95000000000005</v>
      </c>
      <c r="L120" s="31">
        <v>506.25</v>
      </c>
      <c r="M120" s="31">
        <v>46.126860000000001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1758.75</v>
      </c>
      <c r="D121" s="38">
        <v>1765.6166666666668</v>
      </c>
      <c r="E121" s="38">
        <v>1747.4333333333336</v>
      </c>
      <c r="F121" s="38">
        <v>1736.1166666666668</v>
      </c>
      <c r="G121" s="38">
        <v>1717.9333333333336</v>
      </c>
      <c r="H121" s="38">
        <v>1776.9333333333336</v>
      </c>
      <c r="I121" s="38">
        <v>1795.116666666667</v>
      </c>
      <c r="J121" s="38">
        <v>1806.4333333333336</v>
      </c>
      <c r="K121" s="31">
        <v>1783.8</v>
      </c>
      <c r="L121" s="31">
        <v>1754.3</v>
      </c>
      <c r="M121" s="31">
        <v>83.140100000000004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124.85</v>
      </c>
      <c r="D122" s="38">
        <v>124.78333333333335</v>
      </c>
      <c r="E122" s="38">
        <v>123.4666666666667</v>
      </c>
      <c r="F122" s="38">
        <v>122.08333333333336</v>
      </c>
      <c r="G122" s="38">
        <v>120.76666666666671</v>
      </c>
      <c r="H122" s="38">
        <v>126.16666666666669</v>
      </c>
      <c r="I122" s="38">
        <v>127.48333333333332</v>
      </c>
      <c r="J122" s="38">
        <v>128.86666666666667</v>
      </c>
      <c r="K122" s="31">
        <v>126.1</v>
      </c>
      <c r="L122" s="31">
        <v>123.4</v>
      </c>
      <c r="M122" s="31">
        <v>70.952299999999994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2175.9</v>
      </c>
      <c r="D123" s="38">
        <v>2191.9833333333336</v>
      </c>
      <c r="E123" s="38">
        <v>2149.0166666666673</v>
      </c>
      <c r="F123" s="38">
        <v>2122.1333333333337</v>
      </c>
      <c r="G123" s="38">
        <v>2079.1666666666674</v>
      </c>
      <c r="H123" s="38">
        <v>2218.8666666666672</v>
      </c>
      <c r="I123" s="38">
        <v>2261.8333333333335</v>
      </c>
      <c r="J123" s="38">
        <v>2288.7166666666672</v>
      </c>
      <c r="K123" s="31">
        <v>2234.9499999999998</v>
      </c>
      <c r="L123" s="31">
        <v>2165.1</v>
      </c>
      <c r="M123" s="31">
        <v>1.48282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399.6</v>
      </c>
      <c r="D124" s="38">
        <v>398.56666666666661</v>
      </c>
      <c r="E124" s="38">
        <v>395.18333333333322</v>
      </c>
      <c r="F124" s="38">
        <v>390.76666666666659</v>
      </c>
      <c r="G124" s="38">
        <v>387.38333333333321</v>
      </c>
      <c r="H124" s="38">
        <v>402.98333333333323</v>
      </c>
      <c r="I124" s="38">
        <v>406.36666666666667</v>
      </c>
      <c r="J124" s="38">
        <v>410.78333333333325</v>
      </c>
      <c r="K124" s="31">
        <v>401.95</v>
      </c>
      <c r="L124" s="31">
        <v>394.15</v>
      </c>
      <c r="M124" s="31">
        <v>16.532309999999999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423.35</v>
      </c>
      <c r="D125" s="38">
        <v>422.16666666666669</v>
      </c>
      <c r="E125" s="38">
        <v>419.28333333333336</v>
      </c>
      <c r="F125" s="38">
        <v>415.2166666666667</v>
      </c>
      <c r="G125" s="38">
        <v>412.33333333333337</v>
      </c>
      <c r="H125" s="38">
        <v>426.23333333333335</v>
      </c>
      <c r="I125" s="38">
        <v>429.11666666666667</v>
      </c>
      <c r="J125" s="38">
        <v>433.18333333333334</v>
      </c>
      <c r="K125" s="31">
        <v>425.05</v>
      </c>
      <c r="L125" s="31">
        <v>418.1</v>
      </c>
      <c r="M125" s="31">
        <v>22.949100000000001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645.29999999999995</v>
      </c>
      <c r="D126" s="38">
        <v>647.93333333333328</v>
      </c>
      <c r="E126" s="38">
        <v>640.41666666666652</v>
      </c>
      <c r="F126" s="38">
        <v>635.53333333333319</v>
      </c>
      <c r="G126" s="38">
        <v>628.01666666666642</v>
      </c>
      <c r="H126" s="38">
        <v>652.81666666666661</v>
      </c>
      <c r="I126" s="38">
        <v>660.33333333333326</v>
      </c>
      <c r="J126" s="38">
        <v>665.2166666666667</v>
      </c>
      <c r="K126" s="31">
        <v>655.45</v>
      </c>
      <c r="L126" s="31">
        <v>643.04999999999995</v>
      </c>
      <c r="M126" s="31">
        <v>7.1040999999999999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2702.7</v>
      </c>
      <c r="D127" s="38">
        <v>2701.8833333333332</v>
      </c>
      <c r="E127" s="38">
        <v>2679.1666666666665</v>
      </c>
      <c r="F127" s="38">
        <v>2655.6333333333332</v>
      </c>
      <c r="G127" s="38">
        <v>2632.9166666666665</v>
      </c>
      <c r="H127" s="38">
        <v>2725.4166666666665</v>
      </c>
      <c r="I127" s="38">
        <v>2748.1333333333337</v>
      </c>
      <c r="J127" s="38">
        <v>2771.6666666666665</v>
      </c>
      <c r="K127" s="31">
        <v>2724.6</v>
      </c>
      <c r="L127" s="31">
        <v>2678.35</v>
      </c>
      <c r="M127" s="31">
        <v>24.396249999999998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5193.3999999999996</v>
      </c>
      <c r="D128" s="38">
        <v>5201.6166666666659</v>
      </c>
      <c r="E128" s="38">
        <v>5149.8333333333321</v>
      </c>
      <c r="F128" s="38">
        <v>5106.2666666666664</v>
      </c>
      <c r="G128" s="38">
        <v>5054.4833333333327</v>
      </c>
      <c r="H128" s="38">
        <v>5245.1833333333316</v>
      </c>
      <c r="I128" s="38">
        <v>5296.9666666666662</v>
      </c>
      <c r="J128" s="38">
        <v>5340.533333333331</v>
      </c>
      <c r="K128" s="31">
        <v>5253.4</v>
      </c>
      <c r="L128" s="31">
        <v>5158.05</v>
      </c>
      <c r="M128" s="31">
        <v>6.3643599999999996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4404.25</v>
      </c>
      <c r="D129" s="38">
        <v>4417.083333333333</v>
      </c>
      <c r="E129" s="38">
        <v>4367.2166666666662</v>
      </c>
      <c r="F129" s="38">
        <v>4330.1833333333334</v>
      </c>
      <c r="G129" s="38">
        <v>4280.3166666666666</v>
      </c>
      <c r="H129" s="38">
        <v>4454.1166666666659</v>
      </c>
      <c r="I129" s="38">
        <v>4503.9833333333327</v>
      </c>
      <c r="J129" s="38">
        <v>4541.0166666666655</v>
      </c>
      <c r="K129" s="31">
        <v>4466.95</v>
      </c>
      <c r="L129" s="31">
        <v>4380.05</v>
      </c>
      <c r="M129" s="31">
        <v>2.2717900000000002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1097.8499999999999</v>
      </c>
      <c r="D130" s="38">
        <v>1099.45</v>
      </c>
      <c r="E130" s="38">
        <v>1088.9000000000001</v>
      </c>
      <c r="F130" s="38">
        <v>1079.95</v>
      </c>
      <c r="G130" s="38">
        <v>1069.4000000000001</v>
      </c>
      <c r="H130" s="38">
        <v>1108.4000000000001</v>
      </c>
      <c r="I130" s="38">
        <v>1118.9499999999998</v>
      </c>
      <c r="J130" s="38">
        <v>1127.9000000000001</v>
      </c>
      <c r="K130" s="31">
        <v>1110</v>
      </c>
      <c r="L130" s="31">
        <v>1090.5</v>
      </c>
      <c r="M130" s="31">
        <v>12.36209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1575.4</v>
      </c>
      <c r="D131" s="38">
        <v>1577.5166666666667</v>
      </c>
      <c r="E131" s="38">
        <v>1565.0333333333333</v>
      </c>
      <c r="F131" s="38">
        <v>1554.6666666666667</v>
      </c>
      <c r="G131" s="38">
        <v>1542.1833333333334</v>
      </c>
      <c r="H131" s="38">
        <v>1587.8833333333332</v>
      </c>
      <c r="I131" s="38">
        <v>1600.3666666666663</v>
      </c>
      <c r="J131" s="38">
        <v>1610.7333333333331</v>
      </c>
      <c r="K131" s="31">
        <v>1590</v>
      </c>
      <c r="L131" s="31">
        <v>1567.15</v>
      </c>
      <c r="M131" s="31">
        <v>35.12885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297.64999999999998</v>
      </c>
      <c r="D132" s="38">
        <v>298.3</v>
      </c>
      <c r="E132" s="38">
        <v>294.70000000000005</v>
      </c>
      <c r="F132" s="38">
        <v>291.75000000000006</v>
      </c>
      <c r="G132" s="38">
        <v>288.15000000000009</v>
      </c>
      <c r="H132" s="38">
        <v>301.25</v>
      </c>
      <c r="I132" s="38">
        <v>304.85000000000002</v>
      </c>
      <c r="J132" s="38">
        <v>307.79999999999995</v>
      </c>
      <c r="K132" s="31">
        <v>301.89999999999998</v>
      </c>
      <c r="L132" s="31">
        <v>295.35000000000002</v>
      </c>
      <c r="M132" s="31">
        <v>45.243760000000002</v>
      </c>
      <c r="N132" s="1"/>
      <c r="O132" s="1"/>
    </row>
    <row r="133" spans="1:15" ht="12.75" customHeight="1">
      <c r="A133" s="56">
        <v>124</v>
      </c>
      <c r="B133" s="58" t="s">
        <v>881</v>
      </c>
      <c r="C133" s="31">
        <v>1802.9</v>
      </c>
      <c r="D133" s="38">
        <v>1793.7833333333335</v>
      </c>
      <c r="E133" s="38">
        <v>1761.116666666667</v>
      </c>
      <c r="F133" s="38">
        <v>1719.3333333333335</v>
      </c>
      <c r="G133" s="38">
        <v>1686.666666666667</v>
      </c>
      <c r="H133" s="38">
        <v>1835.5666666666671</v>
      </c>
      <c r="I133" s="38">
        <v>1868.2333333333336</v>
      </c>
      <c r="J133" s="38">
        <v>1910.0166666666671</v>
      </c>
      <c r="K133" s="31">
        <v>1826.45</v>
      </c>
      <c r="L133" s="31">
        <v>1752</v>
      </c>
      <c r="M133" s="31">
        <v>3.1845300000000001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570.04999999999995</v>
      </c>
      <c r="D134" s="38">
        <v>570.4</v>
      </c>
      <c r="E134" s="38">
        <v>565.79999999999995</v>
      </c>
      <c r="F134" s="38">
        <v>561.54999999999995</v>
      </c>
      <c r="G134" s="38">
        <v>556.94999999999993</v>
      </c>
      <c r="H134" s="38">
        <v>574.65</v>
      </c>
      <c r="I134" s="38">
        <v>579.25000000000011</v>
      </c>
      <c r="J134" s="38">
        <v>583.5</v>
      </c>
      <c r="K134" s="31">
        <v>575</v>
      </c>
      <c r="L134" s="31">
        <v>566.15</v>
      </c>
      <c r="M134" s="31">
        <v>31.01652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10003.799999999999</v>
      </c>
      <c r="D135" s="38">
        <v>9946.3000000000011</v>
      </c>
      <c r="E135" s="38">
        <v>9827.6000000000022</v>
      </c>
      <c r="F135" s="38">
        <v>9651.4000000000015</v>
      </c>
      <c r="G135" s="38">
        <v>9532.7000000000025</v>
      </c>
      <c r="H135" s="38">
        <v>10122.500000000002</v>
      </c>
      <c r="I135" s="38">
        <v>10241.200000000003</v>
      </c>
      <c r="J135" s="38">
        <v>10417.400000000001</v>
      </c>
      <c r="K135" s="31">
        <v>10065</v>
      </c>
      <c r="L135" s="31">
        <v>9770.1</v>
      </c>
      <c r="M135" s="31">
        <v>15.81818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589.54999999999995</v>
      </c>
      <c r="D136" s="38">
        <v>586.4</v>
      </c>
      <c r="E136" s="38">
        <v>573.79999999999995</v>
      </c>
      <c r="F136" s="38">
        <v>558.04999999999995</v>
      </c>
      <c r="G136" s="38">
        <v>545.44999999999993</v>
      </c>
      <c r="H136" s="38">
        <v>602.15</v>
      </c>
      <c r="I136" s="38">
        <v>614.75000000000011</v>
      </c>
      <c r="J136" s="38">
        <v>630.5</v>
      </c>
      <c r="K136" s="31">
        <v>599</v>
      </c>
      <c r="L136" s="31">
        <v>570.65</v>
      </c>
      <c r="M136" s="31">
        <v>30.591989999999999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1007.55</v>
      </c>
      <c r="D137" s="38">
        <v>1009.3000000000001</v>
      </c>
      <c r="E137" s="38">
        <v>998.60000000000014</v>
      </c>
      <c r="F137" s="38">
        <v>989.65000000000009</v>
      </c>
      <c r="G137" s="38">
        <v>978.95000000000016</v>
      </c>
      <c r="H137" s="38">
        <v>1018.2500000000001</v>
      </c>
      <c r="I137" s="38">
        <v>1028.9500000000003</v>
      </c>
      <c r="J137" s="38">
        <v>1037.9000000000001</v>
      </c>
      <c r="K137" s="31">
        <v>1020</v>
      </c>
      <c r="L137" s="31">
        <v>1000.35</v>
      </c>
      <c r="M137" s="31">
        <v>9.9840900000000001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933.7</v>
      </c>
      <c r="D138" s="38">
        <v>926.9666666666667</v>
      </c>
      <c r="E138" s="38">
        <v>910.08333333333337</v>
      </c>
      <c r="F138" s="38">
        <v>886.4666666666667</v>
      </c>
      <c r="G138" s="38">
        <v>869.58333333333337</v>
      </c>
      <c r="H138" s="38">
        <v>950.58333333333337</v>
      </c>
      <c r="I138" s="38">
        <v>967.46666666666658</v>
      </c>
      <c r="J138" s="38">
        <v>991.08333333333337</v>
      </c>
      <c r="K138" s="31">
        <v>943.85</v>
      </c>
      <c r="L138" s="31">
        <v>903.35</v>
      </c>
      <c r="M138" s="31">
        <v>16.489090000000001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95.8</v>
      </c>
      <c r="D139" s="38">
        <v>95.983333333333334</v>
      </c>
      <c r="E139" s="38">
        <v>95.266666666666666</v>
      </c>
      <c r="F139" s="38">
        <v>94.733333333333334</v>
      </c>
      <c r="G139" s="38">
        <v>94.016666666666666</v>
      </c>
      <c r="H139" s="38">
        <v>96.516666666666666</v>
      </c>
      <c r="I139" s="38">
        <v>97.233333333333334</v>
      </c>
      <c r="J139" s="38">
        <v>97.766666666666666</v>
      </c>
      <c r="K139" s="31">
        <v>96.7</v>
      </c>
      <c r="L139" s="31">
        <v>95.45</v>
      </c>
      <c r="M139" s="31">
        <v>87.198869999999999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2428.8000000000002</v>
      </c>
      <c r="D140" s="38">
        <v>2411.7666666666669</v>
      </c>
      <c r="E140" s="38">
        <v>2369.5333333333338</v>
      </c>
      <c r="F140" s="38">
        <v>2310.2666666666669</v>
      </c>
      <c r="G140" s="38">
        <v>2268.0333333333338</v>
      </c>
      <c r="H140" s="38">
        <v>2471.0333333333338</v>
      </c>
      <c r="I140" s="38">
        <v>2513.2666666666664</v>
      </c>
      <c r="J140" s="38">
        <v>2572.5333333333338</v>
      </c>
      <c r="K140" s="31">
        <v>2454</v>
      </c>
      <c r="L140" s="31">
        <v>2352.5</v>
      </c>
      <c r="M140" s="31">
        <v>10.542960000000001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108686.25</v>
      </c>
      <c r="D141" s="38">
        <v>108876.53333333333</v>
      </c>
      <c r="E141" s="38">
        <v>108076.06666666665</v>
      </c>
      <c r="F141" s="38">
        <v>107465.88333333333</v>
      </c>
      <c r="G141" s="38">
        <v>106665.41666666666</v>
      </c>
      <c r="H141" s="38">
        <v>109486.71666666665</v>
      </c>
      <c r="I141" s="38">
        <v>110287.18333333332</v>
      </c>
      <c r="J141" s="38">
        <v>110897.36666666664</v>
      </c>
      <c r="K141" s="31">
        <v>109677</v>
      </c>
      <c r="L141" s="31">
        <v>108266.35</v>
      </c>
      <c r="M141" s="31">
        <v>5.9540000000000003E-2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62.1</v>
      </c>
      <c r="D142" s="38">
        <v>61.35</v>
      </c>
      <c r="E142" s="38">
        <v>60.25</v>
      </c>
      <c r="F142" s="38">
        <v>58.4</v>
      </c>
      <c r="G142" s="38">
        <v>57.3</v>
      </c>
      <c r="H142" s="38">
        <v>63.2</v>
      </c>
      <c r="I142" s="38">
        <v>64.300000000000011</v>
      </c>
      <c r="J142" s="38">
        <v>66.150000000000006</v>
      </c>
      <c r="K142" s="31">
        <v>62.45</v>
      </c>
      <c r="L142" s="31">
        <v>59.5</v>
      </c>
      <c r="M142" s="31">
        <v>120.85026000000001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1260.3499999999999</v>
      </c>
      <c r="D143" s="38">
        <v>1271.3</v>
      </c>
      <c r="E143" s="38">
        <v>1247.05</v>
      </c>
      <c r="F143" s="38">
        <v>1233.75</v>
      </c>
      <c r="G143" s="38">
        <v>1209.5</v>
      </c>
      <c r="H143" s="38">
        <v>1284.5999999999999</v>
      </c>
      <c r="I143" s="38">
        <v>1308.8499999999999</v>
      </c>
      <c r="J143" s="38">
        <v>1322.1499999999999</v>
      </c>
      <c r="K143" s="31">
        <v>1295.55</v>
      </c>
      <c r="L143" s="31">
        <v>1258</v>
      </c>
      <c r="M143" s="31">
        <v>10.029730000000001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4331.5</v>
      </c>
      <c r="D144" s="38">
        <v>4344.4833333333336</v>
      </c>
      <c r="E144" s="38">
        <v>4292.0166666666673</v>
      </c>
      <c r="F144" s="38">
        <v>4252.5333333333338</v>
      </c>
      <c r="G144" s="38">
        <v>4200.0666666666675</v>
      </c>
      <c r="H144" s="38">
        <v>4383.9666666666672</v>
      </c>
      <c r="I144" s="38">
        <v>4436.4333333333343</v>
      </c>
      <c r="J144" s="38">
        <v>4475.916666666667</v>
      </c>
      <c r="K144" s="31">
        <v>4396.95</v>
      </c>
      <c r="L144" s="31">
        <v>4305</v>
      </c>
      <c r="M144" s="31">
        <v>3.4901399999999998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4604.8500000000004</v>
      </c>
      <c r="D145" s="38">
        <v>4614.666666666667</v>
      </c>
      <c r="E145" s="38">
        <v>4578.0333333333338</v>
      </c>
      <c r="F145" s="38">
        <v>4551.2166666666672</v>
      </c>
      <c r="G145" s="38">
        <v>4514.5833333333339</v>
      </c>
      <c r="H145" s="38">
        <v>4641.4833333333336</v>
      </c>
      <c r="I145" s="38">
        <v>4678.1166666666668</v>
      </c>
      <c r="J145" s="38">
        <v>4704.9333333333334</v>
      </c>
      <c r="K145" s="31">
        <v>4651.3</v>
      </c>
      <c r="L145" s="31">
        <v>4587.8500000000004</v>
      </c>
      <c r="M145" s="31">
        <v>2.15937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21986.400000000001</v>
      </c>
      <c r="D146" s="38">
        <v>21981.816666666666</v>
      </c>
      <c r="E146" s="38">
        <v>21674.633333333331</v>
      </c>
      <c r="F146" s="38">
        <v>21362.866666666665</v>
      </c>
      <c r="G146" s="38">
        <v>21055.683333333331</v>
      </c>
      <c r="H146" s="38">
        <v>22293.583333333332</v>
      </c>
      <c r="I146" s="38">
        <v>22600.766666666666</v>
      </c>
      <c r="J146" s="38">
        <v>22912.533333333333</v>
      </c>
      <c r="K146" s="31">
        <v>22289</v>
      </c>
      <c r="L146" s="31">
        <v>21670.05</v>
      </c>
      <c r="M146" s="31">
        <v>2.3306499999999999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50.2</v>
      </c>
      <c r="D147" s="38">
        <v>50.516666666666673</v>
      </c>
      <c r="E147" s="38">
        <v>49.783333333333346</v>
      </c>
      <c r="F147" s="38">
        <v>49.366666666666674</v>
      </c>
      <c r="G147" s="38">
        <v>48.633333333333347</v>
      </c>
      <c r="H147" s="38">
        <v>50.933333333333344</v>
      </c>
      <c r="I147" s="38">
        <v>51.666666666666679</v>
      </c>
      <c r="J147" s="38">
        <v>52.083333333333343</v>
      </c>
      <c r="K147" s="31">
        <v>51.25</v>
      </c>
      <c r="L147" s="31">
        <v>50.1</v>
      </c>
      <c r="M147" s="31">
        <v>123.11152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123.05</v>
      </c>
      <c r="D148" s="38">
        <v>122.55</v>
      </c>
      <c r="E148" s="38">
        <v>121.44999999999999</v>
      </c>
      <c r="F148" s="38">
        <v>119.85</v>
      </c>
      <c r="G148" s="38">
        <v>118.74999999999999</v>
      </c>
      <c r="H148" s="38">
        <v>124.14999999999999</v>
      </c>
      <c r="I148" s="38">
        <v>125.24999999999999</v>
      </c>
      <c r="J148" s="38">
        <v>126.85</v>
      </c>
      <c r="K148" s="31">
        <v>123.65</v>
      </c>
      <c r="L148" s="31">
        <v>120.95</v>
      </c>
      <c r="M148" s="31">
        <v>105.90564999999999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220.3</v>
      </c>
      <c r="D149" s="38">
        <v>220.23333333333335</v>
      </c>
      <c r="E149" s="38">
        <v>218.81666666666669</v>
      </c>
      <c r="F149" s="38">
        <v>217.33333333333334</v>
      </c>
      <c r="G149" s="38">
        <v>215.91666666666669</v>
      </c>
      <c r="H149" s="38">
        <v>221.7166666666667</v>
      </c>
      <c r="I149" s="38">
        <v>223.13333333333333</v>
      </c>
      <c r="J149" s="38">
        <v>224.6166666666667</v>
      </c>
      <c r="K149" s="31">
        <v>221.65</v>
      </c>
      <c r="L149" s="31">
        <v>218.75</v>
      </c>
      <c r="M149" s="31">
        <v>185.32999000000001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133.55000000000001</v>
      </c>
      <c r="D150" s="38">
        <v>134.53333333333333</v>
      </c>
      <c r="E150" s="38">
        <v>132.11666666666667</v>
      </c>
      <c r="F150" s="38">
        <v>130.68333333333334</v>
      </c>
      <c r="G150" s="38">
        <v>128.26666666666668</v>
      </c>
      <c r="H150" s="38">
        <v>135.96666666666667</v>
      </c>
      <c r="I150" s="38">
        <v>138.38333333333335</v>
      </c>
      <c r="J150" s="38">
        <v>139.81666666666666</v>
      </c>
      <c r="K150" s="31">
        <v>136.94999999999999</v>
      </c>
      <c r="L150" s="31">
        <v>133.1</v>
      </c>
      <c r="M150" s="31">
        <v>52.6952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1120.8499999999999</v>
      </c>
      <c r="D151" s="38">
        <v>1122.75</v>
      </c>
      <c r="E151" s="38">
        <v>1110.5999999999999</v>
      </c>
      <c r="F151" s="38">
        <v>1100.3499999999999</v>
      </c>
      <c r="G151" s="38">
        <v>1088.1999999999998</v>
      </c>
      <c r="H151" s="38">
        <v>1133</v>
      </c>
      <c r="I151" s="38">
        <v>1145.1500000000001</v>
      </c>
      <c r="J151" s="38">
        <v>1155.4000000000001</v>
      </c>
      <c r="K151" s="31">
        <v>1134.9000000000001</v>
      </c>
      <c r="L151" s="31">
        <v>1112.5</v>
      </c>
      <c r="M151" s="31">
        <v>10.01798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4109.3</v>
      </c>
      <c r="D152" s="38">
        <v>4095.1333333333332</v>
      </c>
      <c r="E152" s="38">
        <v>4053.5666666666666</v>
      </c>
      <c r="F152" s="38">
        <v>3997.8333333333335</v>
      </c>
      <c r="G152" s="38">
        <v>3956.2666666666669</v>
      </c>
      <c r="H152" s="38">
        <v>4150.8666666666668</v>
      </c>
      <c r="I152" s="38">
        <v>4192.4333333333325</v>
      </c>
      <c r="J152" s="38">
        <v>4248.1666666666661</v>
      </c>
      <c r="K152" s="31">
        <v>4136.7</v>
      </c>
      <c r="L152" s="31">
        <v>4039.4</v>
      </c>
      <c r="M152" s="31">
        <v>1.0161100000000001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273.10000000000002</v>
      </c>
      <c r="D153" s="38">
        <v>274.36666666666662</v>
      </c>
      <c r="E153" s="38">
        <v>271.03333333333325</v>
      </c>
      <c r="F153" s="38">
        <v>268.96666666666664</v>
      </c>
      <c r="G153" s="38">
        <v>265.63333333333327</v>
      </c>
      <c r="H153" s="38">
        <v>276.43333333333322</v>
      </c>
      <c r="I153" s="38">
        <v>279.76666666666659</v>
      </c>
      <c r="J153" s="38">
        <v>281.8333333333332</v>
      </c>
      <c r="K153" s="31">
        <v>277.7</v>
      </c>
      <c r="L153" s="31">
        <v>272.3</v>
      </c>
      <c r="M153" s="31">
        <v>8.6370400000000007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174.15</v>
      </c>
      <c r="D154" s="38">
        <v>174.4</v>
      </c>
      <c r="E154" s="38">
        <v>172.8</v>
      </c>
      <c r="F154" s="38">
        <v>171.45000000000002</v>
      </c>
      <c r="G154" s="38">
        <v>169.85000000000002</v>
      </c>
      <c r="H154" s="38">
        <v>175.75</v>
      </c>
      <c r="I154" s="38">
        <v>177.34999999999997</v>
      </c>
      <c r="J154" s="38">
        <v>178.7</v>
      </c>
      <c r="K154" s="31">
        <v>176</v>
      </c>
      <c r="L154" s="31">
        <v>173.05</v>
      </c>
      <c r="M154" s="31">
        <v>158.23452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40153.199999999997</v>
      </c>
      <c r="D155" s="38">
        <v>40184.400000000001</v>
      </c>
      <c r="E155" s="38">
        <v>39668.800000000003</v>
      </c>
      <c r="F155" s="38">
        <v>39184.400000000001</v>
      </c>
      <c r="G155" s="38">
        <v>38668.800000000003</v>
      </c>
      <c r="H155" s="38">
        <v>40668.800000000003</v>
      </c>
      <c r="I155" s="38">
        <v>41184.399999999994</v>
      </c>
      <c r="J155" s="38">
        <v>41668.800000000003</v>
      </c>
      <c r="K155" s="31">
        <v>40700</v>
      </c>
      <c r="L155" s="31">
        <v>39700</v>
      </c>
      <c r="M155" s="31">
        <v>0.30765999999999999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1227.05</v>
      </c>
      <c r="D156" s="38">
        <v>1224.7166666666667</v>
      </c>
      <c r="E156" s="38">
        <v>1214.4333333333334</v>
      </c>
      <c r="F156" s="38">
        <v>1201.8166666666666</v>
      </c>
      <c r="G156" s="38">
        <v>1191.5333333333333</v>
      </c>
      <c r="H156" s="38">
        <v>1237.3333333333335</v>
      </c>
      <c r="I156" s="38">
        <v>1247.6166666666668</v>
      </c>
      <c r="J156" s="38">
        <v>1260.2333333333336</v>
      </c>
      <c r="K156" s="31">
        <v>1235</v>
      </c>
      <c r="L156" s="31">
        <v>1212.0999999999999</v>
      </c>
      <c r="M156" s="31">
        <v>1.32447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853.9</v>
      </c>
      <c r="D157" s="38">
        <v>857.01666666666677</v>
      </c>
      <c r="E157" s="38">
        <v>847.88333333333355</v>
      </c>
      <c r="F157" s="38">
        <v>841.86666666666679</v>
      </c>
      <c r="G157" s="38">
        <v>832.73333333333358</v>
      </c>
      <c r="H157" s="38">
        <v>863.03333333333353</v>
      </c>
      <c r="I157" s="38">
        <v>872.16666666666674</v>
      </c>
      <c r="J157" s="38">
        <v>878.18333333333351</v>
      </c>
      <c r="K157" s="31">
        <v>866.15</v>
      </c>
      <c r="L157" s="31">
        <v>851</v>
      </c>
      <c r="M157" s="31">
        <v>20.566520000000001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1053.3</v>
      </c>
      <c r="D158" s="38">
        <v>1056.1499999999999</v>
      </c>
      <c r="E158" s="38">
        <v>1044.5999999999997</v>
      </c>
      <c r="F158" s="38">
        <v>1035.8999999999999</v>
      </c>
      <c r="G158" s="38">
        <v>1024.3499999999997</v>
      </c>
      <c r="H158" s="38">
        <v>1064.8499999999997</v>
      </c>
      <c r="I158" s="38">
        <v>1076.3999999999999</v>
      </c>
      <c r="J158" s="38">
        <v>1085.0999999999997</v>
      </c>
      <c r="K158" s="31">
        <v>1067.7</v>
      </c>
      <c r="L158" s="31">
        <v>1047.45</v>
      </c>
      <c r="M158" s="31">
        <v>12.460319999999999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5370.7</v>
      </c>
      <c r="D159" s="38">
        <v>5314.6166666666668</v>
      </c>
      <c r="E159" s="38">
        <v>5238.2333333333336</v>
      </c>
      <c r="F159" s="38">
        <v>5105.7666666666664</v>
      </c>
      <c r="G159" s="38">
        <v>5029.3833333333332</v>
      </c>
      <c r="H159" s="38">
        <v>5447.0833333333339</v>
      </c>
      <c r="I159" s="38">
        <v>5523.4666666666672</v>
      </c>
      <c r="J159" s="38">
        <v>5655.9333333333343</v>
      </c>
      <c r="K159" s="31">
        <v>5391</v>
      </c>
      <c r="L159" s="31">
        <v>5182.1499999999996</v>
      </c>
      <c r="M159" s="31">
        <v>6.93445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215.3</v>
      </c>
      <c r="D160" s="38">
        <v>216.45000000000002</v>
      </c>
      <c r="E160" s="38">
        <v>213.85000000000002</v>
      </c>
      <c r="F160" s="38">
        <v>212.4</v>
      </c>
      <c r="G160" s="38">
        <v>209.8</v>
      </c>
      <c r="H160" s="38">
        <v>217.90000000000003</v>
      </c>
      <c r="I160" s="38">
        <v>220.5</v>
      </c>
      <c r="J160" s="38">
        <v>221.95000000000005</v>
      </c>
      <c r="K160" s="31">
        <v>219.05</v>
      </c>
      <c r="L160" s="31">
        <v>215</v>
      </c>
      <c r="M160" s="31">
        <v>31.1068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260.2</v>
      </c>
      <c r="D161" s="38">
        <v>264.45</v>
      </c>
      <c r="E161" s="38">
        <v>252.09999999999997</v>
      </c>
      <c r="F161" s="38">
        <v>244</v>
      </c>
      <c r="G161" s="38">
        <v>231.64999999999998</v>
      </c>
      <c r="H161" s="38">
        <v>272.54999999999995</v>
      </c>
      <c r="I161" s="38">
        <v>284.89999999999998</v>
      </c>
      <c r="J161" s="38">
        <v>292.99999999999994</v>
      </c>
      <c r="K161" s="31">
        <v>276.8</v>
      </c>
      <c r="L161" s="31">
        <v>256.35000000000002</v>
      </c>
      <c r="M161" s="31">
        <v>1645.5139899999999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15956.75</v>
      </c>
      <c r="D162" s="38">
        <v>16023.433333333334</v>
      </c>
      <c r="E162" s="38">
        <v>15764.966666666669</v>
      </c>
      <c r="F162" s="38">
        <v>15573.183333333334</v>
      </c>
      <c r="G162" s="38">
        <v>15314.716666666669</v>
      </c>
      <c r="H162" s="38">
        <v>16215.216666666669</v>
      </c>
      <c r="I162" s="38">
        <v>16473.683333333334</v>
      </c>
      <c r="J162" s="38">
        <v>16665.466666666667</v>
      </c>
      <c r="K162" s="31">
        <v>16281.9</v>
      </c>
      <c r="L162" s="31">
        <v>15831.65</v>
      </c>
      <c r="M162" s="31">
        <v>0.12570000000000001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2515</v>
      </c>
      <c r="D163" s="38">
        <v>2531.6</v>
      </c>
      <c r="E163" s="38">
        <v>2478.35</v>
      </c>
      <c r="F163" s="38">
        <v>2441.6999999999998</v>
      </c>
      <c r="G163" s="38">
        <v>2388.4499999999998</v>
      </c>
      <c r="H163" s="38">
        <v>2568.25</v>
      </c>
      <c r="I163" s="38">
        <v>2621.5</v>
      </c>
      <c r="J163" s="38">
        <v>2658.15</v>
      </c>
      <c r="K163" s="31">
        <v>2584.85</v>
      </c>
      <c r="L163" s="31">
        <v>2494.9499999999998</v>
      </c>
      <c r="M163" s="31">
        <v>12.485010000000001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3628.3</v>
      </c>
      <c r="D164" s="38">
        <v>3655.8166666666671</v>
      </c>
      <c r="E164" s="38">
        <v>3569.1333333333341</v>
      </c>
      <c r="F164" s="38">
        <v>3509.9666666666672</v>
      </c>
      <c r="G164" s="38">
        <v>3423.2833333333342</v>
      </c>
      <c r="H164" s="38">
        <v>3714.983333333334</v>
      </c>
      <c r="I164" s="38">
        <v>3801.6666666666674</v>
      </c>
      <c r="J164" s="38">
        <v>3860.8333333333339</v>
      </c>
      <c r="K164" s="31">
        <v>3742.5</v>
      </c>
      <c r="L164" s="31">
        <v>3596.65</v>
      </c>
      <c r="M164" s="31">
        <v>7.8475900000000003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63</v>
      </c>
      <c r="D165" s="38">
        <v>63.116666666666667</v>
      </c>
      <c r="E165" s="38">
        <v>62.483333333333334</v>
      </c>
      <c r="F165" s="38">
        <v>61.966666666666669</v>
      </c>
      <c r="G165" s="38">
        <v>61.333333333333336</v>
      </c>
      <c r="H165" s="38">
        <v>63.633333333333333</v>
      </c>
      <c r="I165" s="38">
        <v>64.26666666666668</v>
      </c>
      <c r="J165" s="38">
        <v>64.783333333333331</v>
      </c>
      <c r="K165" s="31">
        <v>63.75</v>
      </c>
      <c r="L165" s="31">
        <v>62.6</v>
      </c>
      <c r="M165" s="31">
        <v>473.88258000000002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774.65</v>
      </c>
      <c r="D166" s="38">
        <v>775.85</v>
      </c>
      <c r="E166" s="38">
        <v>768.5</v>
      </c>
      <c r="F166" s="38">
        <v>762.35</v>
      </c>
      <c r="G166" s="38">
        <v>755</v>
      </c>
      <c r="H166" s="38">
        <v>782</v>
      </c>
      <c r="I166" s="38">
        <v>789.35000000000014</v>
      </c>
      <c r="J166" s="38">
        <v>795.5</v>
      </c>
      <c r="K166" s="31">
        <v>783.2</v>
      </c>
      <c r="L166" s="31">
        <v>769.7</v>
      </c>
      <c r="M166" s="31">
        <v>9.6126799999999992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5123.05</v>
      </c>
      <c r="D167" s="38">
        <v>5101.0333333333338</v>
      </c>
      <c r="E167" s="38">
        <v>5062.1666666666679</v>
      </c>
      <c r="F167" s="38">
        <v>5001.2833333333338</v>
      </c>
      <c r="G167" s="38">
        <v>4962.4166666666679</v>
      </c>
      <c r="H167" s="38">
        <v>5161.9166666666679</v>
      </c>
      <c r="I167" s="38">
        <v>5200.7833333333347</v>
      </c>
      <c r="J167" s="38">
        <v>5261.6666666666679</v>
      </c>
      <c r="K167" s="31">
        <v>5139.8999999999996</v>
      </c>
      <c r="L167" s="31">
        <v>5040.1499999999996</v>
      </c>
      <c r="M167" s="31">
        <v>4.8429900000000004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416.85</v>
      </c>
      <c r="D168" s="38">
        <v>413.61666666666662</v>
      </c>
      <c r="E168" s="38">
        <v>409.23333333333323</v>
      </c>
      <c r="F168" s="38">
        <v>401.61666666666662</v>
      </c>
      <c r="G168" s="38">
        <v>397.23333333333323</v>
      </c>
      <c r="H168" s="38">
        <v>421.23333333333323</v>
      </c>
      <c r="I168" s="38">
        <v>425.61666666666656</v>
      </c>
      <c r="J168" s="38">
        <v>433.23333333333323</v>
      </c>
      <c r="K168" s="31">
        <v>418</v>
      </c>
      <c r="L168" s="31">
        <v>406</v>
      </c>
      <c r="M168" s="31">
        <v>20.122859999999999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244.55</v>
      </c>
      <c r="D169" s="38">
        <v>245.9</v>
      </c>
      <c r="E169" s="38">
        <v>242.20000000000002</v>
      </c>
      <c r="F169" s="38">
        <v>239.85000000000002</v>
      </c>
      <c r="G169" s="38">
        <v>236.15000000000003</v>
      </c>
      <c r="H169" s="38">
        <v>248.25</v>
      </c>
      <c r="I169" s="38">
        <v>251.95</v>
      </c>
      <c r="J169" s="38">
        <v>254.29999999999998</v>
      </c>
      <c r="K169" s="31">
        <v>249.6</v>
      </c>
      <c r="L169" s="31">
        <v>243.55</v>
      </c>
      <c r="M169" s="31">
        <v>155.36865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644.15</v>
      </c>
      <c r="D170" s="38">
        <v>639.16666666666663</v>
      </c>
      <c r="E170" s="38">
        <v>598.5333333333333</v>
      </c>
      <c r="F170" s="38">
        <v>552.91666666666663</v>
      </c>
      <c r="G170" s="38">
        <v>512.2833333333333</v>
      </c>
      <c r="H170" s="38">
        <v>684.7833333333333</v>
      </c>
      <c r="I170" s="38">
        <v>725.41666666666674</v>
      </c>
      <c r="J170" s="38">
        <v>771.0333333333333</v>
      </c>
      <c r="K170" s="31">
        <v>679.8</v>
      </c>
      <c r="L170" s="31">
        <v>593.54999999999995</v>
      </c>
      <c r="M170" s="31">
        <v>15.65916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867.7</v>
      </c>
      <c r="D171" s="38">
        <v>869.55000000000007</v>
      </c>
      <c r="E171" s="38">
        <v>861.15000000000009</v>
      </c>
      <c r="F171" s="38">
        <v>854.6</v>
      </c>
      <c r="G171" s="38">
        <v>846.2</v>
      </c>
      <c r="H171" s="38">
        <v>876.10000000000014</v>
      </c>
      <c r="I171" s="38">
        <v>884.5</v>
      </c>
      <c r="J171" s="38">
        <v>891.05000000000018</v>
      </c>
      <c r="K171" s="31">
        <v>877.95</v>
      </c>
      <c r="L171" s="31">
        <v>863</v>
      </c>
      <c r="M171" s="31">
        <v>1.98221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238.65</v>
      </c>
      <c r="D172" s="38">
        <v>240.85000000000002</v>
      </c>
      <c r="E172" s="38">
        <v>232.65000000000003</v>
      </c>
      <c r="F172" s="38">
        <v>226.65</v>
      </c>
      <c r="G172" s="38">
        <v>218.45000000000002</v>
      </c>
      <c r="H172" s="38">
        <v>246.85000000000005</v>
      </c>
      <c r="I172" s="38">
        <v>255.05000000000004</v>
      </c>
      <c r="J172" s="38">
        <v>261.05000000000007</v>
      </c>
      <c r="K172" s="31">
        <v>249.05</v>
      </c>
      <c r="L172" s="31">
        <v>234.85</v>
      </c>
      <c r="M172" s="31">
        <v>1583.5103200000001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2407</v>
      </c>
      <c r="D173" s="38">
        <v>2410.6333333333332</v>
      </c>
      <c r="E173" s="38">
        <v>2396.2666666666664</v>
      </c>
      <c r="F173" s="38">
        <v>2385.5333333333333</v>
      </c>
      <c r="G173" s="38">
        <v>2371.1666666666665</v>
      </c>
      <c r="H173" s="38">
        <v>2421.3666666666663</v>
      </c>
      <c r="I173" s="38">
        <v>2435.7333333333331</v>
      </c>
      <c r="J173" s="38">
        <v>2446.4666666666662</v>
      </c>
      <c r="K173" s="31">
        <v>2425</v>
      </c>
      <c r="L173" s="31">
        <v>2399.9</v>
      </c>
      <c r="M173" s="31">
        <v>108.193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90.7</v>
      </c>
      <c r="D174" s="38">
        <v>91.083333333333329</v>
      </c>
      <c r="E174" s="38">
        <v>90.066666666666663</v>
      </c>
      <c r="F174" s="38">
        <v>89.433333333333337</v>
      </c>
      <c r="G174" s="38">
        <v>88.416666666666671</v>
      </c>
      <c r="H174" s="38">
        <v>91.716666666666654</v>
      </c>
      <c r="I174" s="38">
        <v>92.733333333333334</v>
      </c>
      <c r="J174" s="38">
        <v>93.366666666666646</v>
      </c>
      <c r="K174" s="31">
        <v>92.1</v>
      </c>
      <c r="L174" s="31">
        <v>90.45</v>
      </c>
      <c r="M174" s="31">
        <v>113.00175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816.55</v>
      </c>
      <c r="D175" s="38">
        <v>820.11666666666667</v>
      </c>
      <c r="E175" s="38">
        <v>810.93333333333339</v>
      </c>
      <c r="F175" s="38">
        <v>805.31666666666672</v>
      </c>
      <c r="G175" s="38">
        <v>796.13333333333344</v>
      </c>
      <c r="H175" s="38">
        <v>825.73333333333335</v>
      </c>
      <c r="I175" s="38">
        <v>834.91666666666652</v>
      </c>
      <c r="J175" s="38">
        <v>840.5333333333333</v>
      </c>
      <c r="K175" s="31">
        <v>829.3</v>
      </c>
      <c r="L175" s="31">
        <v>814.5</v>
      </c>
      <c r="M175" s="31">
        <v>14.324339999999999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1292.55</v>
      </c>
      <c r="D176" s="38">
        <v>1295.8833333333332</v>
      </c>
      <c r="E176" s="38">
        <v>1283.1666666666665</v>
      </c>
      <c r="F176" s="38">
        <v>1273.7833333333333</v>
      </c>
      <c r="G176" s="38">
        <v>1261.0666666666666</v>
      </c>
      <c r="H176" s="38">
        <v>1305.2666666666664</v>
      </c>
      <c r="I176" s="38">
        <v>1317.9833333333331</v>
      </c>
      <c r="J176" s="38">
        <v>1327.3666666666663</v>
      </c>
      <c r="K176" s="31">
        <v>1308.5999999999999</v>
      </c>
      <c r="L176" s="31">
        <v>1286.5</v>
      </c>
      <c r="M176" s="31">
        <v>13.900779999999999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561.35</v>
      </c>
      <c r="D177" s="38">
        <v>563.68333333333339</v>
      </c>
      <c r="E177" s="38">
        <v>557.06666666666683</v>
      </c>
      <c r="F177" s="38">
        <v>552.78333333333342</v>
      </c>
      <c r="G177" s="38">
        <v>546.16666666666686</v>
      </c>
      <c r="H177" s="38">
        <v>567.96666666666681</v>
      </c>
      <c r="I177" s="38">
        <v>574.58333333333337</v>
      </c>
      <c r="J177" s="38">
        <v>578.86666666666679</v>
      </c>
      <c r="K177" s="31">
        <v>570.29999999999995</v>
      </c>
      <c r="L177" s="31">
        <v>559.4</v>
      </c>
      <c r="M177" s="31">
        <v>278.98475999999999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23801.15</v>
      </c>
      <c r="D178" s="38">
        <v>23898.716666666664</v>
      </c>
      <c r="E178" s="38">
        <v>23697.433333333327</v>
      </c>
      <c r="F178" s="38">
        <v>23593.716666666664</v>
      </c>
      <c r="G178" s="38">
        <v>23392.433333333327</v>
      </c>
      <c r="H178" s="38">
        <v>24002.433333333327</v>
      </c>
      <c r="I178" s="38">
        <v>24203.71666666666</v>
      </c>
      <c r="J178" s="38">
        <v>24307.433333333327</v>
      </c>
      <c r="K178" s="31">
        <v>24100</v>
      </c>
      <c r="L178" s="31">
        <v>23795</v>
      </c>
      <c r="M178" s="31">
        <v>0.61972000000000005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1928.3</v>
      </c>
      <c r="D179" s="38">
        <v>1918.8</v>
      </c>
      <c r="E179" s="38">
        <v>1898.6</v>
      </c>
      <c r="F179" s="38">
        <v>1868.8999999999999</v>
      </c>
      <c r="G179" s="38">
        <v>1848.6999999999998</v>
      </c>
      <c r="H179" s="38">
        <v>1948.5</v>
      </c>
      <c r="I179" s="38">
        <v>1968.7000000000003</v>
      </c>
      <c r="J179" s="38">
        <v>1998.4</v>
      </c>
      <c r="K179" s="31">
        <v>1939</v>
      </c>
      <c r="L179" s="31">
        <v>1889.1</v>
      </c>
      <c r="M179" s="31">
        <v>25.27974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3922.1</v>
      </c>
      <c r="D180" s="38">
        <v>3920.4166666666665</v>
      </c>
      <c r="E180" s="38">
        <v>3847.8833333333332</v>
      </c>
      <c r="F180" s="38">
        <v>3773.6666666666665</v>
      </c>
      <c r="G180" s="38">
        <v>3701.1333333333332</v>
      </c>
      <c r="H180" s="38">
        <v>3994.6333333333332</v>
      </c>
      <c r="I180" s="38">
        <v>4067.166666666667</v>
      </c>
      <c r="J180" s="38">
        <v>4141.3833333333332</v>
      </c>
      <c r="K180" s="31">
        <v>3992.95</v>
      </c>
      <c r="L180" s="31">
        <v>3846.2</v>
      </c>
      <c r="M180" s="31">
        <v>7.0096999999999996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595.6</v>
      </c>
      <c r="D181" s="38">
        <v>593.13333333333333</v>
      </c>
      <c r="E181" s="38">
        <v>580.51666666666665</v>
      </c>
      <c r="F181" s="38">
        <v>565.43333333333328</v>
      </c>
      <c r="G181" s="38">
        <v>552.81666666666661</v>
      </c>
      <c r="H181" s="38">
        <v>608.2166666666667</v>
      </c>
      <c r="I181" s="38">
        <v>620.83333333333326</v>
      </c>
      <c r="J181" s="38">
        <v>635.91666666666674</v>
      </c>
      <c r="K181" s="31">
        <v>605.75</v>
      </c>
      <c r="L181" s="31">
        <v>578.04999999999995</v>
      </c>
      <c r="M181" s="31">
        <v>39.327930000000002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2356.5</v>
      </c>
      <c r="D182" s="38">
        <v>2363.9166666666665</v>
      </c>
      <c r="E182" s="38">
        <v>2342.833333333333</v>
      </c>
      <c r="F182" s="38">
        <v>2329.1666666666665</v>
      </c>
      <c r="G182" s="38">
        <v>2308.083333333333</v>
      </c>
      <c r="H182" s="38">
        <v>2377.583333333333</v>
      </c>
      <c r="I182" s="38">
        <v>2398.6666666666661</v>
      </c>
      <c r="J182" s="38">
        <v>2412.333333333333</v>
      </c>
      <c r="K182" s="31">
        <v>2385</v>
      </c>
      <c r="L182" s="31">
        <v>2350.25</v>
      </c>
      <c r="M182" s="31">
        <v>6.4834500000000004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1111.5999999999999</v>
      </c>
      <c r="D183" s="38">
        <v>1110.7166666666665</v>
      </c>
      <c r="E183" s="38">
        <v>1102.583333333333</v>
      </c>
      <c r="F183" s="38">
        <v>1093.5666666666666</v>
      </c>
      <c r="G183" s="38">
        <v>1085.4333333333332</v>
      </c>
      <c r="H183" s="38">
        <v>1119.7333333333329</v>
      </c>
      <c r="I183" s="38">
        <v>1127.8666666666666</v>
      </c>
      <c r="J183" s="38">
        <v>1136.8833333333328</v>
      </c>
      <c r="K183" s="31">
        <v>1118.8499999999999</v>
      </c>
      <c r="L183" s="31">
        <v>1101.7</v>
      </c>
      <c r="M183" s="31">
        <v>47.824039999999997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617</v>
      </c>
      <c r="D184" s="38">
        <v>619.51666666666665</v>
      </c>
      <c r="E184" s="38">
        <v>610.5333333333333</v>
      </c>
      <c r="F184" s="38">
        <v>604.06666666666661</v>
      </c>
      <c r="G184" s="38">
        <v>595.08333333333326</v>
      </c>
      <c r="H184" s="38">
        <v>625.98333333333335</v>
      </c>
      <c r="I184" s="38">
        <v>634.9666666666667</v>
      </c>
      <c r="J184" s="38">
        <v>641.43333333333339</v>
      </c>
      <c r="K184" s="31">
        <v>628.5</v>
      </c>
      <c r="L184" s="31">
        <v>613.04999999999995</v>
      </c>
      <c r="M184" s="31">
        <v>31.848700000000001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774.05</v>
      </c>
      <c r="D185" s="38">
        <v>771.94999999999993</v>
      </c>
      <c r="E185" s="38">
        <v>766.59999999999991</v>
      </c>
      <c r="F185" s="38">
        <v>759.15</v>
      </c>
      <c r="G185" s="38">
        <v>753.8</v>
      </c>
      <c r="H185" s="38">
        <v>779.39999999999986</v>
      </c>
      <c r="I185" s="38">
        <v>784.75</v>
      </c>
      <c r="J185" s="38">
        <v>792.19999999999982</v>
      </c>
      <c r="K185" s="31">
        <v>777.3</v>
      </c>
      <c r="L185" s="31">
        <v>764.5</v>
      </c>
      <c r="M185" s="31">
        <v>9.0668199999999999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1061.45</v>
      </c>
      <c r="D186" s="38">
        <v>1062.0166666666667</v>
      </c>
      <c r="E186" s="38">
        <v>1052.0333333333333</v>
      </c>
      <c r="F186" s="38">
        <v>1042.6166666666666</v>
      </c>
      <c r="G186" s="38">
        <v>1032.6333333333332</v>
      </c>
      <c r="H186" s="38">
        <v>1071.4333333333334</v>
      </c>
      <c r="I186" s="38">
        <v>1081.4166666666665</v>
      </c>
      <c r="J186" s="38">
        <v>1090.8333333333335</v>
      </c>
      <c r="K186" s="31">
        <v>1072</v>
      </c>
      <c r="L186" s="31">
        <v>1052.5999999999999</v>
      </c>
      <c r="M186" s="31">
        <v>6.2812099999999997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1789.1</v>
      </c>
      <c r="D187" s="38">
        <v>1792.25</v>
      </c>
      <c r="E187" s="38">
        <v>1769.9</v>
      </c>
      <c r="F187" s="38">
        <v>1750.7</v>
      </c>
      <c r="G187" s="38">
        <v>1728.3500000000001</v>
      </c>
      <c r="H187" s="38">
        <v>1811.45</v>
      </c>
      <c r="I187" s="38">
        <v>1833.8</v>
      </c>
      <c r="J187" s="38">
        <v>1853</v>
      </c>
      <c r="K187" s="31">
        <v>1814.6</v>
      </c>
      <c r="L187" s="31">
        <v>1773.05</v>
      </c>
      <c r="M187" s="31">
        <v>39.063070000000003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834.35</v>
      </c>
      <c r="D188" s="38">
        <v>838.28333333333342</v>
      </c>
      <c r="E188" s="38">
        <v>825.11666666666679</v>
      </c>
      <c r="F188" s="38">
        <v>815.88333333333333</v>
      </c>
      <c r="G188" s="38">
        <v>802.7166666666667</v>
      </c>
      <c r="H188" s="38">
        <v>847.51666666666688</v>
      </c>
      <c r="I188" s="38">
        <v>860.68333333333362</v>
      </c>
      <c r="J188" s="38">
        <v>869.91666666666697</v>
      </c>
      <c r="K188" s="31">
        <v>851.45</v>
      </c>
      <c r="L188" s="31">
        <v>829.05</v>
      </c>
      <c r="M188" s="31">
        <v>20.253920000000001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7247.1</v>
      </c>
      <c r="D189" s="38">
        <v>7241.5333333333328</v>
      </c>
      <c r="E189" s="38">
        <v>7059.0666666666657</v>
      </c>
      <c r="F189" s="38">
        <v>6871.0333333333328</v>
      </c>
      <c r="G189" s="38">
        <v>6688.5666666666657</v>
      </c>
      <c r="H189" s="38">
        <v>7429.5666666666657</v>
      </c>
      <c r="I189" s="38">
        <v>7612.0333333333328</v>
      </c>
      <c r="J189" s="38">
        <v>7800.0666666666657</v>
      </c>
      <c r="K189" s="31">
        <v>7424</v>
      </c>
      <c r="L189" s="31">
        <v>7053.5</v>
      </c>
      <c r="M189" s="31">
        <v>2.2586900000000001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601</v>
      </c>
      <c r="D190" s="38">
        <v>603.23333333333335</v>
      </c>
      <c r="E190" s="38">
        <v>596.81666666666672</v>
      </c>
      <c r="F190" s="38">
        <v>592.63333333333333</v>
      </c>
      <c r="G190" s="38">
        <v>586.2166666666667</v>
      </c>
      <c r="H190" s="38">
        <v>607.41666666666674</v>
      </c>
      <c r="I190" s="38">
        <v>613.83333333333326</v>
      </c>
      <c r="J190" s="38">
        <v>618.01666666666677</v>
      </c>
      <c r="K190" s="31">
        <v>609.65</v>
      </c>
      <c r="L190" s="31">
        <v>599.04999999999995</v>
      </c>
      <c r="M190" s="31">
        <v>105.44271000000001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245.1</v>
      </c>
      <c r="D191" s="38">
        <v>246.36666666666667</v>
      </c>
      <c r="E191" s="38">
        <v>242.98333333333335</v>
      </c>
      <c r="F191" s="38">
        <v>240.86666666666667</v>
      </c>
      <c r="G191" s="38">
        <v>237.48333333333335</v>
      </c>
      <c r="H191" s="38">
        <v>248.48333333333335</v>
      </c>
      <c r="I191" s="38">
        <v>251.86666666666667</v>
      </c>
      <c r="J191" s="38">
        <v>253.98333333333335</v>
      </c>
      <c r="K191" s="31">
        <v>249.75</v>
      </c>
      <c r="L191" s="31">
        <v>244.25</v>
      </c>
      <c r="M191" s="31">
        <v>116.41155000000001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122.9</v>
      </c>
      <c r="D192" s="38">
        <v>122.88333333333333</v>
      </c>
      <c r="E192" s="38">
        <v>122.16666666666666</v>
      </c>
      <c r="F192" s="38">
        <v>121.43333333333334</v>
      </c>
      <c r="G192" s="38">
        <v>120.71666666666667</v>
      </c>
      <c r="H192" s="38">
        <v>123.61666666666665</v>
      </c>
      <c r="I192" s="38">
        <v>124.33333333333331</v>
      </c>
      <c r="J192" s="38">
        <v>125.06666666666663</v>
      </c>
      <c r="K192" s="31">
        <v>123.6</v>
      </c>
      <c r="L192" s="31">
        <v>122.15</v>
      </c>
      <c r="M192" s="31">
        <v>606.26985000000002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3356.8</v>
      </c>
      <c r="D193" s="38">
        <v>3372.6166666666668</v>
      </c>
      <c r="E193" s="38">
        <v>3327.8333333333335</v>
      </c>
      <c r="F193" s="38">
        <v>3298.8666666666668</v>
      </c>
      <c r="G193" s="38">
        <v>3254.0833333333335</v>
      </c>
      <c r="H193" s="38">
        <v>3401.5833333333335</v>
      </c>
      <c r="I193" s="38">
        <v>3446.3666666666663</v>
      </c>
      <c r="J193" s="38">
        <v>3475.3333333333335</v>
      </c>
      <c r="K193" s="31">
        <v>3417.4</v>
      </c>
      <c r="L193" s="31">
        <v>3343.65</v>
      </c>
      <c r="M193" s="31">
        <v>34.176519999999996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1201.95</v>
      </c>
      <c r="D194" s="38">
        <v>1204.8166666666666</v>
      </c>
      <c r="E194" s="38">
        <v>1195.1333333333332</v>
      </c>
      <c r="F194" s="38">
        <v>1188.3166666666666</v>
      </c>
      <c r="G194" s="38">
        <v>1178.6333333333332</v>
      </c>
      <c r="H194" s="38">
        <v>1211.6333333333332</v>
      </c>
      <c r="I194" s="38">
        <v>1221.3166666666666</v>
      </c>
      <c r="J194" s="38">
        <v>1228.1333333333332</v>
      </c>
      <c r="K194" s="31">
        <v>1214.5</v>
      </c>
      <c r="L194" s="31">
        <v>1198</v>
      </c>
      <c r="M194" s="31">
        <v>28.17747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2900.5</v>
      </c>
      <c r="D195" s="38">
        <v>2894.3833333333332</v>
      </c>
      <c r="E195" s="38">
        <v>2858.1166666666663</v>
      </c>
      <c r="F195" s="38">
        <v>2815.7333333333331</v>
      </c>
      <c r="G195" s="38">
        <v>2779.4666666666662</v>
      </c>
      <c r="H195" s="38">
        <v>2936.7666666666664</v>
      </c>
      <c r="I195" s="38">
        <v>2973.0333333333328</v>
      </c>
      <c r="J195" s="38">
        <v>3015.4166666666665</v>
      </c>
      <c r="K195" s="31">
        <v>2930.65</v>
      </c>
      <c r="L195" s="31">
        <v>2852</v>
      </c>
      <c r="M195" s="31">
        <v>17.07545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3104.45</v>
      </c>
      <c r="D196" s="38">
        <v>3101.8666666666663</v>
      </c>
      <c r="E196" s="38">
        <v>3084.7833333333328</v>
      </c>
      <c r="F196" s="38">
        <v>3065.1166666666663</v>
      </c>
      <c r="G196" s="38">
        <v>3048.0333333333328</v>
      </c>
      <c r="H196" s="38">
        <v>3121.5333333333328</v>
      </c>
      <c r="I196" s="38">
        <v>3138.6166666666659</v>
      </c>
      <c r="J196" s="38">
        <v>3158.2833333333328</v>
      </c>
      <c r="K196" s="31">
        <v>3118.95</v>
      </c>
      <c r="L196" s="31">
        <v>3082.2</v>
      </c>
      <c r="M196" s="31">
        <v>14.204980000000001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1842.5</v>
      </c>
      <c r="D197" s="38">
        <v>1878.3</v>
      </c>
      <c r="E197" s="38">
        <v>1801.9499999999998</v>
      </c>
      <c r="F197" s="38">
        <v>1761.3999999999999</v>
      </c>
      <c r="G197" s="38">
        <v>1685.0499999999997</v>
      </c>
      <c r="H197" s="38">
        <v>1918.85</v>
      </c>
      <c r="I197" s="38">
        <v>1995.1999999999998</v>
      </c>
      <c r="J197" s="38">
        <v>2035.75</v>
      </c>
      <c r="K197" s="31">
        <v>1954.65</v>
      </c>
      <c r="L197" s="31">
        <v>1837.75</v>
      </c>
      <c r="M197" s="31">
        <v>14.112360000000001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656.9</v>
      </c>
      <c r="D198" s="38">
        <v>658.19999999999993</v>
      </c>
      <c r="E198" s="38">
        <v>651.49999999999989</v>
      </c>
      <c r="F198" s="38">
        <v>646.09999999999991</v>
      </c>
      <c r="G198" s="38">
        <v>639.39999999999986</v>
      </c>
      <c r="H198" s="38">
        <v>663.59999999999991</v>
      </c>
      <c r="I198" s="38">
        <v>670.3</v>
      </c>
      <c r="J198" s="38">
        <v>675.69999999999993</v>
      </c>
      <c r="K198" s="31">
        <v>664.9</v>
      </c>
      <c r="L198" s="31">
        <v>652.79999999999995</v>
      </c>
      <c r="M198" s="31">
        <v>1.1549700000000001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2048.6</v>
      </c>
      <c r="D199" s="38">
        <v>2055.0499999999997</v>
      </c>
      <c r="E199" s="38">
        <v>2036.9999999999995</v>
      </c>
      <c r="F199" s="38">
        <v>2025.3999999999999</v>
      </c>
      <c r="G199" s="38">
        <v>2007.3499999999997</v>
      </c>
      <c r="H199" s="38">
        <v>2066.6499999999996</v>
      </c>
      <c r="I199" s="38">
        <v>2084.6999999999998</v>
      </c>
      <c r="J199" s="38">
        <v>2096.2999999999993</v>
      </c>
      <c r="K199" s="31">
        <v>2073.1</v>
      </c>
      <c r="L199" s="31">
        <v>2043.45</v>
      </c>
      <c r="M199" s="31">
        <v>6.82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36.549999999999997</v>
      </c>
      <c r="D200" s="38">
        <v>36.633333333333333</v>
      </c>
      <c r="E200" s="38">
        <v>36.016666666666666</v>
      </c>
      <c r="F200" s="38">
        <v>35.483333333333334</v>
      </c>
      <c r="G200" s="38">
        <v>34.866666666666667</v>
      </c>
      <c r="H200" s="38">
        <v>37.166666666666664</v>
      </c>
      <c r="I200" s="38">
        <v>37.783333333333324</v>
      </c>
      <c r="J200" s="38">
        <v>38.316666666666663</v>
      </c>
      <c r="K200" s="31">
        <v>37.25</v>
      </c>
      <c r="L200" s="31">
        <v>36.1</v>
      </c>
      <c r="M200" s="31">
        <v>138.10677000000001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87.75</v>
      </c>
      <c r="D201" s="38">
        <v>87.95</v>
      </c>
      <c r="E201" s="38">
        <v>86.5</v>
      </c>
      <c r="F201" s="38">
        <v>85.25</v>
      </c>
      <c r="G201" s="38">
        <v>83.8</v>
      </c>
      <c r="H201" s="38">
        <v>89.2</v>
      </c>
      <c r="I201" s="38">
        <v>90.65000000000002</v>
      </c>
      <c r="J201" s="38">
        <v>91.9</v>
      </c>
      <c r="K201" s="31">
        <v>89.4</v>
      </c>
      <c r="L201" s="31">
        <v>86.7</v>
      </c>
      <c r="M201" s="31">
        <v>59.37086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1419.9</v>
      </c>
      <c r="D202" s="38">
        <v>1421.8666666666668</v>
      </c>
      <c r="E202" s="38">
        <v>1407.3333333333335</v>
      </c>
      <c r="F202" s="38">
        <v>1394.7666666666667</v>
      </c>
      <c r="G202" s="38">
        <v>1380.2333333333333</v>
      </c>
      <c r="H202" s="38">
        <v>1434.4333333333336</v>
      </c>
      <c r="I202" s="38">
        <v>1448.9666666666669</v>
      </c>
      <c r="J202" s="38">
        <v>1461.5333333333338</v>
      </c>
      <c r="K202" s="31">
        <v>1436.4</v>
      </c>
      <c r="L202" s="31">
        <v>1409.3</v>
      </c>
      <c r="M202" s="31">
        <v>22.299520000000001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1516.6</v>
      </c>
      <c r="D203" s="38">
        <v>1521.8333333333333</v>
      </c>
      <c r="E203" s="38">
        <v>1506.7666666666664</v>
      </c>
      <c r="F203" s="38">
        <v>1496.9333333333332</v>
      </c>
      <c r="G203" s="38">
        <v>1481.8666666666663</v>
      </c>
      <c r="H203" s="38">
        <v>1531.6666666666665</v>
      </c>
      <c r="I203" s="38">
        <v>1546.7333333333336</v>
      </c>
      <c r="J203" s="38">
        <v>1556.5666666666666</v>
      </c>
      <c r="K203" s="31">
        <v>1536.9</v>
      </c>
      <c r="L203" s="31">
        <v>1512</v>
      </c>
      <c r="M203" s="31">
        <v>0.63549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8297.4500000000007</v>
      </c>
      <c r="D204" s="38">
        <v>8294.4833333333336</v>
      </c>
      <c r="E204" s="38">
        <v>8228.9666666666672</v>
      </c>
      <c r="F204" s="38">
        <v>8160.4833333333336</v>
      </c>
      <c r="G204" s="38">
        <v>8094.9666666666672</v>
      </c>
      <c r="H204" s="38">
        <v>8362.9666666666672</v>
      </c>
      <c r="I204" s="38">
        <v>8428.4833333333336</v>
      </c>
      <c r="J204" s="38">
        <v>8496.9666666666672</v>
      </c>
      <c r="K204" s="31">
        <v>8360</v>
      </c>
      <c r="L204" s="31">
        <v>8226</v>
      </c>
      <c r="M204" s="31">
        <v>4.8261399999999997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85.9</v>
      </c>
      <c r="D205" s="38">
        <v>86.3</v>
      </c>
      <c r="E205" s="38">
        <v>85.1</v>
      </c>
      <c r="F205" s="38">
        <v>84.3</v>
      </c>
      <c r="G205" s="38">
        <v>83.1</v>
      </c>
      <c r="H205" s="38">
        <v>87.1</v>
      </c>
      <c r="I205" s="38">
        <v>88.300000000000011</v>
      </c>
      <c r="J205" s="38">
        <v>89.1</v>
      </c>
      <c r="K205" s="31">
        <v>87.5</v>
      </c>
      <c r="L205" s="31">
        <v>85.5</v>
      </c>
      <c r="M205" s="31">
        <v>136.59954999999999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591.15</v>
      </c>
      <c r="D206" s="38">
        <v>594.5</v>
      </c>
      <c r="E206" s="38">
        <v>586.9</v>
      </c>
      <c r="F206" s="38">
        <v>582.65</v>
      </c>
      <c r="G206" s="38">
        <v>575.04999999999995</v>
      </c>
      <c r="H206" s="38">
        <v>598.75</v>
      </c>
      <c r="I206" s="38">
        <v>606.34999999999991</v>
      </c>
      <c r="J206" s="38">
        <v>610.6</v>
      </c>
      <c r="K206" s="31">
        <v>602.1</v>
      </c>
      <c r="L206" s="31">
        <v>590.25</v>
      </c>
      <c r="M206" s="31">
        <v>73.213070000000002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899.5</v>
      </c>
      <c r="D207" s="38">
        <v>898.94999999999993</v>
      </c>
      <c r="E207" s="38">
        <v>888.89999999999986</v>
      </c>
      <c r="F207" s="38">
        <v>878.3</v>
      </c>
      <c r="G207" s="38">
        <v>868.24999999999989</v>
      </c>
      <c r="H207" s="38">
        <v>909.54999999999984</v>
      </c>
      <c r="I207" s="38">
        <v>919.5999999999998</v>
      </c>
      <c r="J207" s="38">
        <v>930.19999999999982</v>
      </c>
      <c r="K207" s="31">
        <v>909</v>
      </c>
      <c r="L207" s="31">
        <v>888.35</v>
      </c>
      <c r="M207" s="31">
        <v>21.721640000000001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232.3</v>
      </c>
      <c r="D208" s="38">
        <v>233.75</v>
      </c>
      <c r="E208" s="38">
        <v>230.15</v>
      </c>
      <c r="F208" s="38">
        <v>228</v>
      </c>
      <c r="G208" s="38">
        <v>224.4</v>
      </c>
      <c r="H208" s="38">
        <v>235.9</v>
      </c>
      <c r="I208" s="38">
        <v>239.50000000000003</v>
      </c>
      <c r="J208" s="38">
        <v>241.65</v>
      </c>
      <c r="K208" s="31">
        <v>237.35</v>
      </c>
      <c r="L208" s="31">
        <v>231.6</v>
      </c>
      <c r="M208" s="31">
        <v>116.31767000000001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869.9</v>
      </c>
      <c r="D209" s="38">
        <v>865.25</v>
      </c>
      <c r="E209" s="38">
        <v>858.5</v>
      </c>
      <c r="F209" s="38">
        <v>847.1</v>
      </c>
      <c r="G209" s="38">
        <v>840.35</v>
      </c>
      <c r="H209" s="38">
        <v>876.65</v>
      </c>
      <c r="I209" s="38">
        <v>883.4</v>
      </c>
      <c r="J209" s="38">
        <v>894.8</v>
      </c>
      <c r="K209" s="31">
        <v>872</v>
      </c>
      <c r="L209" s="31">
        <v>853.85</v>
      </c>
      <c r="M209" s="31">
        <v>20.539249999999999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1633.7</v>
      </c>
      <c r="D210" s="38">
        <v>1637.2333333333333</v>
      </c>
      <c r="E210" s="38">
        <v>1621.4666666666667</v>
      </c>
      <c r="F210" s="38">
        <v>1609.2333333333333</v>
      </c>
      <c r="G210" s="38">
        <v>1593.4666666666667</v>
      </c>
      <c r="H210" s="38">
        <v>1649.4666666666667</v>
      </c>
      <c r="I210" s="38">
        <v>1665.2333333333336</v>
      </c>
      <c r="J210" s="38">
        <v>1677.4666666666667</v>
      </c>
      <c r="K210" s="31">
        <v>1653</v>
      </c>
      <c r="L210" s="31">
        <v>1625</v>
      </c>
      <c r="M210" s="31">
        <v>0.35457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408.4</v>
      </c>
      <c r="D211" s="38">
        <v>408.2833333333333</v>
      </c>
      <c r="E211" s="38">
        <v>406.56666666666661</v>
      </c>
      <c r="F211" s="38">
        <v>404.73333333333329</v>
      </c>
      <c r="G211" s="38">
        <v>403.01666666666659</v>
      </c>
      <c r="H211" s="38">
        <v>410.11666666666662</v>
      </c>
      <c r="I211" s="38">
        <v>411.83333333333331</v>
      </c>
      <c r="J211" s="38">
        <v>413.66666666666663</v>
      </c>
      <c r="K211" s="31">
        <v>410</v>
      </c>
      <c r="L211" s="31">
        <v>406.45</v>
      </c>
      <c r="M211" s="31">
        <v>110.30976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16.8</v>
      </c>
      <c r="D212" s="38">
        <v>16.833333333333332</v>
      </c>
      <c r="E212" s="38">
        <v>16.666666666666664</v>
      </c>
      <c r="F212" s="38">
        <v>16.533333333333331</v>
      </c>
      <c r="G212" s="38">
        <v>16.366666666666664</v>
      </c>
      <c r="H212" s="38">
        <v>16.966666666666665</v>
      </c>
      <c r="I212" s="38">
        <v>17.133333333333329</v>
      </c>
      <c r="J212" s="38">
        <v>17.266666666666666</v>
      </c>
      <c r="K212" s="31">
        <v>17</v>
      </c>
      <c r="L212" s="31">
        <v>16.7</v>
      </c>
      <c r="M212" s="31">
        <v>1225.0258100000001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262.2</v>
      </c>
      <c r="D213" s="38">
        <v>263.51666666666671</v>
      </c>
      <c r="E213" s="38">
        <v>258.78333333333342</v>
      </c>
      <c r="F213" s="38">
        <v>255.36666666666673</v>
      </c>
      <c r="G213" s="38">
        <v>250.63333333333344</v>
      </c>
      <c r="H213" s="38">
        <v>266.93333333333339</v>
      </c>
      <c r="I213" s="38">
        <v>271.66666666666663</v>
      </c>
      <c r="J213" s="38">
        <v>275.08333333333337</v>
      </c>
      <c r="K213" s="31">
        <v>268.25</v>
      </c>
      <c r="L213" s="31">
        <v>260.10000000000002</v>
      </c>
      <c r="M213" s="31">
        <v>121.08313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97.6</v>
      </c>
      <c r="D214" s="38">
        <v>98.36666666666666</v>
      </c>
      <c r="E214" s="38">
        <v>95.933333333333323</v>
      </c>
      <c r="F214" s="38">
        <v>94.266666666666666</v>
      </c>
      <c r="G214" s="38">
        <v>91.833333333333329</v>
      </c>
      <c r="H214" s="38">
        <v>100.03333333333332</v>
      </c>
      <c r="I214" s="38">
        <v>102.46666666666665</v>
      </c>
      <c r="J214" s="38">
        <v>104.13333333333331</v>
      </c>
      <c r="K214" s="31">
        <v>100.8</v>
      </c>
      <c r="L214" s="31">
        <v>96.7</v>
      </c>
      <c r="M214" s="31">
        <v>1130.6364000000001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625.85</v>
      </c>
      <c r="D215" s="38">
        <v>627.25</v>
      </c>
      <c r="E215" s="38">
        <v>620.6</v>
      </c>
      <c r="F215" s="38">
        <v>615.35</v>
      </c>
      <c r="G215" s="38">
        <v>608.70000000000005</v>
      </c>
      <c r="H215" s="38">
        <v>632.5</v>
      </c>
      <c r="I215" s="38">
        <v>639.15000000000009</v>
      </c>
      <c r="J215" s="38">
        <v>644.4</v>
      </c>
      <c r="K215" s="31">
        <v>633.9</v>
      </c>
      <c r="L215" s="31">
        <v>622</v>
      </c>
      <c r="M215" s="31">
        <v>10.940630000000001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6"/>
      <c r="B1" s="377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9" t="s">
        <v>16</v>
      </c>
      <c r="B9" s="371" t="s">
        <v>18</v>
      </c>
      <c r="C9" s="375" t="s">
        <v>20</v>
      </c>
      <c r="D9" s="375" t="s">
        <v>21</v>
      </c>
      <c r="E9" s="366" t="s">
        <v>22</v>
      </c>
      <c r="F9" s="367"/>
      <c r="G9" s="368"/>
      <c r="H9" s="366" t="s">
        <v>23</v>
      </c>
      <c r="I9" s="367"/>
      <c r="J9" s="368"/>
      <c r="K9" s="26"/>
      <c r="L9" s="27"/>
      <c r="M9" s="53"/>
      <c r="N9" s="1"/>
      <c r="O9" s="1"/>
    </row>
    <row r="10" spans="1:15" ht="42.75" customHeight="1">
      <c r="A10" s="373"/>
      <c r="B10" s="374"/>
      <c r="C10" s="374"/>
      <c r="D10" s="3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487.35</v>
      </c>
      <c r="D11" s="38">
        <v>492.25</v>
      </c>
      <c r="E11" s="38">
        <v>477.6</v>
      </c>
      <c r="F11" s="38">
        <v>467.85</v>
      </c>
      <c r="G11" s="38">
        <v>453.20000000000005</v>
      </c>
      <c r="H11" s="38">
        <v>502</v>
      </c>
      <c r="I11" s="38">
        <v>516.65</v>
      </c>
      <c r="J11" s="38">
        <v>526.4</v>
      </c>
      <c r="K11" s="31">
        <v>506.9</v>
      </c>
      <c r="L11" s="31">
        <v>482.5</v>
      </c>
      <c r="M11" s="31">
        <v>19.659749999999999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31153.55</v>
      </c>
      <c r="D12" s="38">
        <v>31283.05</v>
      </c>
      <c r="E12" s="38">
        <v>30916.5</v>
      </c>
      <c r="F12" s="38">
        <v>30679.45</v>
      </c>
      <c r="G12" s="38">
        <v>30312.9</v>
      </c>
      <c r="H12" s="38">
        <v>31520.1</v>
      </c>
      <c r="I12" s="38">
        <v>31886.649999999994</v>
      </c>
      <c r="J12" s="38">
        <v>32123.699999999997</v>
      </c>
      <c r="K12" s="31">
        <v>31649.599999999999</v>
      </c>
      <c r="L12" s="31">
        <v>31046</v>
      </c>
      <c r="M12" s="31">
        <v>2.911E-2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572.4</v>
      </c>
      <c r="D13" s="38">
        <v>578.06666666666661</v>
      </c>
      <c r="E13" s="38">
        <v>564.83333333333326</v>
      </c>
      <c r="F13" s="38">
        <v>557.26666666666665</v>
      </c>
      <c r="G13" s="38">
        <v>544.0333333333333</v>
      </c>
      <c r="H13" s="38">
        <v>585.63333333333321</v>
      </c>
      <c r="I13" s="38">
        <v>598.86666666666656</v>
      </c>
      <c r="J13" s="38">
        <v>606.43333333333317</v>
      </c>
      <c r="K13" s="31">
        <v>591.29999999999995</v>
      </c>
      <c r="L13" s="31">
        <v>570.5</v>
      </c>
      <c r="M13" s="31">
        <v>3.24769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491.8</v>
      </c>
      <c r="D14" s="38">
        <v>492.58333333333331</v>
      </c>
      <c r="E14" s="38">
        <v>487.66666666666663</v>
      </c>
      <c r="F14" s="38">
        <v>483.5333333333333</v>
      </c>
      <c r="G14" s="38">
        <v>478.61666666666662</v>
      </c>
      <c r="H14" s="38">
        <v>496.71666666666664</v>
      </c>
      <c r="I14" s="38">
        <v>501.63333333333327</v>
      </c>
      <c r="J14" s="38">
        <v>505.76666666666665</v>
      </c>
      <c r="K14" s="31">
        <v>497.5</v>
      </c>
      <c r="L14" s="31">
        <v>488.45</v>
      </c>
      <c r="M14" s="31">
        <v>21.935230000000001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1632.4</v>
      </c>
      <c r="D15" s="38">
        <v>1623.0166666666667</v>
      </c>
      <c r="E15" s="38">
        <v>1606.0333333333333</v>
      </c>
      <c r="F15" s="38">
        <v>1579.6666666666667</v>
      </c>
      <c r="G15" s="38">
        <v>1562.6833333333334</v>
      </c>
      <c r="H15" s="38">
        <v>1649.3833333333332</v>
      </c>
      <c r="I15" s="38">
        <v>1666.3666666666663</v>
      </c>
      <c r="J15" s="38">
        <v>1692.7333333333331</v>
      </c>
      <c r="K15" s="31">
        <v>1640</v>
      </c>
      <c r="L15" s="31">
        <v>1596.65</v>
      </c>
      <c r="M15" s="31">
        <v>2.4221200000000001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4381.55</v>
      </c>
      <c r="D16" s="38">
        <v>4372.5166666666664</v>
      </c>
      <c r="E16" s="38">
        <v>4355.0333333333328</v>
      </c>
      <c r="F16" s="38">
        <v>4328.5166666666664</v>
      </c>
      <c r="G16" s="38">
        <v>4311.0333333333328</v>
      </c>
      <c r="H16" s="38">
        <v>4399.0333333333328</v>
      </c>
      <c r="I16" s="38">
        <v>4416.5166666666664</v>
      </c>
      <c r="J16" s="38">
        <v>4443.0333333333328</v>
      </c>
      <c r="K16" s="31">
        <v>4390</v>
      </c>
      <c r="L16" s="31">
        <v>4346</v>
      </c>
      <c r="M16" s="31">
        <v>4.3211000000000004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23109.55</v>
      </c>
      <c r="D17" s="38">
        <v>23200.349999999995</v>
      </c>
      <c r="E17" s="38">
        <v>22980.049999999988</v>
      </c>
      <c r="F17" s="38">
        <v>22850.549999999992</v>
      </c>
      <c r="G17" s="38">
        <v>22630.249999999985</v>
      </c>
      <c r="H17" s="38">
        <v>23329.849999999991</v>
      </c>
      <c r="I17" s="38">
        <v>23550.15</v>
      </c>
      <c r="J17" s="38">
        <v>23679.649999999994</v>
      </c>
      <c r="K17" s="31">
        <v>23420.65</v>
      </c>
      <c r="L17" s="31">
        <v>23070.85</v>
      </c>
      <c r="M17" s="31">
        <v>6.9760000000000003E-2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2005.75</v>
      </c>
      <c r="D18" s="38">
        <v>1989.5166666666667</v>
      </c>
      <c r="E18" s="38">
        <v>1948.8833333333332</v>
      </c>
      <c r="F18" s="38">
        <v>1892.0166666666667</v>
      </c>
      <c r="G18" s="38">
        <v>1851.3833333333332</v>
      </c>
      <c r="H18" s="38">
        <v>2046.3833333333332</v>
      </c>
      <c r="I18" s="38">
        <v>2087.0166666666669</v>
      </c>
      <c r="J18" s="38">
        <v>2143.8833333333332</v>
      </c>
      <c r="K18" s="31">
        <v>2030.15</v>
      </c>
      <c r="L18" s="31">
        <v>1932.65</v>
      </c>
      <c r="M18" s="31">
        <v>82.987669999999994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2419.25</v>
      </c>
      <c r="D19" s="38">
        <v>2430.9833333333331</v>
      </c>
      <c r="E19" s="38">
        <v>2372.0166666666664</v>
      </c>
      <c r="F19" s="38">
        <v>2324.7833333333333</v>
      </c>
      <c r="G19" s="38">
        <v>2265.8166666666666</v>
      </c>
      <c r="H19" s="38">
        <v>2478.2166666666662</v>
      </c>
      <c r="I19" s="38">
        <v>2537.1833333333325</v>
      </c>
      <c r="J19" s="38">
        <v>2584.4166666666661</v>
      </c>
      <c r="K19" s="31">
        <v>2489.9499999999998</v>
      </c>
      <c r="L19" s="31">
        <v>2383.75</v>
      </c>
      <c r="M19" s="31">
        <v>62.303690000000003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928.65</v>
      </c>
      <c r="D20" s="38">
        <v>936.4</v>
      </c>
      <c r="E20" s="38">
        <v>912.94999999999993</v>
      </c>
      <c r="F20" s="38">
        <v>897.25</v>
      </c>
      <c r="G20" s="38">
        <v>873.8</v>
      </c>
      <c r="H20" s="38">
        <v>952.09999999999991</v>
      </c>
      <c r="I20" s="38">
        <v>975.55</v>
      </c>
      <c r="J20" s="38">
        <v>991.24999999999989</v>
      </c>
      <c r="K20" s="31">
        <v>959.85</v>
      </c>
      <c r="L20" s="31">
        <v>920.7</v>
      </c>
      <c r="M20" s="31">
        <v>44.407510000000002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792.2</v>
      </c>
      <c r="D21" s="38">
        <v>796.93333333333339</v>
      </c>
      <c r="E21" s="38">
        <v>782.96666666666681</v>
      </c>
      <c r="F21" s="38">
        <v>773.73333333333346</v>
      </c>
      <c r="G21" s="38">
        <v>759.76666666666688</v>
      </c>
      <c r="H21" s="38">
        <v>806.16666666666674</v>
      </c>
      <c r="I21" s="38">
        <v>820.13333333333344</v>
      </c>
      <c r="J21" s="38">
        <v>829.36666666666667</v>
      </c>
      <c r="K21" s="31">
        <v>810.9</v>
      </c>
      <c r="L21" s="31">
        <v>787.7</v>
      </c>
      <c r="M21" s="31">
        <v>99.989249999999998</v>
      </c>
      <c r="N21" s="1"/>
      <c r="O21" s="1"/>
    </row>
    <row r="22" spans="1:15" ht="12" customHeight="1">
      <c r="A22" s="33">
        <v>12</v>
      </c>
      <c r="B22" s="58" t="s">
        <v>851</v>
      </c>
      <c r="C22" s="31">
        <v>321.3</v>
      </c>
      <c r="D22" s="38">
        <v>318.2</v>
      </c>
      <c r="E22" s="38">
        <v>312.09999999999997</v>
      </c>
      <c r="F22" s="38">
        <v>302.89999999999998</v>
      </c>
      <c r="G22" s="38">
        <v>296.79999999999995</v>
      </c>
      <c r="H22" s="38">
        <v>327.39999999999998</v>
      </c>
      <c r="I22" s="38">
        <v>333.5</v>
      </c>
      <c r="J22" s="38">
        <v>342.7</v>
      </c>
      <c r="K22" s="31">
        <v>324.3</v>
      </c>
      <c r="L22" s="31">
        <v>309</v>
      </c>
      <c r="M22" s="31">
        <v>218.70904999999999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635.79999999999995</v>
      </c>
      <c r="D23" s="38">
        <v>635.56666666666661</v>
      </c>
      <c r="E23" s="38">
        <v>626.23333333333323</v>
      </c>
      <c r="F23" s="38">
        <v>616.66666666666663</v>
      </c>
      <c r="G23" s="38">
        <v>607.33333333333326</v>
      </c>
      <c r="H23" s="38">
        <v>645.13333333333321</v>
      </c>
      <c r="I23" s="38">
        <v>654.4666666666667</v>
      </c>
      <c r="J23" s="38">
        <v>664.03333333333319</v>
      </c>
      <c r="K23" s="31">
        <v>644.9</v>
      </c>
      <c r="L23" s="31">
        <v>626</v>
      </c>
      <c r="M23" s="31">
        <v>9.3985599999999998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359.5</v>
      </c>
      <c r="D24" s="38">
        <v>361.91666666666669</v>
      </c>
      <c r="E24" s="38">
        <v>355.58333333333337</v>
      </c>
      <c r="F24" s="38">
        <v>351.66666666666669</v>
      </c>
      <c r="G24" s="38">
        <v>345.33333333333337</v>
      </c>
      <c r="H24" s="38">
        <v>365.83333333333337</v>
      </c>
      <c r="I24" s="38">
        <v>372.16666666666674</v>
      </c>
      <c r="J24" s="38">
        <v>376.08333333333337</v>
      </c>
      <c r="K24" s="31">
        <v>368.25</v>
      </c>
      <c r="L24" s="31">
        <v>358</v>
      </c>
      <c r="M24" s="31">
        <v>21.90297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181.15</v>
      </c>
      <c r="D25" s="38">
        <v>181.28333333333333</v>
      </c>
      <c r="E25" s="38">
        <v>178.16666666666666</v>
      </c>
      <c r="F25" s="38">
        <v>175.18333333333334</v>
      </c>
      <c r="G25" s="38">
        <v>172.06666666666666</v>
      </c>
      <c r="H25" s="38">
        <v>184.26666666666665</v>
      </c>
      <c r="I25" s="38">
        <v>187.38333333333333</v>
      </c>
      <c r="J25" s="38">
        <v>190.36666666666665</v>
      </c>
      <c r="K25" s="31">
        <v>184.4</v>
      </c>
      <c r="L25" s="31">
        <v>178.3</v>
      </c>
      <c r="M25" s="31">
        <v>194.82508000000001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219.55</v>
      </c>
      <c r="D26" s="38">
        <v>219.83333333333334</v>
      </c>
      <c r="E26" s="38">
        <v>217.81666666666669</v>
      </c>
      <c r="F26" s="38">
        <v>216.08333333333334</v>
      </c>
      <c r="G26" s="38">
        <v>214.06666666666669</v>
      </c>
      <c r="H26" s="38">
        <v>221.56666666666669</v>
      </c>
      <c r="I26" s="38">
        <v>223.58333333333334</v>
      </c>
      <c r="J26" s="38">
        <v>225.31666666666669</v>
      </c>
      <c r="K26" s="31">
        <v>221.85</v>
      </c>
      <c r="L26" s="31">
        <v>218.1</v>
      </c>
      <c r="M26" s="31">
        <v>11.856590000000001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369.9</v>
      </c>
      <c r="D27" s="38">
        <v>369.36666666666662</v>
      </c>
      <c r="E27" s="38">
        <v>365.53333333333325</v>
      </c>
      <c r="F27" s="38">
        <v>361.16666666666663</v>
      </c>
      <c r="G27" s="38">
        <v>357.33333333333326</v>
      </c>
      <c r="H27" s="38">
        <v>373.73333333333323</v>
      </c>
      <c r="I27" s="38">
        <v>377.56666666666661</v>
      </c>
      <c r="J27" s="38">
        <v>381.93333333333322</v>
      </c>
      <c r="K27" s="31">
        <v>373.2</v>
      </c>
      <c r="L27" s="31">
        <v>365</v>
      </c>
      <c r="M27" s="31">
        <v>3.3984100000000002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1026.1500000000001</v>
      </c>
      <c r="D28" s="38">
        <v>1025.4833333333333</v>
      </c>
      <c r="E28" s="38">
        <v>993.66666666666674</v>
      </c>
      <c r="F28" s="38">
        <v>961.18333333333339</v>
      </c>
      <c r="G28" s="38">
        <v>929.36666666666679</v>
      </c>
      <c r="H28" s="38">
        <v>1057.9666666666667</v>
      </c>
      <c r="I28" s="38">
        <v>1089.7833333333333</v>
      </c>
      <c r="J28" s="38">
        <v>1122.2666666666667</v>
      </c>
      <c r="K28" s="31">
        <v>1057.3</v>
      </c>
      <c r="L28" s="31">
        <v>993</v>
      </c>
      <c r="M28" s="31">
        <v>4.86599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1078.25</v>
      </c>
      <c r="D29" s="38">
        <v>1080.5666666666666</v>
      </c>
      <c r="E29" s="38">
        <v>1072.6833333333332</v>
      </c>
      <c r="F29" s="38">
        <v>1067.1166666666666</v>
      </c>
      <c r="G29" s="38">
        <v>1059.2333333333331</v>
      </c>
      <c r="H29" s="38">
        <v>1086.1333333333332</v>
      </c>
      <c r="I29" s="38">
        <v>1094.0166666666664</v>
      </c>
      <c r="J29" s="38">
        <v>1099.5833333333333</v>
      </c>
      <c r="K29" s="31">
        <v>1088.45</v>
      </c>
      <c r="L29" s="31">
        <v>1075</v>
      </c>
      <c r="M29" s="31">
        <v>2.07843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3695.15</v>
      </c>
      <c r="D30" s="38">
        <v>3690.0333333333333</v>
      </c>
      <c r="E30" s="38">
        <v>3661.1166666666668</v>
      </c>
      <c r="F30" s="38">
        <v>3627.0833333333335</v>
      </c>
      <c r="G30" s="38">
        <v>3598.166666666667</v>
      </c>
      <c r="H30" s="38">
        <v>3724.0666666666666</v>
      </c>
      <c r="I30" s="38">
        <v>3752.9833333333336</v>
      </c>
      <c r="J30" s="38">
        <v>3787.0166666666664</v>
      </c>
      <c r="K30" s="31">
        <v>3718.95</v>
      </c>
      <c r="L30" s="31">
        <v>3656</v>
      </c>
      <c r="M30" s="31">
        <v>0.93342999999999998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1727.4</v>
      </c>
      <c r="D31" s="38">
        <v>1747.3500000000001</v>
      </c>
      <c r="E31" s="38">
        <v>1692.3500000000004</v>
      </c>
      <c r="F31" s="38">
        <v>1657.3000000000002</v>
      </c>
      <c r="G31" s="38">
        <v>1602.3000000000004</v>
      </c>
      <c r="H31" s="38">
        <v>1782.4000000000003</v>
      </c>
      <c r="I31" s="38">
        <v>1837.3999999999999</v>
      </c>
      <c r="J31" s="38">
        <v>1872.4500000000003</v>
      </c>
      <c r="K31" s="31">
        <v>1802.35</v>
      </c>
      <c r="L31" s="31">
        <v>1712.3</v>
      </c>
      <c r="M31" s="31">
        <v>4.2015200000000004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776.7</v>
      </c>
      <c r="D32" s="38">
        <v>774.2166666666667</v>
      </c>
      <c r="E32" s="38">
        <v>768.68333333333339</v>
      </c>
      <c r="F32" s="38">
        <v>760.66666666666674</v>
      </c>
      <c r="G32" s="38">
        <v>755.13333333333344</v>
      </c>
      <c r="H32" s="38">
        <v>782.23333333333335</v>
      </c>
      <c r="I32" s="38">
        <v>787.76666666666665</v>
      </c>
      <c r="J32" s="38">
        <v>795.7833333333333</v>
      </c>
      <c r="K32" s="31">
        <v>779.75</v>
      </c>
      <c r="L32" s="31">
        <v>766.2</v>
      </c>
      <c r="M32" s="31">
        <v>0.88719999999999999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3642.85</v>
      </c>
      <c r="D33" s="38">
        <v>3659.25</v>
      </c>
      <c r="E33" s="38">
        <v>3618.6</v>
      </c>
      <c r="F33" s="38">
        <v>3594.35</v>
      </c>
      <c r="G33" s="38">
        <v>3553.7</v>
      </c>
      <c r="H33" s="38">
        <v>3683.5</v>
      </c>
      <c r="I33" s="38">
        <v>3724.1499999999996</v>
      </c>
      <c r="J33" s="38">
        <v>3748.4</v>
      </c>
      <c r="K33" s="31">
        <v>3699.9</v>
      </c>
      <c r="L33" s="31">
        <v>3635</v>
      </c>
      <c r="M33" s="31">
        <v>1.2992900000000001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2497.4</v>
      </c>
      <c r="D34" s="38">
        <v>2496.6166666666668</v>
      </c>
      <c r="E34" s="38">
        <v>2468.7833333333338</v>
      </c>
      <c r="F34" s="38">
        <v>2440.166666666667</v>
      </c>
      <c r="G34" s="38">
        <v>2412.3333333333339</v>
      </c>
      <c r="H34" s="38">
        <v>2525.2333333333336</v>
      </c>
      <c r="I34" s="38">
        <v>2553.0666666666666</v>
      </c>
      <c r="J34" s="38">
        <v>2581.6833333333334</v>
      </c>
      <c r="K34" s="31">
        <v>2524.4499999999998</v>
      </c>
      <c r="L34" s="31">
        <v>2468</v>
      </c>
      <c r="M34" s="31">
        <v>0.62683999999999995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628.35</v>
      </c>
      <c r="D35" s="38">
        <v>627.15</v>
      </c>
      <c r="E35" s="38">
        <v>624.29999999999995</v>
      </c>
      <c r="F35" s="38">
        <v>620.25</v>
      </c>
      <c r="G35" s="38">
        <v>617.4</v>
      </c>
      <c r="H35" s="38">
        <v>631.19999999999993</v>
      </c>
      <c r="I35" s="38">
        <v>634.05000000000007</v>
      </c>
      <c r="J35" s="38">
        <v>638.09999999999991</v>
      </c>
      <c r="K35" s="31">
        <v>630</v>
      </c>
      <c r="L35" s="31">
        <v>623.1</v>
      </c>
      <c r="M35" s="31">
        <v>6.3516500000000002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2899.75</v>
      </c>
      <c r="D36" s="38">
        <v>2903.7333333333336</v>
      </c>
      <c r="E36" s="38">
        <v>2867.5666666666671</v>
      </c>
      <c r="F36" s="38">
        <v>2835.3833333333337</v>
      </c>
      <c r="G36" s="38">
        <v>2799.2166666666672</v>
      </c>
      <c r="H36" s="38">
        <v>2935.916666666667</v>
      </c>
      <c r="I36" s="38">
        <v>2972.083333333333</v>
      </c>
      <c r="J36" s="38">
        <v>3004.2666666666669</v>
      </c>
      <c r="K36" s="31">
        <v>2939.9</v>
      </c>
      <c r="L36" s="31">
        <v>2871.55</v>
      </c>
      <c r="M36" s="31">
        <v>1.0939099999999999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428.4</v>
      </c>
      <c r="D37" s="38">
        <v>431.95</v>
      </c>
      <c r="E37" s="38">
        <v>421.54999999999995</v>
      </c>
      <c r="F37" s="38">
        <v>414.7</v>
      </c>
      <c r="G37" s="38">
        <v>404.29999999999995</v>
      </c>
      <c r="H37" s="38">
        <v>438.79999999999995</v>
      </c>
      <c r="I37" s="38">
        <v>449.19999999999993</v>
      </c>
      <c r="J37" s="38">
        <v>456.04999999999995</v>
      </c>
      <c r="K37" s="31">
        <v>442.35</v>
      </c>
      <c r="L37" s="31">
        <v>425.1</v>
      </c>
      <c r="M37" s="31">
        <v>120.06941999999999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1869.85</v>
      </c>
      <c r="D38" s="38">
        <v>1848.8999999999999</v>
      </c>
      <c r="E38" s="38">
        <v>1816.7999999999997</v>
      </c>
      <c r="F38" s="38">
        <v>1763.7499999999998</v>
      </c>
      <c r="G38" s="38">
        <v>1731.6499999999996</v>
      </c>
      <c r="H38" s="38">
        <v>1901.9499999999998</v>
      </c>
      <c r="I38" s="38">
        <v>1934.0499999999997</v>
      </c>
      <c r="J38" s="38">
        <v>1987.1</v>
      </c>
      <c r="K38" s="31">
        <v>1881</v>
      </c>
      <c r="L38" s="31">
        <v>1795.85</v>
      </c>
      <c r="M38" s="31">
        <v>16.373919999999998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1004.95</v>
      </c>
      <c r="D39" s="38">
        <v>1007</v>
      </c>
      <c r="E39" s="38">
        <v>999.2</v>
      </c>
      <c r="F39" s="38">
        <v>993.45</v>
      </c>
      <c r="G39" s="38">
        <v>985.65000000000009</v>
      </c>
      <c r="H39" s="38">
        <v>1012.75</v>
      </c>
      <c r="I39" s="38">
        <v>1020.55</v>
      </c>
      <c r="J39" s="38">
        <v>1026.3</v>
      </c>
      <c r="K39" s="31">
        <v>1014.8</v>
      </c>
      <c r="L39" s="31">
        <v>1001.25</v>
      </c>
      <c r="M39" s="31">
        <v>1.8266</v>
      </c>
      <c r="N39" s="1"/>
      <c r="O39" s="1"/>
    </row>
    <row r="40" spans="1:15" ht="12.75" customHeight="1">
      <c r="A40" s="33">
        <v>30</v>
      </c>
      <c r="B40" s="58" t="s">
        <v>853</v>
      </c>
      <c r="C40" s="31">
        <v>5008.45</v>
      </c>
      <c r="D40" s="38">
        <v>5007.3</v>
      </c>
      <c r="E40" s="38">
        <v>4966.1000000000004</v>
      </c>
      <c r="F40" s="38">
        <v>4923.75</v>
      </c>
      <c r="G40" s="38">
        <v>4882.55</v>
      </c>
      <c r="H40" s="38">
        <v>5049.6500000000005</v>
      </c>
      <c r="I40" s="38">
        <v>5090.8499999999995</v>
      </c>
      <c r="J40" s="38">
        <v>5133.2000000000007</v>
      </c>
      <c r="K40" s="31">
        <v>5048.5</v>
      </c>
      <c r="L40" s="31">
        <v>4964.95</v>
      </c>
      <c r="M40" s="31">
        <v>1.7210099999999999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1675.7</v>
      </c>
      <c r="D41" s="38">
        <v>1663.6833333333334</v>
      </c>
      <c r="E41" s="38">
        <v>1627.5166666666669</v>
      </c>
      <c r="F41" s="38">
        <v>1579.3333333333335</v>
      </c>
      <c r="G41" s="38">
        <v>1543.166666666667</v>
      </c>
      <c r="H41" s="38">
        <v>1711.8666666666668</v>
      </c>
      <c r="I41" s="38">
        <v>1748.0333333333333</v>
      </c>
      <c r="J41" s="38">
        <v>1796.2166666666667</v>
      </c>
      <c r="K41" s="31">
        <v>1699.85</v>
      </c>
      <c r="L41" s="31">
        <v>1615.5</v>
      </c>
      <c r="M41" s="31">
        <v>7.4174600000000002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4814.1000000000004</v>
      </c>
      <c r="D42" s="38">
        <v>4843.9000000000005</v>
      </c>
      <c r="E42" s="38">
        <v>4776.0000000000009</v>
      </c>
      <c r="F42" s="38">
        <v>4737.9000000000005</v>
      </c>
      <c r="G42" s="38">
        <v>4670.0000000000009</v>
      </c>
      <c r="H42" s="38">
        <v>4882.0000000000009</v>
      </c>
      <c r="I42" s="38">
        <v>4949.9000000000005</v>
      </c>
      <c r="J42" s="38">
        <v>4988.0000000000009</v>
      </c>
      <c r="K42" s="31">
        <v>4911.8</v>
      </c>
      <c r="L42" s="31">
        <v>4805.8</v>
      </c>
      <c r="M42" s="31">
        <v>4.8826000000000001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388.4</v>
      </c>
      <c r="D43" s="38">
        <v>389.54999999999995</v>
      </c>
      <c r="E43" s="38">
        <v>385.89999999999992</v>
      </c>
      <c r="F43" s="38">
        <v>383.4</v>
      </c>
      <c r="G43" s="38">
        <v>379.74999999999994</v>
      </c>
      <c r="H43" s="38">
        <v>392.0499999999999</v>
      </c>
      <c r="I43" s="38">
        <v>395.7</v>
      </c>
      <c r="J43" s="38">
        <v>398.19999999999987</v>
      </c>
      <c r="K43" s="31">
        <v>393.2</v>
      </c>
      <c r="L43" s="31">
        <v>387.05</v>
      </c>
      <c r="M43" s="31">
        <v>17.185130000000001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268.95</v>
      </c>
      <c r="D44" s="38">
        <v>269.0333333333333</v>
      </c>
      <c r="E44" s="38">
        <v>264.11666666666662</v>
      </c>
      <c r="F44" s="38">
        <v>259.2833333333333</v>
      </c>
      <c r="G44" s="38">
        <v>254.36666666666662</v>
      </c>
      <c r="H44" s="38">
        <v>273.86666666666662</v>
      </c>
      <c r="I44" s="38">
        <v>278.78333333333336</v>
      </c>
      <c r="J44" s="38">
        <v>283.61666666666662</v>
      </c>
      <c r="K44" s="31">
        <v>273.95</v>
      </c>
      <c r="L44" s="31">
        <v>264.2</v>
      </c>
      <c r="M44" s="31">
        <v>18.537960000000002</v>
      </c>
      <c r="N44" s="1"/>
      <c r="O44" s="1"/>
    </row>
    <row r="45" spans="1:15" ht="12.75" customHeight="1">
      <c r="A45" s="33">
        <v>35</v>
      </c>
      <c r="B45" s="58" t="s">
        <v>852</v>
      </c>
      <c r="C45" s="31">
        <v>670.45</v>
      </c>
      <c r="D45" s="38">
        <v>666.81666666666672</v>
      </c>
      <c r="E45" s="38">
        <v>654.68333333333339</v>
      </c>
      <c r="F45" s="38">
        <v>638.91666666666663</v>
      </c>
      <c r="G45" s="38">
        <v>626.7833333333333</v>
      </c>
      <c r="H45" s="38">
        <v>682.58333333333348</v>
      </c>
      <c r="I45" s="38">
        <v>694.71666666666692</v>
      </c>
      <c r="J45" s="38">
        <v>710.48333333333358</v>
      </c>
      <c r="K45" s="31">
        <v>678.95</v>
      </c>
      <c r="L45" s="31">
        <v>651.04999999999995</v>
      </c>
      <c r="M45" s="31">
        <v>7.9988599999999996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593.65</v>
      </c>
      <c r="D46" s="38">
        <v>589.9666666666667</v>
      </c>
      <c r="E46" s="38">
        <v>584.28333333333342</v>
      </c>
      <c r="F46" s="38">
        <v>574.91666666666674</v>
      </c>
      <c r="G46" s="38">
        <v>569.23333333333346</v>
      </c>
      <c r="H46" s="38">
        <v>599.33333333333337</v>
      </c>
      <c r="I46" s="38">
        <v>605.01666666666677</v>
      </c>
      <c r="J46" s="38">
        <v>614.38333333333333</v>
      </c>
      <c r="K46" s="31">
        <v>595.65</v>
      </c>
      <c r="L46" s="31">
        <v>580.6</v>
      </c>
      <c r="M46" s="31">
        <v>1.4198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183.85</v>
      </c>
      <c r="D47" s="38">
        <v>185.29999999999998</v>
      </c>
      <c r="E47" s="38">
        <v>180.54999999999995</v>
      </c>
      <c r="F47" s="38">
        <v>177.24999999999997</v>
      </c>
      <c r="G47" s="38">
        <v>172.49999999999994</v>
      </c>
      <c r="H47" s="38">
        <v>188.59999999999997</v>
      </c>
      <c r="I47" s="38">
        <v>193.35000000000002</v>
      </c>
      <c r="J47" s="38">
        <v>196.64999999999998</v>
      </c>
      <c r="K47" s="31">
        <v>190.05</v>
      </c>
      <c r="L47" s="31">
        <v>182</v>
      </c>
      <c r="M47" s="31">
        <v>1970.84238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3256.1</v>
      </c>
      <c r="D48" s="38">
        <v>3259.3666666666668</v>
      </c>
      <c r="E48" s="38">
        <v>3216.7333333333336</v>
      </c>
      <c r="F48" s="38">
        <v>3177.3666666666668</v>
      </c>
      <c r="G48" s="38">
        <v>3134.7333333333336</v>
      </c>
      <c r="H48" s="38">
        <v>3298.7333333333336</v>
      </c>
      <c r="I48" s="38">
        <v>3341.3666666666668</v>
      </c>
      <c r="J48" s="38">
        <v>3380.7333333333336</v>
      </c>
      <c r="K48" s="31">
        <v>3302</v>
      </c>
      <c r="L48" s="31">
        <v>3220</v>
      </c>
      <c r="M48" s="31">
        <v>16.019670000000001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331.7</v>
      </c>
      <c r="D49" s="38">
        <v>331.11666666666667</v>
      </c>
      <c r="E49" s="38">
        <v>327.23333333333335</v>
      </c>
      <c r="F49" s="38">
        <v>322.76666666666665</v>
      </c>
      <c r="G49" s="38">
        <v>318.88333333333333</v>
      </c>
      <c r="H49" s="38">
        <v>335.58333333333337</v>
      </c>
      <c r="I49" s="38">
        <v>339.4666666666667</v>
      </c>
      <c r="J49" s="38">
        <v>343.93333333333339</v>
      </c>
      <c r="K49" s="31">
        <v>335</v>
      </c>
      <c r="L49" s="31">
        <v>326.64999999999998</v>
      </c>
      <c r="M49" s="31">
        <v>3.5009000000000001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1954.05</v>
      </c>
      <c r="D50" s="38">
        <v>1961.8166666666668</v>
      </c>
      <c r="E50" s="38">
        <v>1904.6333333333337</v>
      </c>
      <c r="F50" s="38">
        <v>1855.2166666666669</v>
      </c>
      <c r="G50" s="38">
        <v>1798.0333333333338</v>
      </c>
      <c r="H50" s="38">
        <v>2011.2333333333336</v>
      </c>
      <c r="I50" s="38">
        <v>2068.4166666666665</v>
      </c>
      <c r="J50" s="38">
        <v>2117.8333333333335</v>
      </c>
      <c r="K50" s="31">
        <v>2019</v>
      </c>
      <c r="L50" s="31">
        <v>1912.4</v>
      </c>
      <c r="M50" s="31">
        <v>179.16345000000001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7334.1</v>
      </c>
      <c r="D51" s="38">
        <v>7299.7</v>
      </c>
      <c r="E51" s="38">
        <v>7249.4</v>
      </c>
      <c r="F51" s="38">
        <v>7164.7</v>
      </c>
      <c r="G51" s="38">
        <v>7114.4</v>
      </c>
      <c r="H51" s="38">
        <v>7384.4</v>
      </c>
      <c r="I51" s="38">
        <v>7434.7000000000007</v>
      </c>
      <c r="J51" s="38">
        <v>7519.4</v>
      </c>
      <c r="K51" s="31">
        <v>7350</v>
      </c>
      <c r="L51" s="31">
        <v>7215</v>
      </c>
      <c r="M51" s="31">
        <v>0.54054999999999997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723.55</v>
      </c>
      <c r="D52" s="38">
        <v>722.01666666666677</v>
      </c>
      <c r="E52" s="38">
        <v>709.08333333333348</v>
      </c>
      <c r="F52" s="38">
        <v>694.61666666666667</v>
      </c>
      <c r="G52" s="38">
        <v>681.68333333333339</v>
      </c>
      <c r="H52" s="38">
        <v>736.48333333333358</v>
      </c>
      <c r="I52" s="38">
        <v>749.41666666666674</v>
      </c>
      <c r="J52" s="38">
        <v>763.88333333333367</v>
      </c>
      <c r="K52" s="31">
        <v>734.95</v>
      </c>
      <c r="L52" s="31">
        <v>707.55</v>
      </c>
      <c r="M52" s="31">
        <v>52.50911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830</v>
      </c>
      <c r="D53" s="38">
        <v>831.35</v>
      </c>
      <c r="E53" s="38">
        <v>822.15000000000009</v>
      </c>
      <c r="F53" s="38">
        <v>814.30000000000007</v>
      </c>
      <c r="G53" s="38">
        <v>805.10000000000014</v>
      </c>
      <c r="H53" s="38">
        <v>839.2</v>
      </c>
      <c r="I53" s="38">
        <v>848.40000000000009</v>
      </c>
      <c r="J53" s="38">
        <v>856.25</v>
      </c>
      <c r="K53" s="31">
        <v>840.55</v>
      </c>
      <c r="L53" s="31">
        <v>823.5</v>
      </c>
      <c r="M53" s="31">
        <v>19.011710000000001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434.2</v>
      </c>
      <c r="D54" s="38">
        <v>433.06666666666666</v>
      </c>
      <c r="E54" s="38">
        <v>428.13333333333333</v>
      </c>
      <c r="F54" s="38">
        <v>422.06666666666666</v>
      </c>
      <c r="G54" s="38">
        <v>417.13333333333333</v>
      </c>
      <c r="H54" s="38">
        <v>439.13333333333333</v>
      </c>
      <c r="I54" s="38">
        <v>444.06666666666661</v>
      </c>
      <c r="J54" s="38">
        <v>450.13333333333333</v>
      </c>
      <c r="K54" s="31">
        <v>438</v>
      </c>
      <c r="L54" s="31">
        <v>427</v>
      </c>
      <c r="M54" s="31">
        <v>3.90917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3720.4</v>
      </c>
      <c r="D55" s="38">
        <v>3716.8333333333335</v>
      </c>
      <c r="E55" s="38">
        <v>3683.666666666667</v>
      </c>
      <c r="F55" s="38">
        <v>3646.9333333333334</v>
      </c>
      <c r="G55" s="38">
        <v>3613.7666666666669</v>
      </c>
      <c r="H55" s="38">
        <v>3753.5666666666671</v>
      </c>
      <c r="I55" s="38">
        <v>3786.733333333334</v>
      </c>
      <c r="J55" s="38">
        <v>3823.4666666666672</v>
      </c>
      <c r="K55" s="31">
        <v>3750</v>
      </c>
      <c r="L55" s="31">
        <v>3680.1</v>
      </c>
      <c r="M55" s="31">
        <v>6.7279900000000001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973.5</v>
      </c>
      <c r="D56" s="38">
        <v>978.93333333333339</v>
      </c>
      <c r="E56" s="38">
        <v>963.16666666666674</v>
      </c>
      <c r="F56" s="38">
        <v>952.83333333333337</v>
      </c>
      <c r="G56" s="38">
        <v>937.06666666666672</v>
      </c>
      <c r="H56" s="38">
        <v>989.26666666666677</v>
      </c>
      <c r="I56" s="38">
        <v>1005.0333333333334</v>
      </c>
      <c r="J56" s="38">
        <v>1015.3666666666668</v>
      </c>
      <c r="K56" s="31">
        <v>994.7</v>
      </c>
      <c r="L56" s="31">
        <v>968.6</v>
      </c>
      <c r="M56" s="31">
        <v>215.583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4613.8</v>
      </c>
      <c r="D57" s="38">
        <v>4639.6833333333334</v>
      </c>
      <c r="E57" s="38">
        <v>4576.3166666666666</v>
      </c>
      <c r="F57" s="38">
        <v>4538.833333333333</v>
      </c>
      <c r="G57" s="38">
        <v>4475.4666666666662</v>
      </c>
      <c r="H57" s="38">
        <v>4677.166666666667</v>
      </c>
      <c r="I57" s="38">
        <v>4740.5333333333338</v>
      </c>
      <c r="J57" s="38">
        <v>4778.0166666666673</v>
      </c>
      <c r="K57" s="31">
        <v>4703.05</v>
      </c>
      <c r="L57" s="31">
        <v>4602.2</v>
      </c>
      <c r="M57" s="31">
        <v>4.7947199999999999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7163</v>
      </c>
      <c r="D58" s="38">
        <v>7194.333333333333</v>
      </c>
      <c r="E58" s="38">
        <v>7103.6666666666661</v>
      </c>
      <c r="F58" s="38">
        <v>7044.333333333333</v>
      </c>
      <c r="G58" s="38">
        <v>6953.6666666666661</v>
      </c>
      <c r="H58" s="38">
        <v>7253.6666666666661</v>
      </c>
      <c r="I58" s="38">
        <v>7344.3333333333321</v>
      </c>
      <c r="J58" s="38">
        <v>7403.6666666666661</v>
      </c>
      <c r="K58" s="31">
        <v>7285</v>
      </c>
      <c r="L58" s="31">
        <v>7135</v>
      </c>
      <c r="M58" s="31">
        <v>14.129799999999999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1488.9</v>
      </c>
      <c r="D59" s="38">
        <v>1492.3</v>
      </c>
      <c r="E59" s="38">
        <v>1476.8</v>
      </c>
      <c r="F59" s="38">
        <v>1464.7</v>
      </c>
      <c r="G59" s="38">
        <v>1449.2</v>
      </c>
      <c r="H59" s="38">
        <v>1504.3999999999999</v>
      </c>
      <c r="I59" s="38">
        <v>1519.8999999999999</v>
      </c>
      <c r="J59" s="38">
        <v>1531.9999999999998</v>
      </c>
      <c r="K59" s="31">
        <v>1507.8</v>
      </c>
      <c r="L59" s="31">
        <v>1480.2</v>
      </c>
      <c r="M59" s="31">
        <v>15.428369999999999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7437.7</v>
      </c>
      <c r="D60" s="38">
        <v>7447.2333333333336</v>
      </c>
      <c r="E60" s="38">
        <v>7400.4666666666672</v>
      </c>
      <c r="F60" s="38">
        <v>7363.2333333333336</v>
      </c>
      <c r="G60" s="38">
        <v>7316.4666666666672</v>
      </c>
      <c r="H60" s="38">
        <v>7484.4666666666672</v>
      </c>
      <c r="I60" s="38">
        <v>7531.2333333333336</v>
      </c>
      <c r="J60" s="38">
        <v>7568.4666666666672</v>
      </c>
      <c r="K60" s="31">
        <v>7494</v>
      </c>
      <c r="L60" s="31">
        <v>7410</v>
      </c>
      <c r="M60" s="31">
        <v>0.56011999999999995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2248</v>
      </c>
      <c r="D61" s="38">
        <v>2272.4333333333334</v>
      </c>
      <c r="E61" s="38">
        <v>2210.5666666666666</v>
      </c>
      <c r="F61" s="38">
        <v>2173.1333333333332</v>
      </c>
      <c r="G61" s="38">
        <v>2111.2666666666664</v>
      </c>
      <c r="H61" s="38">
        <v>2309.8666666666668</v>
      </c>
      <c r="I61" s="38">
        <v>2371.7333333333336</v>
      </c>
      <c r="J61" s="38">
        <v>2409.166666666667</v>
      </c>
      <c r="K61" s="31">
        <v>2334.3000000000002</v>
      </c>
      <c r="L61" s="31">
        <v>2235</v>
      </c>
      <c r="M61" s="31">
        <v>1.2585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2323.15</v>
      </c>
      <c r="D62" s="38">
        <v>2340.4833333333336</v>
      </c>
      <c r="E62" s="38">
        <v>2296.166666666667</v>
      </c>
      <c r="F62" s="38">
        <v>2269.1833333333334</v>
      </c>
      <c r="G62" s="38">
        <v>2224.8666666666668</v>
      </c>
      <c r="H62" s="38">
        <v>2367.4666666666672</v>
      </c>
      <c r="I62" s="38">
        <v>2411.7833333333338</v>
      </c>
      <c r="J62" s="38">
        <v>2438.7666666666673</v>
      </c>
      <c r="K62" s="31">
        <v>2384.8000000000002</v>
      </c>
      <c r="L62" s="31">
        <v>2313.5</v>
      </c>
      <c r="M62" s="31">
        <v>3.7133099999999999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390.05</v>
      </c>
      <c r="D63" s="38">
        <v>392.16666666666669</v>
      </c>
      <c r="E63" s="38">
        <v>385.33333333333337</v>
      </c>
      <c r="F63" s="38">
        <v>380.61666666666667</v>
      </c>
      <c r="G63" s="38">
        <v>373.78333333333336</v>
      </c>
      <c r="H63" s="38">
        <v>396.88333333333338</v>
      </c>
      <c r="I63" s="38">
        <v>403.71666666666675</v>
      </c>
      <c r="J63" s="38">
        <v>408.43333333333339</v>
      </c>
      <c r="K63" s="31">
        <v>399</v>
      </c>
      <c r="L63" s="31">
        <v>387.45</v>
      </c>
      <c r="M63" s="31">
        <v>17.116610000000001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229.6</v>
      </c>
      <c r="D64" s="38">
        <v>230.51666666666665</v>
      </c>
      <c r="E64" s="38">
        <v>227.68333333333331</v>
      </c>
      <c r="F64" s="38">
        <v>225.76666666666665</v>
      </c>
      <c r="G64" s="38">
        <v>222.93333333333331</v>
      </c>
      <c r="H64" s="38">
        <v>232.43333333333331</v>
      </c>
      <c r="I64" s="38">
        <v>235.26666666666668</v>
      </c>
      <c r="J64" s="38">
        <v>237.18333333333331</v>
      </c>
      <c r="K64" s="31">
        <v>233.35</v>
      </c>
      <c r="L64" s="31">
        <v>228.6</v>
      </c>
      <c r="M64" s="31">
        <v>107.29944999999999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187.15</v>
      </c>
      <c r="D65" s="38">
        <v>188.83333333333334</v>
      </c>
      <c r="E65" s="38">
        <v>184.76666666666668</v>
      </c>
      <c r="F65" s="38">
        <v>182.38333333333333</v>
      </c>
      <c r="G65" s="38">
        <v>178.31666666666666</v>
      </c>
      <c r="H65" s="38">
        <v>191.2166666666667</v>
      </c>
      <c r="I65" s="38">
        <v>195.28333333333336</v>
      </c>
      <c r="J65" s="38">
        <v>197.66666666666671</v>
      </c>
      <c r="K65" s="31">
        <v>192.9</v>
      </c>
      <c r="L65" s="31">
        <v>186.45</v>
      </c>
      <c r="M65" s="31">
        <v>245.00769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85.8</v>
      </c>
      <c r="D66" s="38">
        <v>86.45</v>
      </c>
      <c r="E66" s="38">
        <v>84.850000000000009</v>
      </c>
      <c r="F66" s="38">
        <v>83.9</v>
      </c>
      <c r="G66" s="38">
        <v>82.300000000000011</v>
      </c>
      <c r="H66" s="38">
        <v>87.4</v>
      </c>
      <c r="I66" s="38">
        <v>89</v>
      </c>
      <c r="J66" s="38">
        <v>89.95</v>
      </c>
      <c r="K66" s="31">
        <v>88.05</v>
      </c>
      <c r="L66" s="31">
        <v>85.5</v>
      </c>
      <c r="M66" s="31">
        <v>58.573309999999999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38.700000000000003</v>
      </c>
      <c r="D67" s="38">
        <v>38.916666666666664</v>
      </c>
      <c r="E67" s="38">
        <v>38.333333333333329</v>
      </c>
      <c r="F67" s="38">
        <v>37.966666666666661</v>
      </c>
      <c r="G67" s="38">
        <v>37.383333333333326</v>
      </c>
      <c r="H67" s="38">
        <v>39.283333333333331</v>
      </c>
      <c r="I67" s="38">
        <v>39.86666666666666</v>
      </c>
      <c r="J67" s="38">
        <v>40.233333333333334</v>
      </c>
      <c r="K67" s="31">
        <v>39.5</v>
      </c>
      <c r="L67" s="31">
        <v>38.549999999999997</v>
      </c>
      <c r="M67" s="31">
        <v>158.67993999999999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2632.15</v>
      </c>
      <c r="D68" s="38">
        <v>2620.7166666666667</v>
      </c>
      <c r="E68" s="38">
        <v>2591.4333333333334</v>
      </c>
      <c r="F68" s="38">
        <v>2550.7166666666667</v>
      </c>
      <c r="G68" s="38">
        <v>2521.4333333333334</v>
      </c>
      <c r="H68" s="38">
        <v>2661.4333333333334</v>
      </c>
      <c r="I68" s="38">
        <v>2690.7166666666672</v>
      </c>
      <c r="J68" s="38">
        <v>2731.4333333333334</v>
      </c>
      <c r="K68" s="31">
        <v>2650</v>
      </c>
      <c r="L68" s="31">
        <v>2580</v>
      </c>
      <c r="M68" s="31">
        <v>0.40527000000000002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1688.2</v>
      </c>
      <c r="D69" s="38">
        <v>1692.0666666666666</v>
      </c>
      <c r="E69" s="38">
        <v>1677.6833333333332</v>
      </c>
      <c r="F69" s="38">
        <v>1667.1666666666665</v>
      </c>
      <c r="G69" s="38">
        <v>1652.7833333333331</v>
      </c>
      <c r="H69" s="38">
        <v>1702.5833333333333</v>
      </c>
      <c r="I69" s="38">
        <v>1716.9666666666665</v>
      </c>
      <c r="J69" s="38">
        <v>1727.4833333333333</v>
      </c>
      <c r="K69" s="31">
        <v>1706.45</v>
      </c>
      <c r="L69" s="31">
        <v>1681.55</v>
      </c>
      <c r="M69" s="31">
        <v>3.2258100000000001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4812.7</v>
      </c>
      <c r="D70" s="38">
        <v>4833.25</v>
      </c>
      <c r="E70" s="38">
        <v>4731.5</v>
      </c>
      <c r="F70" s="38">
        <v>4650.3</v>
      </c>
      <c r="G70" s="38">
        <v>4548.55</v>
      </c>
      <c r="H70" s="38">
        <v>4914.45</v>
      </c>
      <c r="I70" s="38">
        <v>5016.2</v>
      </c>
      <c r="J70" s="38">
        <v>5097.3999999999996</v>
      </c>
      <c r="K70" s="31">
        <v>4935</v>
      </c>
      <c r="L70" s="31">
        <v>4752.05</v>
      </c>
      <c r="M70" s="31">
        <v>0.64420999999999995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2466.75</v>
      </c>
      <c r="D71" s="38">
        <v>2459.5833333333335</v>
      </c>
      <c r="E71" s="38">
        <v>2384.166666666667</v>
      </c>
      <c r="F71" s="38">
        <v>2301.5833333333335</v>
      </c>
      <c r="G71" s="38">
        <v>2226.166666666667</v>
      </c>
      <c r="H71" s="38">
        <v>2542.166666666667</v>
      </c>
      <c r="I71" s="38">
        <v>2617.5833333333339</v>
      </c>
      <c r="J71" s="38">
        <v>2700.166666666667</v>
      </c>
      <c r="K71" s="31">
        <v>2535</v>
      </c>
      <c r="L71" s="31">
        <v>2377</v>
      </c>
      <c r="M71" s="31">
        <v>18.964790000000001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718.6</v>
      </c>
      <c r="D72" s="38">
        <v>717.35</v>
      </c>
      <c r="E72" s="38">
        <v>712.7</v>
      </c>
      <c r="F72" s="38">
        <v>706.80000000000007</v>
      </c>
      <c r="G72" s="38">
        <v>702.15000000000009</v>
      </c>
      <c r="H72" s="38">
        <v>723.25</v>
      </c>
      <c r="I72" s="38">
        <v>727.89999999999986</v>
      </c>
      <c r="J72" s="38">
        <v>733.8</v>
      </c>
      <c r="K72" s="31">
        <v>722</v>
      </c>
      <c r="L72" s="31">
        <v>711.45</v>
      </c>
      <c r="M72" s="31">
        <v>10.64672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1126.4000000000001</v>
      </c>
      <c r="D73" s="38">
        <v>1132.5333333333335</v>
      </c>
      <c r="E73" s="38">
        <v>1116.666666666667</v>
      </c>
      <c r="F73" s="38">
        <v>1106.9333333333334</v>
      </c>
      <c r="G73" s="38">
        <v>1091.0666666666668</v>
      </c>
      <c r="H73" s="38">
        <v>1142.2666666666671</v>
      </c>
      <c r="I73" s="38">
        <v>1158.1333333333334</v>
      </c>
      <c r="J73" s="38">
        <v>1167.8666666666672</v>
      </c>
      <c r="K73" s="31">
        <v>1148.4000000000001</v>
      </c>
      <c r="L73" s="31">
        <v>1122.8</v>
      </c>
      <c r="M73" s="31">
        <v>3.0367500000000001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133.19999999999999</v>
      </c>
      <c r="D74" s="38">
        <v>133.48333333333332</v>
      </c>
      <c r="E74" s="38">
        <v>131.91666666666663</v>
      </c>
      <c r="F74" s="38">
        <v>130.6333333333333</v>
      </c>
      <c r="G74" s="38">
        <v>129.06666666666661</v>
      </c>
      <c r="H74" s="38">
        <v>134.76666666666665</v>
      </c>
      <c r="I74" s="38">
        <v>136.33333333333331</v>
      </c>
      <c r="J74" s="38">
        <v>137.61666666666667</v>
      </c>
      <c r="K74" s="31">
        <v>135.05000000000001</v>
      </c>
      <c r="L74" s="31">
        <v>132.19999999999999</v>
      </c>
      <c r="M74" s="31">
        <v>149.54352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1070.3499999999999</v>
      </c>
      <c r="D75" s="38">
        <v>1069.6500000000001</v>
      </c>
      <c r="E75" s="38">
        <v>1058.3500000000001</v>
      </c>
      <c r="F75" s="38">
        <v>1046.3500000000001</v>
      </c>
      <c r="G75" s="38">
        <v>1035.0500000000002</v>
      </c>
      <c r="H75" s="38">
        <v>1081.6500000000001</v>
      </c>
      <c r="I75" s="38">
        <v>1092.9500000000003</v>
      </c>
      <c r="J75" s="38">
        <v>1104.95</v>
      </c>
      <c r="K75" s="31">
        <v>1080.95</v>
      </c>
      <c r="L75" s="31">
        <v>1057.6500000000001</v>
      </c>
      <c r="M75" s="31">
        <v>17.58962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121.25</v>
      </c>
      <c r="D76" s="38">
        <v>120.64999999999999</v>
      </c>
      <c r="E76" s="38">
        <v>119.29999999999998</v>
      </c>
      <c r="F76" s="38">
        <v>117.35</v>
      </c>
      <c r="G76" s="38">
        <v>115.99999999999999</v>
      </c>
      <c r="H76" s="38">
        <v>122.59999999999998</v>
      </c>
      <c r="I76" s="38">
        <v>123.94999999999997</v>
      </c>
      <c r="J76" s="38">
        <v>125.89999999999998</v>
      </c>
      <c r="K76" s="31">
        <v>122</v>
      </c>
      <c r="L76" s="31">
        <v>118.7</v>
      </c>
      <c r="M76" s="31">
        <v>685.40952000000004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340.55</v>
      </c>
      <c r="D77" s="38">
        <v>343.88333333333338</v>
      </c>
      <c r="E77" s="38">
        <v>335.76666666666677</v>
      </c>
      <c r="F77" s="38">
        <v>330.98333333333341</v>
      </c>
      <c r="G77" s="38">
        <v>322.86666666666679</v>
      </c>
      <c r="H77" s="38">
        <v>348.66666666666674</v>
      </c>
      <c r="I77" s="38">
        <v>356.78333333333342</v>
      </c>
      <c r="J77" s="38">
        <v>361.56666666666672</v>
      </c>
      <c r="K77" s="31">
        <v>352</v>
      </c>
      <c r="L77" s="31">
        <v>339.1</v>
      </c>
      <c r="M77" s="31">
        <v>67.878249999999994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856.4</v>
      </c>
      <c r="D78" s="38">
        <v>854.31666666666661</v>
      </c>
      <c r="E78" s="38">
        <v>849.13333333333321</v>
      </c>
      <c r="F78" s="38">
        <v>841.86666666666656</v>
      </c>
      <c r="G78" s="38">
        <v>836.68333333333317</v>
      </c>
      <c r="H78" s="38">
        <v>861.58333333333326</v>
      </c>
      <c r="I78" s="38">
        <v>866.76666666666665</v>
      </c>
      <c r="J78" s="38">
        <v>874.0333333333333</v>
      </c>
      <c r="K78" s="31">
        <v>859.5</v>
      </c>
      <c r="L78" s="31">
        <v>847.05</v>
      </c>
      <c r="M78" s="31">
        <v>125.28189999999999</v>
      </c>
      <c r="N78" s="1"/>
      <c r="O78" s="1"/>
    </row>
    <row r="79" spans="1:15" ht="12.75" customHeight="1">
      <c r="A79" s="33">
        <v>69</v>
      </c>
      <c r="B79" s="58" t="s">
        <v>854</v>
      </c>
      <c r="C79" s="31">
        <v>498.2</v>
      </c>
      <c r="D79" s="38">
        <v>486.93333333333339</v>
      </c>
      <c r="E79" s="38">
        <v>473.86666666666679</v>
      </c>
      <c r="F79" s="38">
        <v>449.53333333333342</v>
      </c>
      <c r="G79" s="38">
        <v>436.46666666666681</v>
      </c>
      <c r="H79" s="38">
        <v>511.26666666666677</v>
      </c>
      <c r="I79" s="38">
        <v>524.33333333333337</v>
      </c>
      <c r="J79" s="38">
        <v>548.66666666666674</v>
      </c>
      <c r="K79" s="31">
        <v>500</v>
      </c>
      <c r="L79" s="31">
        <v>462.6</v>
      </c>
      <c r="M79" s="31">
        <v>11.9094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259.35000000000002</v>
      </c>
      <c r="D80" s="38">
        <v>259.34999999999997</v>
      </c>
      <c r="E80" s="38">
        <v>256.94999999999993</v>
      </c>
      <c r="F80" s="38">
        <v>254.54999999999995</v>
      </c>
      <c r="G80" s="38">
        <v>252.14999999999992</v>
      </c>
      <c r="H80" s="38">
        <v>261.74999999999994</v>
      </c>
      <c r="I80" s="38">
        <v>264.14999999999992</v>
      </c>
      <c r="J80" s="38">
        <v>266.54999999999995</v>
      </c>
      <c r="K80" s="31">
        <v>261.75</v>
      </c>
      <c r="L80" s="31">
        <v>256.95</v>
      </c>
      <c r="M80" s="31">
        <v>19.52045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1149.3499999999999</v>
      </c>
      <c r="D81" s="38">
        <v>1147.0833333333333</v>
      </c>
      <c r="E81" s="38">
        <v>1140.3166666666666</v>
      </c>
      <c r="F81" s="38">
        <v>1131.2833333333333</v>
      </c>
      <c r="G81" s="38">
        <v>1124.5166666666667</v>
      </c>
      <c r="H81" s="38">
        <v>1156.1166666666666</v>
      </c>
      <c r="I81" s="38">
        <v>1162.8833333333334</v>
      </c>
      <c r="J81" s="38">
        <v>1171.9166666666665</v>
      </c>
      <c r="K81" s="31">
        <v>1153.8499999999999</v>
      </c>
      <c r="L81" s="31">
        <v>1138.05</v>
      </c>
      <c r="M81" s="31">
        <v>0.38201000000000002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509.7</v>
      </c>
      <c r="D82" s="38">
        <v>505.04999999999995</v>
      </c>
      <c r="E82" s="38">
        <v>498.19999999999993</v>
      </c>
      <c r="F82" s="38">
        <v>486.7</v>
      </c>
      <c r="G82" s="38">
        <v>479.84999999999997</v>
      </c>
      <c r="H82" s="38">
        <v>516.54999999999995</v>
      </c>
      <c r="I82" s="38">
        <v>523.39999999999986</v>
      </c>
      <c r="J82" s="38">
        <v>534.89999999999986</v>
      </c>
      <c r="K82" s="31">
        <v>511.9</v>
      </c>
      <c r="L82" s="31">
        <v>493.55</v>
      </c>
      <c r="M82" s="31">
        <v>42.215679999999999</v>
      </c>
      <c r="N82" s="1"/>
      <c r="O82" s="1"/>
    </row>
    <row r="83" spans="1:15" ht="12.75" customHeight="1">
      <c r="A83" s="33">
        <v>73</v>
      </c>
      <c r="B83" s="58" t="s">
        <v>855</v>
      </c>
      <c r="C83" s="31">
        <v>287.5</v>
      </c>
      <c r="D83" s="38">
        <v>289.38333333333333</v>
      </c>
      <c r="E83" s="38">
        <v>282.36666666666667</v>
      </c>
      <c r="F83" s="38">
        <v>277.23333333333335</v>
      </c>
      <c r="G83" s="38">
        <v>270.2166666666667</v>
      </c>
      <c r="H83" s="38">
        <v>294.51666666666665</v>
      </c>
      <c r="I83" s="38">
        <v>301.5333333333333</v>
      </c>
      <c r="J83" s="38">
        <v>306.66666666666663</v>
      </c>
      <c r="K83" s="31">
        <v>296.39999999999998</v>
      </c>
      <c r="L83" s="31">
        <v>284.25</v>
      </c>
      <c r="M83" s="31">
        <v>56.77346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6281.9</v>
      </c>
      <c r="D84" s="38">
        <v>6262.666666666667</v>
      </c>
      <c r="E84" s="38">
        <v>6221.3333333333339</v>
      </c>
      <c r="F84" s="38">
        <v>6160.7666666666673</v>
      </c>
      <c r="G84" s="38">
        <v>6119.4333333333343</v>
      </c>
      <c r="H84" s="38">
        <v>6323.2333333333336</v>
      </c>
      <c r="I84" s="38">
        <v>6364.5666666666675</v>
      </c>
      <c r="J84" s="38">
        <v>6425.1333333333332</v>
      </c>
      <c r="K84" s="31">
        <v>6304</v>
      </c>
      <c r="L84" s="31">
        <v>6202.1</v>
      </c>
      <c r="M84" s="31">
        <v>0.2903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740.45</v>
      </c>
      <c r="D85" s="38">
        <v>739.33333333333337</v>
      </c>
      <c r="E85" s="38">
        <v>734.91666666666674</v>
      </c>
      <c r="F85" s="38">
        <v>729.38333333333333</v>
      </c>
      <c r="G85" s="38">
        <v>724.9666666666667</v>
      </c>
      <c r="H85" s="38">
        <v>744.86666666666679</v>
      </c>
      <c r="I85" s="38">
        <v>749.28333333333353</v>
      </c>
      <c r="J85" s="38">
        <v>754.81666666666683</v>
      </c>
      <c r="K85" s="31">
        <v>743.75</v>
      </c>
      <c r="L85" s="31">
        <v>733.8</v>
      </c>
      <c r="M85" s="31">
        <v>1.0976900000000001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997.85</v>
      </c>
      <c r="D86" s="38">
        <v>992.29999999999984</v>
      </c>
      <c r="E86" s="38">
        <v>979.59999999999968</v>
      </c>
      <c r="F86" s="38">
        <v>961.3499999999998</v>
      </c>
      <c r="G86" s="38">
        <v>948.64999999999964</v>
      </c>
      <c r="H86" s="38">
        <v>1010.5499999999997</v>
      </c>
      <c r="I86" s="38">
        <v>1023.2499999999998</v>
      </c>
      <c r="J86" s="38">
        <v>1041.4999999999998</v>
      </c>
      <c r="K86" s="31">
        <v>1005</v>
      </c>
      <c r="L86" s="31">
        <v>974.05</v>
      </c>
      <c r="M86" s="31">
        <v>0.98336999999999997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438.3</v>
      </c>
      <c r="D87" s="38">
        <v>440.84999999999997</v>
      </c>
      <c r="E87" s="38">
        <v>426.74999999999994</v>
      </c>
      <c r="F87" s="38">
        <v>415.2</v>
      </c>
      <c r="G87" s="38">
        <v>401.09999999999997</v>
      </c>
      <c r="H87" s="38">
        <v>452.39999999999992</v>
      </c>
      <c r="I87" s="38">
        <v>466.49999999999994</v>
      </c>
      <c r="J87" s="38">
        <v>478.0499999999999</v>
      </c>
      <c r="K87" s="31">
        <v>454.95</v>
      </c>
      <c r="L87" s="31">
        <v>429.3</v>
      </c>
      <c r="M87" s="31">
        <v>7.0823999999999998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18573.849999999999</v>
      </c>
      <c r="D88" s="38">
        <v>18588.066666666666</v>
      </c>
      <c r="E88" s="38">
        <v>18490.883333333331</v>
      </c>
      <c r="F88" s="38">
        <v>18407.916666666664</v>
      </c>
      <c r="G88" s="38">
        <v>18310.73333333333</v>
      </c>
      <c r="H88" s="38">
        <v>18671.033333333333</v>
      </c>
      <c r="I88" s="38">
        <v>18768.216666666667</v>
      </c>
      <c r="J88" s="38">
        <v>18851.183333333334</v>
      </c>
      <c r="K88" s="31">
        <v>18685.25</v>
      </c>
      <c r="L88" s="31">
        <v>18505.099999999999</v>
      </c>
      <c r="M88" s="31">
        <v>0.21914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592.79999999999995</v>
      </c>
      <c r="D89" s="38">
        <v>593.13333333333333</v>
      </c>
      <c r="E89" s="38">
        <v>588.66666666666663</v>
      </c>
      <c r="F89" s="38">
        <v>584.5333333333333</v>
      </c>
      <c r="G89" s="38">
        <v>580.06666666666661</v>
      </c>
      <c r="H89" s="38">
        <v>597.26666666666665</v>
      </c>
      <c r="I89" s="38">
        <v>601.73333333333335</v>
      </c>
      <c r="J89" s="38">
        <v>605.86666666666667</v>
      </c>
      <c r="K89" s="31">
        <v>597.6</v>
      </c>
      <c r="L89" s="31">
        <v>589</v>
      </c>
      <c r="M89" s="31">
        <v>1.17486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17</v>
      </c>
      <c r="D90" s="38">
        <v>17</v>
      </c>
      <c r="E90" s="38">
        <v>17</v>
      </c>
      <c r="F90" s="38">
        <v>17</v>
      </c>
      <c r="G90" s="38">
        <v>17</v>
      </c>
      <c r="H90" s="38">
        <v>17</v>
      </c>
      <c r="I90" s="38">
        <v>17</v>
      </c>
      <c r="J90" s="38">
        <v>17</v>
      </c>
      <c r="K90" s="31">
        <v>17</v>
      </c>
      <c r="L90" s="31">
        <v>17</v>
      </c>
      <c r="M90" s="31">
        <v>32.185760000000002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4467.75</v>
      </c>
      <c r="D91" s="38">
        <v>4494.916666666667</v>
      </c>
      <c r="E91" s="38">
        <v>4414.8333333333339</v>
      </c>
      <c r="F91" s="38">
        <v>4361.916666666667</v>
      </c>
      <c r="G91" s="38">
        <v>4281.8333333333339</v>
      </c>
      <c r="H91" s="38">
        <v>4547.8333333333339</v>
      </c>
      <c r="I91" s="38">
        <v>4627.9166666666679</v>
      </c>
      <c r="J91" s="38">
        <v>4680.8333333333339</v>
      </c>
      <c r="K91" s="31">
        <v>4575</v>
      </c>
      <c r="L91" s="31">
        <v>4442</v>
      </c>
      <c r="M91" s="31">
        <v>8.7456399999999999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1062.75</v>
      </c>
      <c r="D92" s="38">
        <v>1033.4166666666667</v>
      </c>
      <c r="E92" s="38">
        <v>981.93333333333339</v>
      </c>
      <c r="F92" s="38">
        <v>901.11666666666667</v>
      </c>
      <c r="G92" s="38">
        <v>849.63333333333333</v>
      </c>
      <c r="H92" s="38">
        <v>1114.2333333333336</v>
      </c>
      <c r="I92" s="38">
        <v>1165.7166666666667</v>
      </c>
      <c r="J92" s="38">
        <v>1246.5333333333335</v>
      </c>
      <c r="K92" s="31">
        <v>1084.9000000000001</v>
      </c>
      <c r="L92" s="31">
        <v>952.6</v>
      </c>
      <c r="M92" s="31">
        <v>103.19936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1748.7</v>
      </c>
      <c r="D93" s="38">
        <v>1741.9166666666667</v>
      </c>
      <c r="E93" s="38">
        <v>1715.8333333333335</v>
      </c>
      <c r="F93" s="38">
        <v>1682.9666666666667</v>
      </c>
      <c r="G93" s="38">
        <v>1656.8833333333334</v>
      </c>
      <c r="H93" s="38">
        <v>1774.7833333333335</v>
      </c>
      <c r="I93" s="38">
        <v>1800.866666666667</v>
      </c>
      <c r="J93" s="38">
        <v>1833.7333333333336</v>
      </c>
      <c r="K93" s="31">
        <v>1768</v>
      </c>
      <c r="L93" s="31">
        <v>1709.05</v>
      </c>
      <c r="M93" s="31">
        <v>1.04687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301.8</v>
      </c>
      <c r="D94" s="38">
        <v>302.81666666666666</v>
      </c>
      <c r="E94" s="38">
        <v>299.63333333333333</v>
      </c>
      <c r="F94" s="38">
        <v>297.46666666666664</v>
      </c>
      <c r="G94" s="38">
        <v>294.2833333333333</v>
      </c>
      <c r="H94" s="38">
        <v>304.98333333333335</v>
      </c>
      <c r="I94" s="38">
        <v>308.16666666666663</v>
      </c>
      <c r="J94" s="38">
        <v>310.33333333333337</v>
      </c>
      <c r="K94" s="31">
        <v>306</v>
      </c>
      <c r="L94" s="31">
        <v>300.64999999999998</v>
      </c>
      <c r="M94" s="31">
        <v>4.8584500000000004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751.35</v>
      </c>
      <c r="D95" s="38">
        <v>751.63333333333333</v>
      </c>
      <c r="E95" s="38">
        <v>745.4666666666667</v>
      </c>
      <c r="F95" s="38">
        <v>739.58333333333337</v>
      </c>
      <c r="G95" s="38">
        <v>733.41666666666674</v>
      </c>
      <c r="H95" s="38">
        <v>757.51666666666665</v>
      </c>
      <c r="I95" s="38">
        <v>763.68333333333339</v>
      </c>
      <c r="J95" s="38">
        <v>769.56666666666661</v>
      </c>
      <c r="K95" s="31">
        <v>757.8</v>
      </c>
      <c r="L95" s="31">
        <v>745.75</v>
      </c>
      <c r="M95" s="31">
        <v>5.0389200000000001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320.39999999999998</v>
      </c>
      <c r="D96" s="38">
        <v>322.31666666666666</v>
      </c>
      <c r="E96" s="38">
        <v>317.33333333333331</v>
      </c>
      <c r="F96" s="38">
        <v>314.26666666666665</v>
      </c>
      <c r="G96" s="38">
        <v>309.2833333333333</v>
      </c>
      <c r="H96" s="38">
        <v>325.38333333333333</v>
      </c>
      <c r="I96" s="38">
        <v>330.36666666666667</v>
      </c>
      <c r="J96" s="38">
        <v>333.43333333333334</v>
      </c>
      <c r="K96" s="31">
        <v>327.3</v>
      </c>
      <c r="L96" s="31">
        <v>319.25</v>
      </c>
      <c r="M96" s="31">
        <v>64.353210000000004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799.7</v>
      </c>
      <c r="D97" s="38">
        <v>802.5</v>
      </c>
      <c r="E97" s="38">
        <v>792</v>
      </c>
      <c r="F97" s="38">
        <v>784.3</v>
      </c>
      <c r="G97" s="38">
        <v>773.8</v>
      </c>
      <c r="H97" s="38">
        <v>810.2</v>
      </c>
      <c r="I97" s="38">
        <v>820.7</v>
      </c>
      <c r="J97" s="38">
        <v>828.40000000000009</v>
      </c>
      <c r="K97" s="31">
        <v>813</v>
      </c>
      <c r="L97" s="31">
        <v>794.8</v>
      </c>
      <c r="M97" s="31">
        <v>1.72749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1136.25</v>
      </c>
      <c r="D98" s="38">
        <v>1139.1833333333334</v>
      </c>
      <c r="E98" s="38">
        <v>1128.5666666666668</v>
      </c>
      <c r="F98" s="38">
        <v>1120.8833333333334</v>
      </c>
      <c r="G98" s="38">
        <v>1110.2666666666669</v>
      </c>
      <c r="H98" s="38">
        <v>1146.8666666666668</v>
      </c>
      <c r="I98" s="38">
        <v>1157.4833333333336</v>
      </c>
      <c r="J98" s="38">
        <v>1165.1666666666667</v>
      </c>
      <c r="K98" s="31">
        <v>1149.8</v>
      </c>
      <c r="L98" s="31">
        <v>1131.5</v>
      </c>
      <c r="M98" s="31">
        <v>0.73695999999999995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144.75</v>
      </c>
      <c r="D99" s="38">
        <v>144.54999999999998</v>
      </c>
      <c r="E99" s="38">
        <v>142.59999999999997</v>
      </c>
      <c r="F99" s="38">
        <v>140.44999999999999</v>
      </c>
      <c r="G99" s="38">
        <v>138.49999999999997</v>
      </c>
      <c r="H99" s="38">
        <v>146.69999999999996</v>
      </c>
      <c r="I99" s="38">
        <v>148.64999999999995</v>
      </c>
      <c r="J99" s="38">
        <v>150.79999999999995</v>
      </c>
      <c r="K99" s="31">
        <v>146.5</v>
      </c>
      <c r="L99" s="31">
        <v>142.4</v>
      </c>
      <c r="M99" s="31">
        <v>14.672359999999999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606</v>
      </c>
      <c r="D100" s="38">
        <v>605.9666666666667</v>
      </c>
      <c r="E100" s="38">
        <v>603.18333333333339</v>
      </c>
      <c r="F100" s="38">
        <v>600.36666666666667</v>
      </c>
      <c r="G100" s="38">
        <v>597.58333333333337</v>
      </c>
      <c r="H100" s="38">
        <v>608.78333333333342</v>
      </c>
      <c r="I100" s="38">
        <v>611.56666666666672</v>
      </c>
      <c r="J100" s="38">
        <v>614.38333333333344</v>
      </c>
      <c r="K100" s="31">
        <v>608.75</v>
      </c>
      <c r="L100" s="31">
        <v>603.15</v>
      </c>
      <c r="M100" s="31">
        <v>1.3825099999999999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2253.1</v>
      </c>
      <c r="D101" s="38">
        <v>2259.75</v>
      </c>
      <c r="E101" s="38">
        <v>2234.5</v>
      </c>
      <c r="F101" s="38">
        <v>2215.9</v>
      </c>
      <c r="G101" s="38">
        <v>2190.65</v>
      </c>
      <c r="H101" s="38">
        <v>2278.35</v>
      </c>
      <c r="I101" s="38">
        <v>2303.6</v>
      </c>
      <c r="J101" s="38">
        <v>2322.1999999999998</v>
      </c>
      <c r="K101" s="31">
        <v>2285</v>
      </c>
      <c r="L101" s="31">
        <v>2241.15</v>
      </c>
      <c r="M101" s="31">
        <v>0.91786000000000001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34.85</v>
      </c>
      <c r="D102" s="38">
        <v>35.15</v>
      </c>
      <c r="E102" s="38">
        <v>34.449999999999996</v>
      </c>
      <c r="F102" s="38">
        <v>34.049999999999997</v>
      </c>
      <c r="G102" s="38">
        <v>33.349999999999994</v>
      </c>
      <c r="H102" s="38">
        <v>35.549999999999997</v>
      </c>
      <c r="I102" s="38">
        <v>36.25</v>
      </c>
      <c r="J102" s="38">
        <v>36.65</v>
      </c>
      <c r="K102" s="31">
        <v>35.85</v>
      </c>
      <c r="L102" s="31">
        <v>34.75</v>
      </c>
      <c r="M102" s="31">
        <v>85.41686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1138.45</v>
      </c>
      <c r="D103" s="38">
        <v>1148.4833333333333</v>
      </c>
      <c r="E103" s="38">
        <v>1123.1666666666667</v>
      </c>
      <c r="F103" s="38">
        <v>1107.8833333333334</v>
      </c>
      <c r="G103" s="38">
        <v>1082.5666666666668</v>
      </c>
      <c r="H103" s="38">
        <v>1163.7666666666667</v>
      </c>
      <c r="I103" s="38">
        <v>1189.0833333333333</v>
      </c>
      <c r="J103" s="38">
        <v>1204.3666666666666</v>
      </c>
      <c r="K103" s="31">
        <v>1173.8</v>
      </c>
      <c r="L103" s="31">
        <v>1133.2</v>
      </c>
      <c r="M103" s="31">
        <v>8.7195900000000002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684.95</v>
      </c>
      <c r="D104" s="38">
        <v>683.93333333333339</v>
      </c>
      <c r="E104" s="38">
        <v>676.56666666666683</v>
      </c>
      <c r="F104" s="38">
        <v>668.18333333333339</v>
      </c>
      <c r="G104" s="38">
        <v>660.81666666666683</v>
      </c>
      <c r="H104" s="38">
        <v>692.31666666666683</v>
      </c>
      <c r="I104" s="38">
        <v>699.68333333333339</v>
      </c>
      <c r="J104" s="38">
        <v>708.06666666666683</v>
      </c>
      <c r="K104" s="31">
        <v>691.3</v>
      </c>
      <c r="L104" s="31">
        <v>675.55</v>
      </c>
      <c r="M104" s="31">
        <v>1.89611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1028.5</v>
      </c>
      <c r="D105" s="38">
        <v>1031.0833333333333</v>
      </c>
      <c r="E105" s="38">
        <v>1014.4166666666665</v>
      </c>
      <c r="F105" s="38">
        <v>1000.3333333333333</v>
      </c>
      <c r="G105" s="38">
        <v>983.66666666666652</v>
      </c>
      <c r="H105" s="38">
        <v>1045.1666666666665</v>
      </c>
      <c r="I105" s="38">
        <v>1061.833333333333</v>
      </c>
      <c r="J105" s="38">
        <v>1075.9166666666665</v>
      </c>
      <c r="K105" s="31">
        <v>1047.75</v>
      </c>
      <c r="L105" s="31">
        <v>1017</v>
      </c>
      <c r="M105" s="31">
        <v>1.8559600000000001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9507.2000000000007</v>
      </c>
      <c r="D106" s="38">
        <v>9466.4166666666661</v>
      </c>
      <c r="E106" s="38">
        <v>9290.8833333333314</v>
      </c>
      <c r="F106" s="38">
        <v>9074.5666666666657</v>
      </c>
      <c r="G106" s="38">
        <v>8899.033333333331</v>
      </c>
      <c r="H106" s="38">
        <v>9682.7333333333318</v>
      </c>
      <c r="I106" s="38">
        <v>9858.2666666666682</v>
      </c>
      <c r="J106" s="38">
        <v>10074.583333333332</v>
      </c>
      <c r="K106" s="31">
        <v>9641.9500000000007</v>
      </c>
      <c r="L106" s="31">
        <v>9250.1</v>
      </c>
      <c r="M106" s="31">
        <v>0.28300999999999998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83.2</v>
      </c>
      <c r="D107" s="38">
        <v>83.516666666666666</v>
      </c>
      <c r="E107" s="38">
        <v>81.833333333333329</v>
      </c>
      <c r="F107" s="38">
        <v>80.466666666666669</v>
      </c>
      <c r="G107" s="38">
        <v>78.783333333333331</v>
      </c>
      <c r="H107" s="38">
        <v>84.883333333333326</v>
      </c>
      <c r="I107" s="38">
        <v>86.566666666666663</v>
      </c>
      <c r="J107" s="38">
        <v>87.933333333333323</v>
      </c>
      <c r="K107" s="31">
        <v>85.2</v>
      </c>
      <c r="L107" s="31">
        <v>82.15</v>
      </c>
      <c r="M107" s="31">
        <v>49.331099999999999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429.35</v>
      </c>
      <c r="D108" s="38">
        <v>425.11666666666662</v>
      </c>
      <c r="E108" s="38">
        <v>415.23333333333323</v>
      </c>
      <c r="F108" s="38">
        <v>401.11666666666662</v>
      </c>
      <c r="G108" s="38">
        <v>391.23333333333323</v>
      </c>
      <c r="H108" s="38">
        <v>439.23333333333323</v>
      </c>
      <c r="I108" s="38">
        <v>449.11666666666656</v>
      </c>
      <c r="J108" s="38">
        <v>463.23333333333323</v>
      </c>
      <c r="K108" s="31">
        <v>435</v>
      </c>
      <c r="L108" s="31">
        <v>411</v>
      </c>
      <c r="M108" s="31">
        <v>79.657979999999995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551.20000000000005</v>
      </c>
      <c r="D109" s="38">
        <v>547.4</v>
      </c>
      <c r="E109" s="38">
        <v>539.79999999999995</v>
      </c>
      <c r="F109" s="38">
        <v>528.4</v>
      </c>
      <c r="G109" s="38">
        <v>520.79999999999995</v>
      </c>
      <c r="H109" s="38">
        <v>558.79999999999995</v>
      </c>
      <c r="I109" s="38">
        <v>566.40000000000009</v>
      </c>
      <c r="J109" s="38">
        <v>577.79999999999995</v>
      </c>
      <c r="K109" s="31">
        <v>555</v>
      </c>
      <c r="L109" s="31">
        <v>536</v>
      </c>
      <c r="M109" s="31">
        <v>2.4786600000000001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275.2</v>
      </c>
      <c r="D110" s="38">
        <v>277.2</v>
      </c>
      <c r="E110" s="38">
        <v>272.39999999999998</v>
      </c>
      <c r="F110" s="38">
        <v>269.59999999999997</v>
      </c>
      <c r="G110" s="38">
        <v>264.79999999999995</v>
      </c>
      <c r="H110" s="38">
        <v>280</v>
      </c>
      <c r="I110" s="38">
        <v>284.80000000000007</v>
      </c>
      <c r="J110" s="38">
        <v>287.60000000000002</v>
      </c>
      <c r="K110" s="31">
        <v>282</v>
      </c>
      <c r="L110" s="31">
        <v>274.39999999999998</v>
      </c>
      <c r="M110" s="31">
        <v>13.19388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519.85</v>
      </c>
      <c r="D111" s="38">
        <v>518.54999999999995</v>
      </c>
      <c r="E111" s="38">
        <v>514.09999999999991</v>
      </c>
      <c r="F111" s="38">
        <v>508.34999999999991</v>
      </c>
      <c r="G111" s="38">
        <v>503.89999999999986</v>
      </c>
      <c r="H111" s="38">
        <v>524.29999999999995</v>
      </c>
      <c r="I111" s="38">
        <v>528.75</v>
      </c>
      <c r="J111" s="38">
        <v>534.5</v>
      </c>
      <c r="K111" s="31">
        <v>523</v>
      </c>
      <c r="L111" s="31">
        <v>512.79999999999995</v>
      </c>
      <c r="M111" s="31">
        <v>3.1630400000000001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984.1</v>
      </c>
      <c r="D112" s="38">
        <v>980.83333333333337</v>
      </c>
      <c r="E112" s="38">
        <v>971.66666666666674</v>
      </c>
      <c r="F112" s="38">
        <v>959.23333333333335</v>
      </c>
      <c r="G112" s="38">
        <v>950.06666666666672</v>
      </c>
      <c r="H112" s="38">
        <v>993.26666666666677</v>
      </c>
      <c r="I112" s="38">
        <v>1002.4333333333335</v>
      </c>
      <c r="J112" s="38">
        <v>1014.8666666666668</v>
      </c>
      <c r="K112" s="31">
        <v>990</v>
      </c>
      <c r="L112" s="31">
        <v>968.4</v>
      </c>
      <c r="M112" s="31">
        <v>1.12296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1121.8499999999999</v>
      </c>
      <c r="D113" s="38">
        <v>1121.6666666666667</v>
      </c>
      <c r="E113" s="38">
        <v>1113.8833333333334</v>
      </c>
      <c r="F113" s="38">
        <v>1105.9166666666667</v>
      </c>
      <c r="G113" s="38">
        <v>1098.1333333333334</v>
      </c>
      <c r="H113" s="38">
        <v>1129.6333333333334</v>
      </c>
      <c r="I113" s="38">
        <v>1137.4166666666667</v>
      </c>
      <c r="J113" s="38">
        <v>1145.3833333333334</v>
      </c>
      <c r="K113" s="31">
        <v>1129.45</v>
      </c>
      <c r="L113" s="31">
        <v>1113.7</v>
      </c>
      <c r="M113" s="31">
        <v>26.112069999999999</v>
      </c>
      <c r="N113" s="1"/>
      <c r="O113" s="1"/>
    </row>
    <row r="114" spans="1:15" ht="12.75" customHeight="1">
      <c r="A114" s="33">
        <v>104</v>
      </c>
      <c r="B114" s="58" t="s">
        <v>850</v>
      </c>
      <c r="C114" s="31">
        <v>522.70000000000005</v>
      </c>
      <c r="D114" s="38">
        <v>519.38333333333333</v>
      </c>
      <c r="E114" s="38">
        <v>512.81666666666661</v>
      </c>
      <c r="F114" s="38">
        <v>502.93333333333328</v>
      </c>
      <c r="G114" s="38">
        <v>496.36666666666656</v>
      </c>
      <c r="H114" s="38">
        <v>529.26666666666665</v>
      </c>
      <c r="I114" s="38">
        <v>535.83333333333348</v>
      </c>
      <c r="J114" s="38">
        <v>545.7166666666667</v>
      </c>
      <c r="K114" s="31">
        <v>525.95000000000005</v>
      </c>
      <c r="L114" s="31">
        <v>509.5</v>
      </c>
      <c r="M114" s="31">
        <v>9.4642999999999997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1257.5999999999999</v>
      </c>
      <c r="D115" s="38">
        <v>1248.9666666666665</v>
      </c>
      <c r="E115" s="38">
        <v>1231.833333333333</v>
      </c>
      <c r="F115" s="38">
        <v>1206.0666666666666</v>
      </c>
      <c r="G115" s="38">
        <v>1188.9333333333332</v>
      </c>
      <c r="H115" s="38">
        <v>1274.7333333333329</v>
      </c>
      <c r="I115" s="38">
        <v>1291.8666666666666</v>
      </c>
      <c r="J115" s="38">
        <v>1317.6333333333328</v>
      </c>
      <c r="K115" s="31">
        <v>1266.0999999999999</v>
      </c>
      <c r="L115" s="31">
        <v>1223.2</v>
      </c>
      <c r="M115" s="31">
        <v>31.03295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123.4</v>
      </c>
      <c r="D116" s="38">
        <v>122.93333333333334</v>
      </c>
      <c r="E116" s="38">
        <v>120.51666666666668</v>
      </c>
      <c r="F116" s="38">
        <v>117.63333333333334</v>
      </c>
      <c r="G116" s="38">
        <v>115.21666666666668</v>
      </c>
      <c r="H116" s="38">
        <v>125.81666666666668</v>
      </c>
      <c r="I116" s="38">
        <v>128.23333333333335</v>
      </c>
      <c r="J116" s="38">
        <v>131.11666666666667</v>
      </c>
      <c r="K116" s="31">
        <v>125.35</v>
      </c>
      <c r="L116" s="31">
        <v>120.05</v>
      </c>
      <c r="M116" s="31">
        <v>30.580739999999999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1417.75</v>
      </c>
      <c r="D117" s="38">
        <v>1418.1499999999999</v>
      </c>
      <c r="E117" s="38">
        <v>1402.5999999999997</v>
      </c>
      <c r="F117" s="38">
        <v>1387.4499999999998</v>
      </c>
      <c r="G117" s="38">
        <v>1371.8999999999996</v>
      </c>
      <c r="H117" s="38">
        <v>1433.2999999999997</v>
      </c>
      <c r="I117" s="38">
        <v>1448.85</v>
      </c>
      <c r="J117" s="38">
        <v>1463.9999999999998</v>
      </c>
      <c r="K117" s="31">
        <v>1433.7</v>
      </c>
      <c r="L117" s="31">
        <v>1403</v>
      </c>
      <c r="M117" s="31">
        <v>1.1538200000000001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230.05</v>
      </c>
      <c r="D118" s="38">
        <v>229.63333333333333</v>
      </c>
      <c r="E118" s="38">
        <v>228.81666666666666</v>
      </c>
      <c r="F118" s="38">
        <v>227.58333333333334</v>
      </c>
      <c r="G118" s="38">
        <v>226.76666666666668</v>
      </c>
      <c r="H118" s="38">
        <v>230.86666666666665</v>
      </c>
      <c r="I118" s="38">
        <v>231.68333333333331</v>
      </c>
      <c r="J118" s="38">
        <v>232.91666666666663</v>
      </c>
      <c r="K118" s="31">
        <v>230.45</v>
      </c>
      <c r="L118" s="31">
        <v>228.4</v>
      </c>
      <c r="M118" s="31">
        <v>104.0346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905.7</v>
      </c>
      <c r="D119" s="38">
        <v>893.56666666666661</v>
      </c>
      <c r="E119" s="38">
        <v>877.13333333333321</v>
      </c>
      <c r="F119" s="38">
        <v>848.56666666666661</v>
      </c>
      <c r="G119" s="38">
        <v>832.13333333333321</v>
      </c>
      <c r="H119" s="38">
        <v>922.13333333333321</v>
      </c>
      <c r="I119" s="38">
        <v>938.56666666666661</v>
      </c>
      <c r="J119" s="38">
        <v>967.13333333333321</v>
      </c>
      <c r="K119" s="31">
        <v>910</v>
      </c>
      <c r="L119" s="31">
        <v>865</v>
      </c>
      <c r="M119" s="31">
        <v>73.362560000000002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5466.45</v>
      </c>
      <c r="D120" s="38">
        <v>5418.2333333333336</v>
      </c>
      <c r="E120" s="38">
        <v>5346.4666666666672</v>
      </c>
      <c r="F120" s="38">
        <v>5226.4833333333336</v>
      </c>
      <c r="G120" s="38">
        <v>5154.7166666666672</v>
      </c>
      <c r="H120" s="38">
        <v>5538.2166666666672</v>
      </c>
      <c r="I120" s="38">
        <v>5609.9833333333336</v>
      </c>
      <c r="J120" s="38">
        <v>5729.9666666666672</v>
      </c>
      <c r="K120" s="31">
        <v>5490</v>
      </c>
      <c r="L120" s="31">
        <v>5298.25</v>
      </c>
      <c r="M120" s="31">
        <v>11.939260000000001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1942.05</v>
      </c>
      <c r="D121" s="38">
        <v>1949.3166666666666</v>
      </c>
      <c r="E121" s="38">
        <v>1927.1833333333332</v>
      </c>
      <c r="F121" s="38">
        <v>1912.3166666666666</v>
      </c>
      <c r="G121" s="38">
        <v>1890.1833333333332</v>
      </c>
      <c r="H121" s="38">
        <v>1964.1833333333332</v>
      </c>
      <c r="I121" s="38">
        <v>1986.3166666666664</v>
      </c>
      <c r="J121" s="38">
        <v>2001.1833333333332</v>
      </c>
      <c r="K121" s="31">
        <v>1971.45</v>
      </c>
      <c r="L121" s="31">
        <v>1934.45</v>
      </c>
      <c r="M121" s="31">
        <v>6.8306800000000001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2375.4499999999998</v>
      </c>
      <c r="D122" s="38">
        <v>2380.2166666666667</v>
      </c>
      <c r="E122" s="38">
        <v>2363.4333333333334</v>
      </c>
      <c r="F122" s="38">
        <v>2351.4166666666665</v>
      </c>
      <c r="G122" s="38">
        <v>2334.6333333333332</v>
      </c>
      <c r="H122" s="38">
        <v>2392.2333333333336</v>
      </c>
      <c r="I122" s="38">
        <v>2409.0166666666673</v>
      </c>
      <c r="J122" s="38">
        <v>2421.0333333333338</v>
      </c>
      <c r="K122" s="31">
        <v>2397</v>
      </c>
      <c r="L122" s="31">
        <v>2368.1999999999998</v>
      </c>
      <c r="M122" s="31">
        <v>0.48329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672.4</v>
      </c>
      <c r="D123" s="38">
        <v>677.93333333333339</v>
      </c>
      <c r="E123" s="38">
        <v>664.86666666666679</v>
      </c>
      <c r="F123" s="38">
        <v>657.33333333333337</v>
      </c>
      <c r="G123" s="38">
        <v>644.26666666666677</v>
      </c>
      <c r="H123" s="38">
        <v>685.46666666666681</v>
      </c>
      <c r="I123" s="38">
        <v>698.53333333333342</v>
      </c>
      <c r="J123" s="38">
        <v>706.06666666666683</v>
      </c>
      <c r="K123" s="31">
        <v>691</v>
      </c>
      <c r="L123" s="31">
        <v>670.4</v>
      </c>
      <c r="M123" s="31">
        <v>13.126429999999999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1090.95</v>
      </c>
      <c r="D124" s="38">
        <v>1089.7</v>
      </c>
      <c r="E124" s="38">
        <v>1075.4000000000001</v>
      </c>
      <c r="F124" s="38">
        <v>1059.8500000000001</v>
      </c>
      <c r="G124" s="38">
        <v>1045.5500000000002</v>
      </c>
      <c r="H124" s="38">
        <v>1105.25</v>
      </c>
      <c r="I124" s="38">
        <v>1119.5499999999997</v>
      </c>
      <c r="J124" s="38">
        <v>1135.0999999999999</v>
      </c>
      <c r="K124" s="31">
        <v>1104</v>
      </c>
      <c r="L124" s="31">
        <v>1074.1500000000001</v>
      </c>
      <c r="M124" s="31">
        <v>3.8376899999999998</v>
      </c>
      <c r="N124" s="1"/>
      <c r="O124" s="1"/>
    </row>
    <row r="125" spans="1:15" ht="12.75" customHeight="1">
      <c r="A125" s="33">
        <v>115</v>
      </c>
      <c r="B125" s="58" t="s">
        <v>856</v>
      </c>
      <c r="C125" s="31">
        <v>4918.1000000000004</v>
      </c>
      <c r="D125" s="38">
        <v>4926.95</v>
      </c>
      <c r="E125" s="38">
        <v>4841.2999999999993</v>
      </c>
      <c r="F125" s="38">
        <v>4764.4999999999991</v>
      </c>
      <c r="G125" s="38">
        <v>4678.8499999999985</v>
      </c>
      <c r="H125" s="38">
        <v>5003.75</v>
      </c>
      <c r="I125" s="38">
        <v>5089.3999999999996</v>
      </c>
      <c r="J125" s="38">
        <v>5166.2000000000007</v>
      </c>
      <c r="K125" s="31">
        <v>5012.6000000000004</v>
      </c>
      <c r="L125" s="31">
        <v>4850.1499999999996</v>
      </c>
      <c r="M125" s="31">
        <v>0.96355999999999997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1415.55</v>
      </c>
      <c r="D126" s="38">
        <v>1410.1833333333334</v>
      </c>
      <c r="E126" s="38">
        <v>1390.3666666666668</v>
      </c>
      <c r="F126" s="38">
        <v>1365.1833333333334</v>
      </c>
      <c r="G126" s="38">
        <v>1345.3666666666668</v>
      </c>
      <c r="H126" s="38">
        <v>1435.3666666666668</v>
      </c>
      <c r="I126" s="38">
        <v>1455.1833333333334</v>
      </c>
      <c r="J126" s="38">
        <v>1480.3666666666668</v>
      </c>
      <c r="K126" s="31">
        <v>1430</v>
      </c>
      <c r="L126" s="31">
        <v>1385</v>
      </c>
      <c r="M126" s="31">
        <v>2.1323799999999999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3970.65</v>
      </c>
      <c r="D127" s="38">
        <v>3947.7833333333333</v>
      </c>
      <c r="E127" s="38">
        <v>3896.8666666666668</v>
      </c>
      <c r="F127" s="38">
        <v>3823.0833333333335</v>
      </c>
      <c r="G127" s="38">
        <v>3772.166666666667</v>
      </c>
      <c r="H127" s="38">
        <v>4021.5666666666666</v>
      </c>
      <c r="I127" s="38">
        <v>4072.4833333333336</v>
      </c>
      <c r="J127" s="38">
        <v>4146.2666666666664</v>
      </c>
      <c r="K127" s="31">
        <v>3998.7</v>
      </c>
      <c r="L127" s="31">
        <v>3874</v>
      </c>
      <c r="M127" s="31">
        <v>0.33454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300.05</v>
      </c>
      <c r="D128" s="38">
        <v>300.63333333333333</v>
      </c>
      <c r="E128" s="38">
        <v>296.76666666666665</v>
      </c>
      <c r="F128" s="38">
        <v>293.48333333333335</v>
      </c>
      <c r="G128" s="38">
        <v>289.61666666666667</v>
      </c>
      <c r="H128" s="38">
        <v>303.91666666666663</v>
      </c>
      <c r="I128" s="38">
        <v>307.7833333333333</v>
      </c>
      <c r="J128" s="38">
        <v>311.06666666666661</v>
      </c>
      <c r="K128" s="31">
        <v>304.5</v>
      </c>
      <c r="L128" s="31">
        <v>297.35000000000002</v>
      </c>
      <c r="M128" s="31">
        <v>19.467639999999999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330.3</v>
      </c>
      <c r="D129" s="38">
        <v>328.93333333333334</v>
      </c>
      <c r="E129" s="38">
        <v>326.86666666666667</v>
      </c>
      <c r="F129" s="38">
        <v>323.43333333333334</v>
      </c>
      <c r="G129" s="38">
        <v>321.36666666666667</v>
      </c>
      <c r="H129" s="38">
        <v>332.36666666666667</v>
      </c>
      <c r="I129" s="38">
        <v>334.43333333333339</v>
      </c>
      <c r="J129" s="38">
        <v>337.86666666666667</v>
      </c>
      <c r="K129" s="31">
        <v>331</v>
      </c>
      <c r="L129" s="31">
        <v>325.5</v>
      </c>
      <c r="M129" s="31">
        <v>1.44543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1707.75</v>
      </c>
      <c r="D130" s="38">
        <v>1715.7</v>
      </c>
      <c r="E130" s="38">
        <v>1682.0500000000002</v>
      </c>
      <c r="F130" s="38">
        <v>1656.3500000000001</v>
      </c>
      <c r="G130" s="38">
        <v>1622.7000000000003</v>
      </c>
      <c r="H130" s="38">
        <v>1741.4</v>
      </c>
      <c r="I130" s="38">
        <v>1775.0500000000002</v>
      </c>
      <c r="J130" s="38">
        <v>1800.75</v>
      </c>
      <c r="K130" s="31">
        <v>1749.35</v>
      </c>
      <c r="L130" s="31">
        <v>1690</v>
      </c>
      <c r="M130" s="31">
        <v>192.11098000000001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1637.35</v>
      </c>
      <c r="D131" s="38">
        <v>1626.1166666666668</v>
      </c>
      <c r="E131" s="38">
        <v>1607.2333333333336</v>
      </c>
      <c r="F131" s="38">
        <v>1577.1166666666668</v>
      </c>
      <c r="G131" s="38">
        <v>1558.2333333333336</v>
      </c>
      <c r="H131" s="38">
        <v>1656.2333333333336</v>
      </c>
      <c r="I131" s="38">
        <v>1675.1166666666668</v>
      </c>
      <c r="J131" s="38">
        <v>1705.2333333333336</v>
      </c>
      <c r="K131" s="31">
        <v>1645</v>
      </c>
      <c r="L131" s="31">
        <v>1596</v>
      </c>
      <c r="M131" s="31">
        <v>3.16473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553.1</v>
      </c>
      <c r="D132" s="38">
        <v>552.35</v>
      </c>
      <c r="E132" s="38">
        <v>547.25</v>
      </c>
      <c r="F132" s="38">
        <v>541.4</v>
      </c>
      <c r="G132" s="38">
        <v>536.29999999999995</v>
      </c>
      <c r="H132" s="38">
        <v>558.20000000000005</v>
      </c>
      <c r="I132" s="38">
        <v>563.30000000000018</v>
      </c>
      <c r="J132" s="38">
        <v>569.15000000000009</v>
      </c>
      <c r="K132" s="31">
        <v>557.45000000000005</v>
      </c>
      <c r="L132" s="31">
        <v>546.5</v>
      </c>
      <c r="M132" s="31">
        <v>47.36298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2085.0500000000002</v>
      </c>
      <c r="D133" s="38">
        <v>2091.3833333333332</v>
      </c>
      <c r="E133" s="38">
        <v>2064.7666666666664</v>
      </c>
      <c r="F133" s="38">
        <v>2044.4833333333331</v>
      </c>
      <c r="G133" s="38">
        <v>2017.8666666666663</v>
      </c>
      <c r="H133" s="38">
        <v>2111.6666666666665</v>
      </c>
      <c r="I133" s="38">
        <v>2138.2833333333333</v>
      </c>
      <c r="J133" s="38">
        <v>2158.5666666666666</v>
      </c>
      <c r="K133" s="31">
        <v>2118</v>
      </c>
      <c r="L133" s="31">
        <v>2071.1</v>
      </c>
      <c r="M133" s="31">
        <v>2.66066</v>
      </c>
      <c r="N133" s="1"/>
      <c r="O133" s="1"/>
    </row>
    <row r="134" spans="1:15" ht="12.75" customHeight="1">
      <c r="A134" s="33">
        <v>124</v>
      </c>
      <c r="B134" s="58" t="s">
        <v>857</v>
      </c>
      <c r="C134" s="31">
        <v>2372.1999999999998</v>
      </c>
      <c r="D134" s="38">
        <v>2336.4166666666665</v>
      </c>
      <c r="E134" s="38">
        <v>2272.8833333333332</v>
      </c>
      <c r="F134" s="38">
        <v>2173.5666666666666</v>
      </c>
      <c r="G134" s="38">
        <v>2110.0333333333333</v>
      </c>
      <c r="H134" s="38">
        <v>2435.7333333333331</v>
      </c>
      <c r="I134" s="38">
        <v>2499.2666666666669</v>
      </c>
      <c r="J134" s="38">
        <v>2598.583333333333</v>
      </c>
      <c r="K134" s="31">
        <v>2399.9499999999998</v>
      </c>
      <c r="L134" s="31">
        <v>2237.1</v>
      </c>
      <c r="M134" s="31">
        <v>5.9430500000000004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932.1</v>
      </c>
      <c r="D135" s="38">
        <v>939.23333333333323</v>
      </c>
      <c r="E135" s="38">
        <v>914.06666666666649</v>
      </c>
      <c r="F135" s="38">
        <v>896.0333333333333</v>
      </c>
      <c r="G135" s="38">
        <v>870.86666666666656</v>
      </c>
      <c r="H135" s="38">
        <v>957.26666666666642</v>
      </c>
      <c r="I135" s="38">
        <v>982.43333333333317</v>
      </c>
      <c r="J135" s="38">
        <v>1000.4666666666664</v>
      </c>
      <c r="K135" s="31">
        <v>964.4</v>
      </c>
      <c r="L135" s="31">
        <v>921.2</v>
      </c>
      <c r="M135" s="31">
        <v>0.83384000000000003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606.85</v>
      </c>
      <c r="D136" s="38">
        <v>605.26666666666665</v>
      </c>
      <c r="E136" s="38">
        <v>598.63333333333333</v>
      </c>
      <c r="F136" s="38">
        <v>590.41666666666663</v>
      </c>
      <c r="G136" s="38">
        <v>583.7833333333333</v>
      </c>
      <c r="H136" s="38">
        <v>613.48333333333335</v>
      </c>
      <c r="I136" s="38">
        <v>620.11666666666656</v>
      </c>
      <c r="J136" s="38">
        <v>628.33333333333337</v>
      </c>
      <c r="K136" s="31">
        <v>611.9</v>
      </c>
      <c r="L136" s="31">
        <v>597.04999999999995</v>
      </c>
      <c r="M136" s="31">
        <v>7.2623300000000004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2220</v>
      </c>
      <c r="D137" s="38">
        <v>2215.7833333333333</v>
      </c>
      <c r="E137" s="38">
        <v>2199.2166666666667</v>
      </c>
      <c r="F137" s="38">
        <v>2178.4333333333334</v>
      </c>
      <c r="G137" s="38">
        <v>2161.8666666666668</v>
      </c>
      <c r="H137" s="38">
        <v>2236.5666666666666</v>
      </c>
      <c r="I137" s="38">
        <v>2253.1333333333332</v>
      </c>
      <c r="J137" s="38">
        <v>2273.9166666666665</v>
      </c>
      <c r="K137" s="31">
        <v>2232.35</v>
      </c>
      <c r="L137" s="31">
        <v>2195</v>
      </c>
      <c r="M137" s="31">
        <v>5.8634300000000001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437.5</v>
      </c>
      <c r="D138" s="38">
        <v>436.58333333333331</v>
      </c>
      <c r="E138" s="38">
        <v>428.16666666666663</v>
      </c>
      <c r="F138" s="38">
        <v>418.83333333333331</v>
      </c>
      <c r="G138" s="38">
        <v>410.41666666666663</v>
      </c>
      <c r="H138" s="38">
        <v>445.91666666666663</v>
      </c>
      <c r="I138" s="38">
        <v>454.33333333333326</v>
      </c>
      <c r="J138" s="38">
        <v>463.66666666666663</v>
      </c>
      <c r="K138" s="31">
        <v>445</v>
      </c>
      <c r="L138" s="31">
        <v>427.25</v>
      </c>
      <c r="M138" s="31">
        <v>52.612929999999999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181</v>
      </c>
      <c r="D139" s="38">
        <v>181.36666666666667</v>
      </c>
      <c r="E139" s="38">
        <v>179.73333333333335</v>
      </c>
      <c r="F139" s="38">
        <v>178.46666666666667</v>
      </c>
      <c r="G139" s="38">
        <v>176.83333333333334</v>
      </c>
      <c r="H139" s="38">
        <v>182.63333333333335</v>
      </c>
      <c r="I139" s="38">
        <v>184.26666666666668</v>
      </c>
      <c r="J139" s="38">
        <v>185.53333333333336</v>
      </c>
      <c r="K139" s="31">
        <v>183</v>
      </c>
      <c r="L139" s="31">
        <v>180.1</v>
      </c>
      <c r="M139" s="31">
        <v>20.609919999999999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195.65</v>
      </c>
      <c r="D140" s="38">
        <v>195.18333333333331</v>
      </c>
      <c r="E140" s="38">
        <v>192.76666666666662</v>
      </c>
      <c r="F140" s="38">
        <v>189.88333333333333</v>
      </c>
      <c r="G140" s="38">
        <v>187.46666666666664</v>
      </c>
      <c r="H140" s="38">
        <v>198.06666666666661</v>
      </c>
      <c r="I140" s="38">
        <v>200.48333333333329</v>
      </c>
      <c r="J140" s="38">
        <v>203.36666666666659</v>
      </c>
      <c r="K140" s="31">
        <v>197.6</v>
      </c>
      <c r="L140" s="31">
        <v>192.3</v>
      </c>
      <c r="M140" s="31">
        <v>16.000330000000002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3592.1</v>
      </c>
      <c r="D141" s="38">
        <v>3608.0166666666664</v>
      </c>
      <c r="E141" s="38">
        <v>3559.583333333333</v>
      </c>
      <c r="F141" s="38">
        <v>3527.0666666666666</v>
      </c>
      <c r="G141" s="38">
        <v>3478.6333333333332</v>
      </c>
      <c r="H141" s="38">
        <v>3640.5333333333328</v>
      </c>
      <c r="I141" s="38">
        <v>3688.9666666666662</v>
      </c>
      <c r="J141" s="38">
        <v>3721.4833333333327</v>
      </c>
      <c r="K141" s="31">
        <v>3656.45</v>
      </c>
      <c r="L141" s="31">
        <v>3575.5</v>
      </c>
      <c r="M141" s="31">
        <v>6.0000099999999996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5003.8500000000004</v>
      </c>
      <c r="D142" s="38">
        <v>4943.6333333333341</v>
      </c>
      <c r="E142" s="38">
        <v>4875.2666666666682</v>
      </c>
      <c r="F142" s="38">
        <v>4746.6833333333343</v>
      </c>
      <c r="G142" s="38">
        <v>4678.3166666666684</v>
      </c>
      <c r="H142" s="38">
        <v>5072.2166666666681</v>
      </c>
      <c r="I142" s="38">
        <v>5140.5833333333348</v>
      </c>
      <c r="J142" s="38">
        <v>5269.1666666666679</v>
      </c>
      <c r="K142" s="31">
        <v>5012</v>
      </c>
      <c r="L142" s="31">
        <v>4815.05</v>
      </c>
      <c r="M142" s="31">
        <v>5.7636399999999997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504.1</v>
      </c>
      <c r="D143" s="38">
        <v>502.4666666666667</v>
      </c>
      <c r="E143" s="38">
        <v>497.63333333333338</v>
      </c>
      <c r="F143" s="38">
        <v>491.16666666666669</v>
      </c>
      <c r="G143" s="38">
        <v>486.33333333333337</v>
      </c>
      <c r="H143" s="38">
        <v>508.93333333333339</v>
      </c>
      <c r="I143" s="38">
        <v>513.76666666666665</v>
      </c>
      <c r="J143" s="38">
        <v>520.23333333333335</v>
      </c>
      <c r="K143" s="31">
        <v>507.3</v>
      </c>
      <c r="L143" s="31">
        <v>496</v>
      </c>
      <c r="M143" s="31">
        <v>48.752429999999997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2175.9</v>
      </c>
      <c r="D144" s="38">
        <v>2191.9833333333336</v>
      </c>
      <c r="E144" s="38">
        <v>2149.0166666666673</v>
      </c>
      <c r="F144" s="38">
        <v>2122.1333333333337</v>
      </c>
      <c r="G144" s="38">
        <v>2079.1666666666674</v>
      </c>
      <c r="H144" s="38">
        <v>2218.8666666666672</v>
      </c>
      <c r="I144" s="38">
        <v>2261.8333333333335</v>
      </c>
      <c r="J144" s="38">
        <v>2288.7166666666672</v>
      </c>
      <c r="K144" s="31">
        <v>2234.9499999999998</v>
      </c>
      <c r="L144" s="31">
        <v>2165.1</v>
      </c>
      <c r="M144" s="31">
        <v>1.48282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5607.85</v>
      </c>
      <c r="D145" s="38">
        <v>5630.95</v>
      </c>
      <c r="E145" s="38">
        <v>5566.9</v>
      </c>
      <c r="F145" s="38">
        <v>5525.95</v>
      </c>
      <c r="G145" s="38">
        <v>5461.9</v>
      </c>
      <c r="H145" s="38">
        <v>5671.9</v>
      </c>
      <c r="I145" s="38">
        <v>5735.9500000000007</v>
      </c>
      <c r="J145" s="38">
        <v>5776.9</v>
      </c>
      <c r="K145" s="31">
        <v>5695</v>
      </c>
      <c r="L145" s="31">
        <v>5590</v>
      </c>
      <c r="M145" s="31">
        <v>6.3577500000000002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477.85</v>
      </c>
      <c r="D146" s="38">
        <v>477.59999999999997</v>
      </c>
      <c r="E146" s="38">
        <v>475.49999999999994</v>
      </c>
      <c r="F146" s="38">
        <v>473.15</v>
      </c>
      <c r="G146" s="38">
        <v>471.04999999999995</v>
      </c>
      <c r="H146" s="38">
        <v>479.94999999999993</v>
      </c>
      <c r="I146" s="38">
        <v>482.04999999999995</v>
      </c>
      <c r="J146" s="38">
        <v>484.39999999999992</v>
      </c>
      <c r="K146" s="31">
        <v>479.7</v>
      </c>
      <c r="L146" s="31">
        <v>475.25</v>
      </c>
      <c r="M146" s="31">
        <v>1.9515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41.55</v>
      </c>
      <c r="D147" s="38">
        <v>41.633333333333333</v>
      </c>
      <c r="E147" s="38">
        <v>40.716666666666669</v>
      </c>
      <c r="F147" s="38">
        <v>39.883333333333333</v>
      </c>
      <c r="G147" s="38">
        <v>38.966666666666669</v>
      </c>
      <c r="H147" s="38">
        <v>42.466666666666669</v>
      </c>
      <c r="I147" s="38">
        <v>43.38333333333334</v>
      </c>
      <c r="J147" s="38">
        <v>44.216666666666669</v>
      </c>
      <c r="K147" s="31">
        <v>42.55</v>
      </c>
      <c r="L147" s="31">
        <v>40.799999999999997</v>
      </c>
      <c r="M147" s="31">
        <v>237.30967000000001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1624.1</v>
      </c>
      <c r="D148" s="38">
        <v>1628.95</v>
      </c>
      <c r="E148" s="38">
        <v>1601.95</v>
      </c>
      <c r="F148" s="38">
        <v>1579.8</v>
      </c>
      <c r="G148" s="38">
        <v>1552.8</v>
      </c>
      <c r="H148" s="38">
        <v>1651.1000000000001</v>
      </c>
      <c r="I148" s="38">
        <v>1678.1000000000001</v>
      </c>
      <c r="J148" s="38">
        <v>1700.2500000000002</v>
      </c>
      <c r="K148" s="31">
        <v>1655.95</v>
      </c>
      <c r="L148" s="31">
        <v>1606.8</v>
      </c>
      <c r="M148" s="31">
        <v>0.66369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3336.6</v>
      </c>
      <c r="D149" s="38">
        <v>3356.2000000000003</v>
      </c>
      <c r="E149" s="38">
        <v>3302.4000000000005</v>
      </c>
      <c r="F149" s="38">
        <v>3268.2000000000003</v>
      </c>
      <c r="G149" s="38">
        <v>3214.4000000000005</v>
      </c>
      <c r="H149" s="38">
        <v>3390.4000000000005</v>
      </c>
      <c r="I149" s="38">
        <v>3444.2000000000007</v>
      </c>
      <c r="J149" s="38">
        <v>3478.4000000000005</v>
      </c>
      <c r="K149" s="31">
        <v>3410</v>
      </c>
      <c r="L149" s="31">
        <v>3322</v>
      </c>
      <c r="M149" s="31">
        <v>8.3573699999999995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248.85</v>
      </c>
      <c r="D150" s="38">
        <v>247.71666666666667</v>
      </c>
      <c r="E150" s="38">
        <v>243.53333333333333</v>
      </c>
      <c r="F150" s="38">
        <v>238.21666666666667</v>
      </c>
      <c r="G150" s="38">
        <v>234.03333333333333</v>
      </c>
      <c r="H150" s="38">
        <v>253.03333333333333</v>
      </c>
      <c r="I150" s="38">
        <v>257.2166666666667</v>
      </c>
      <c r="J150" s="38">
        <v>262.5333333333333</v>
      </c>
      <c r="K150" s="31">
        <v>251.9</v>
      </c>
      <c r="L150" s="31">
        <v>242.4</v>
      </c>
      <c r="M150" s="31">
        <v>24.798449999999999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490.65</v>
      </c>
      <c r="D151" s="38">
        <v>490.56666666666661</v>
      </c>
      <c r="E151" s="38">
        <v>486.23333333333323</v>
      </c>
      <c r="F151" s="38">
        <v>481.81666666666661</v>
      </c>
      <c r="G151" s="38">
        <v>477.48333333333323</v>
      </c>
      <c r="H151" s="38">
        <v>494.98333333333323</v>
      </c>
      <c r="I151" s="38">
        <v>499.31666666666661</v>
      </c>
      <c r="J151" s="38">
        <v>503.73333333333323</v>
      </c>
      <c r="K151" s="31">
        <v>494.9</v>
      </c>
      <c r="L151" s="31">
        <v>486.15</v>
      </c>
      <c r="M151" s="31">
        <v>3.3226399999999998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524.54999999999995</v>
      </c>
      <c r="D152" s="38">
        <v>528.16666666666663</v>
      </c>
      <c r="E152" s="38">
        <v>518.33333333333326</v>
      </c>
      <c r="F152" s="38">
        <v>512.11666666666667</v>
      </c>
      <c r="G152" s="38">
        <v>502.2833333333333</v>
      </c>
      <c r="H152" s="38">
        <v>534.38333333333321</v>
      </c>
      <c r="I152" s="38">
        <v>544.21666666666647</v>
      </c>
      <c r="J152" s="38">
        <v>550.43333333333317</v>
      </c>
      <c r="K152" s="31">
        <v>538</v>
      </c>
      <c r="L152" s="31">
        <v>521.95000000000005</v>
      </c>
      <c r="M152" s="31">
        <v>6.3066399999999998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1660.35</v>
      </c>
      <c r="D153" s="38">
        <v>1665.1333333333332</v>
      </c>
      <c r="E153" s="38">
        <v>1645.2166666666665</v>
      </c>
      <c r="F153" s="38">
        <v>1630.0833333333333</v>
      </c>
      <c r="G153" s="38">
        <v>1610.1666666666665</v>
      </c>
      <c r="H153" s="38">
        <v>1680.2666666666664</v>
      </c>
      <c r="I153" s="38">
        <v>1700.1833333333334</v>
      </c>
      <c r="J153" s="38">
        <v>1715.3166666666664</v>
      </c>
      <c r="K153" s="31">
        <v>1685.05</v>
      </c>
      <c r="L153" s="31">
        <v>1650</v>
      </c>
      <c r="M153" s="31">
        <v>0.51312000000000002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154.30000000000001</v>
      </c>
      <c r="D154" s="38">
        <v>155.21666666666667</v>
      </c>
      <c r="E154" s="38">
        <v>152.13333333333333</v>
      </c>
      <c r="F154" s="38">
        <v>149.96666666666667</v>
      </c>
      <c r="G154" s="38">
        <v>146.88333333333333</v>
      </c>
      <c r="H154" s="38">
        <v>157.38333333333333</v>
      </c>
      <c r="I154" s="38">
        <v>160.46666666666664</v>
      </c>
      <c r="J154" s="38">
        <v>162.63333333333333</v>
      </c>
      <c r="K154" s="31">
        <v>158.30000000000001</v>
      </c>
      <c r="L154" s="31">
        <v>153.05000000000001</v>
      </c>
      <c r="M154" s="31">
        <v>36.00694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196.4</v>
      </c>
      <c r="D155" s="38">
        <v>196.81666666666669</v>
      </c>
      <c r="E155" s="38">
        <v>194.23333333333338</v>
      </c>
      <c r="F155" s="38">
        <v>192.06666666666669</v>
      </c>
      <c r="G155" s="38">
        <v>189.48333333333338</v>
      </c>
      <c r="H155" s="38">
        <v>198.98333333333338</v>
      </c>
      <c r="I155" s="38">
        <v>201.56666666666669</v>
      </c>
      <c r="J155" s="38">
        <v>203.73333333333338</v>
      </c>
      <c r="K155" s="31">
        <v>199.4</v>
      </c>
      <c r="L155" s="31">
        <v>194.65</v>
      </c>
      <c r="M155" s="31">
        <v>7.2137700000000002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90.5</v>
      </c>
      <c r="D156" s="38">
        <v>89.783333333333346</v>
      </c>
      <c r="E156" s="38">
        <v>87.566666666666691</v>
      </c>
      <c r="F156" s="38">
        <v>84.63333333333334</v>
      </c>
      <c r="G156" s="38">
        <v>82.416666666666686</v>
      </c>
      <c r="H156" s="38">
        <v>92.716666666666697</v>
      </c>
      <c r="I156" s="38">
        <v>94.933333333333366</v>
      </c>
      <c r="J156" s="38">
        <v>97.866666666666703</v>
      </c>
      <c r="K156" s="31">
        <v>92</v>
      </c>
      <c r="L156" s="31">
        <v>86.85</v>
      </c>
      <c r="M156" s="31">
        <v>109.12651</v>
      </c>
      <c r="N156" s="1"/>
      <c r="O156" s="1"/>
    </row>
    <row r="157" spans="1:15" ht="12.75" customHeight="1">
      <c r="A157" s="33">
        <v>147</v>
      </c>
      <c r="B157" s="58" t="s">
        <v>858</v>
      </c>
      <c r="C157" s="31">
        <v>810</v>
      </c>
      <c r="D157" s="38">
        <v>811.7166666666667</v>
      </c>
      <c r="E157" s="38">
        <v>799.43333333333339</v>
      </c>
      <c r="F157" s="38">
        <v>788.86666666666667</v>
      </c>
      <c r="G157" s="38">
        <v>776.58333333333337</v>
      </c>
      <c r="H157" s="38">
        <v>822.28333333333342</v>
      </c>
      <c r="I157" s="38">
        <v>834.56666666666672</v>
      </c>
      <c r="J157" s="38">
        <v>845.13333333333344</v>
      </c>
      <c r="K157" s="31">
        <v>824</v>
      </c>
      <c r="L157" s="31">
        <v>801.15</v>
      </c>
      <c r="M157" s="31">
        <v>0.40777999999999998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3159.25</v>
      </c>
      <c r="D158" s="38">
        <v>3183.2833333333328</v>
      </c>
      <c r="E158" s="38">
        <v>3098.9166666666656</v>
      </c>
      <c r="F158" s="38">
        <v>3038.5833333333326</v>
      </c>
      <c r="G158" s="38">
        <v>2954.2166666666653</v>
      </c>
      <c r="H158" s="38">
        <v>3243.6166666666659</v>
      </c>
      <c r="I158" s="38">
        <v>3327.9833333333327</v>
      </c>
      <c r="J158" s="38">
        <v>3388.3166666666662</v>
      </c>
      <c r="K158" s="31">
        <v>3267.65</v>
      </c>
      <c r="L158" s="31">
        <v>3122.95</v>
      </c>
      <c r="M158" s="31">
        <v>9.9891400000000008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266.8</v>
      </c>
      <c r="D159" s="38">
        <v>265.65000000000003</v>
      </c>
      <c r="E159" s="38">
        <v>263.00000000000006</v>
      </c>
      <c r="F159" s="38">
        <v>259.20000000000005</v>
      </c>
      <c r="G159" s="38">
        <v>256.55000000000007</v>
      </c>
      <c r="H159" s="38">
        <v>269.45000000000005</v>
      </c>
      <c r="I159" s="38">
        <v>272.10000000000002</v>
      </c>
      <c r="J159" s="38">
        <v>275.90000000000003</v>
      </c>
      <c r="K159" s="31">
        <v>268.3</v>
      </c>
      <c r="L159" s="31">
        <v>261.85000000000002</v>
      </c>
      <c r="M159" s="31">
        <v>40.271970000000003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380.55</v>
      </c>
      <c r="D160" s="38">
        <v>382.33333333333331</v>
      </c>
      <c r="E160" s="38">
        <v>373.76666666666665</v>
      </c>
      <c r="F160" s="38">
        <v>366.98333333333335</v>
      </c>
      <c r="G160" s="38">
        <v>358.41666666666669</v>
      </c>
      <c r="H160" s="38">
        <v>389.11666666666662</v>
      </c>
      <c r="I160" s="38">
        <v>397.68333333333334</v>
      </c>
      <c r="J160" s="38">
        <v>404.46666666666658</v>
      </c>
      <c r="K160" s="31">
        <v>390.9</v>
      </c>
      <c r="L160" s="31">
        <v>375.55</v>
      </c>
      <c r="M160" s="31">
        <v>1.32464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143.94999999999999</v>
      </c>
      <c r="D161" s="38">
        <v>143.5</v>
      </c>
      <c r="E161" s="38">
        <v>142.44999999999999</v>
      </c>
      <c r="F161" s="38">
        <v>140.94999999999999</v>
      </c>
      <c r="G161" s="38">
        <v>139.89999999999998</v>
      </c>
      <c r="H161" s="38">
        <v>145</v>
      </c>
      <c r="I161" s="38">
        <v>146.05000000000001</v>
      </c>
      <c r="J161" s="38">
        <v>147.55000000000001</v>
      </c>
      <c r="K161" s="31">
        <v>144.55000000000001</v>
      </c>
      <c r="L161" s="31">
        <v>142</v>
      </c>
      <c r="M161" s="31">
        <v>195.48528999999999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463.65</v>
      </c>
      <c r="D162" s="38">
        <v>464.23333333333335</v>
      </c>
      <c r="E162" s="38">
        <v>459.61666666666667</v>
      </c>
      <c r="F162" s="38">
        <v>455.58333333333331</v>
      </c>
      <c r="G162" s="38">
        <v>450.96666666666664</v>
      </c>
      <c r="H162" s="38">
        <v>468.26666666666671</v>
      </c>
      <c r="I162" s="38">
        <v>472.88333333333338</v>
      </c>
      <c r="J162" s="38">
        <v>476.91666666666674</v>
      </c>
      <c r="K162" s="31">
        <v>468.85</v>
      </c>
      <c r="L162" s="31">
        <v>460.2</v>
      </c>
      <c r="M162" s="31">
        <v>2.5623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4795.25</v>
      </c>
      <c r="D163" s="38">
        <v>4812.3833333333332</v>
      </c>
      <c r="E163" s="38">
        <v>4758.3666666666668</v>
      </c>
      <c r="F163" s="38">
        <v>4721.4833333333336</v>
      </c>
      <c r="G163" s="38">
        <v>4667.4666666666672</v>
      </c>
      <c r="H163" s="38">
        <v>4849.2666666666664</v>
      </c>
      <c r="I163" s="38">
        <v>4903.2833333333328</v>
      </c>
      <c r="J163" s="38">
        <v>4940.1666666666661</v>
      </c>
      <c r="K163" s="31">
        <v>4866.3999999999996</v>
      </c>
      <c r="L163" s="31">
        <v>4775.5</v>
      </c>
      <c r="M163" s="31">
        <v>0.19963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1099.7</v>
      </c>
      <c r="D164" s="38">
        <v>1100.7833333333335</v>
      </c>
      <c r="E164" s="38">
        <v>1086.9666666666672</v>
      </c>
      <c r="F164" s="38">
        <v>1074.2333333333336</v>
      </c>
      <c r="G164" s="38">
        <v>1060.4166666666672</v>
      </c>
      <c r="H164" s="38">
        <v>1113.5166666666671</v>
      </c>
      <c r="I164" s="38">
        <v>1127.3333333333333</v>
      </c>
      <c r="J164" s="38">
        <v>1140.0666666666671</v>
      </c>
      <c r="K164" s="31">
        <v>1114.5999999999999</v>
      </c>
      <c r="L164" s="31">
        <v>1088.05</v>
      </c>
      <c r="M164" s="31">
        <v>3.9222800000000002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239.55</v>
      </c>
      <c r="D165" s="38">
        <v>236.7833333333333</v>
      </c>
      <c r="E165" s="38">
        <v>232.21666666666661</v>
      </c>
      <c r="F165" s="38">
        <v>224.8833333333333</v>
      </c>
      <c r="G165" s="38">
        <v>220.31666666666661</v>
      </c>
      <c r="H165" s="38">
        <v>244.11666666666662</v>
      </c>
      <c r="I165" s="38">
        <v>248.68333333333334</v>
      </c>
      <c r="J165" s="38">
        <v>256.01666666666665</v>
      </c>
      <c r="K165" s="31">
        <v>241.35</v>
      </c>
      <c r="L165" s="31">
        <v>229.45</v>
      </c>
      <c r="M165" s="31">
        <v>19.288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163.19999999999999</v>
      </c>
      <c r="D166" s="38">
        <v>162.63333333333335</v>
      </c>
      <c r="E166" s="38">
        <v>160.3666666666667</v>
      </c>
      <c r="F166" s="38">
        <v>157.53333333333336</v>
      </c>
      <c r="G166" s="38">
        <v>155.26666666666671</v>
      </c>
      <c r="H166" s="38">
        <v>165.4666666666667</v>
      </c>
      <c r="I166" s="38">
        <v>167.73333333333335</v>
      </c>
      <c r="J166" s="38">
        <v>170.56666666666669</v>
      </c>
      <c r="K166" s="31">
        <v>164.9</v>
      </c>
      <c r="L166" s="31">
        <v>159.80000000000001</v>
      </c>
      <c r="M166" s="31">
        <v>32.140970000000003</v>
      </c>
      <c r="N166" s="1"/>
      <c r="O166" s="1"/>
    </row>
    <row r="167" spans="1:15" ht="12.75" customHeight="1">
      <c r="A167" s="33">
        <v>157</v>
      </c>
      <c r="B167" s="58" t="s">
        <v>859</v>
      </c>
      <c r="C167" s="31">
        <v>765.65</v>
      </c>
      <c r="D167" s="38">
        <v>759.85</v>
      </c>
      <c r="E167" s="38">
        <v>732.7</v>
      </c>
      <c r="F167" s="38">
        <v>699.75</v>
      </c>
      <c r="G167" s="38">
        <v>672.6</v>
      </c>
      <c r="H167" s="38">
        <v>792.80000000000007</v>
      </c>
      <c r="I167" s="38">
        <v>819.94999999999993</v>
      </c>
      <c r="J167" s="38">
        <v>852.90000000000009</v>
      </c>
      <c r="K167" s="31">
        <v>787</v>
      </c>
      <c r="L167" s="31">
        <v>726.9</v>
      </c>
      <c r="M167" s="31">
        <v>28.100549999999998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331.65</v>
      </c>
      <c r="D168" s="38">
        <v>331.65</v>
      </c>
      <c r="E168" s="38">
        <v>327.34999999999997</v>
      </c>
      <c r="F168" s="38">
        <v>323.05</v>
      </c>
      <c r="G168" s="38">
        <v>318.75</v>
      </c>
      <c r="H168" s="38">
        <v>335.94999999999993</v>
      </c>
      <c r="I168" s="38">
        <v>340.24999999999989</v>
      </c>
      <c r="J168" s="38">
        <v>344.5499999999999</v>
      </c>
      <c r="K168" s="31">
        <v>335.95</v>
      </c>
      <c r="L168" s="31">
        <v>327.35000000000002</v>
      </c>
      <c r="M168" s="31">
        <v>7.3249899999999997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133.55000000000001</v>
      </c>
      <c r="D169" s="38">
        <v>134.53333333333333</v>
      </c>
      <c r="E169" s="38">
        <v>132.11666666666667</v>
      </c>
      <c r="F169" s="38">
        <v>130.68333333333334</v>
      </c>
      <c r="G169" s="38">
        <v>128.26666666666668</v>
      </c>
      <c r="H169" s="38">
        <v>135.96666666666667</v>
      </c>
      <c r="I169" s="38">
        <v>138.38333333333335</v>
      </c>
      <c r="J169" s="38">
        <v>139.81666666666666</v>
      </c>
      <c r="K169" s="31">
        <v>136.94999999999999</v>
      </c>
      <c r="L169" s="31">
        <v>133.1</v>
      </c>
      <c r="M169" s="31">
        <v>52.6952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1267.8</v>
      </c>
      <c r="D170" s="38">
        <v>1275.9333333333334</v>
      </c>
      <c r="E170" s="38">
        <v>1252.8666666666668</v>
      </c>
      <c r="F170" s="38">
        <v>1237.9333333333334</v>
      </c>
      <c r="G170" s="38">
        <v>1214.8666666666668</v>
      </c>
      <c r="H170" s="38">
        <v>1290.8666666666668</v>
      </c>
      <c r="I170" s="38">
        <v>1313.9333333333334</v>
      </c>
      <c r="J170" s="38">
        <v>1328.8666666666668</v>
      </c>
      <c r="K170" s="31">
        <v>1299</v>
      </c>
      <c r="L170" s="31">
        <v>1261</v>
      </c>
      <c r="M170" s="31">
        <v>0.47865999999999997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115</v>
      </c>
      <c r="D171" s="38">
        <v>115.5</v>
      </c>
      <c r="E171" s="38">
        <v>114.25</v>
      </c>
      <c r="F171" s="38">
        <v>113.5</v>
      </c>
      <c r="G171" s="38">
        <v>112.25</v>
      </c>
      <c r="H171" s="38">
        <v>116.25</v>
      </c>
      <c r="I171" s="38">
        <v>117.5</v>
      </c>
      <c r="J171" s="38">
        <v>118.25</v>
      </c>
      <c r="K171" s="31">
        <v>116.75</v>
      </c>
      <c r="L171" s="31">
        <v>114.75</v>
      </c>
      <c r="M171" s="31">
        <v>126.26049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2684.5</v>
      </c>
      <c r="D172" s="38">
        <v>2688.5</v>
      </c>
      <c r="E172" s="38">
        <v>2665</v>
      </c>
      <c r="F172" s="38">
        <v>2645.5</v>
      </c>
      <c r="G172" s="38">
        <v>2622</v>
      </c>
      <c r="H172" s="38">
        <v>2708</v>
      </c>
      <c r="I172" s="38">
        <v>2731.5</v>
      </c>
      <c r="J172" s="38">
        <v>2751</v>
      </c>
      <c r="K172" s="31">
        <v>2712</v>
      </c>
      <c r="L172" s="31">
        <v>2669</v>
      </c>
      <c r="M172" s="31">
        <v>0.38083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3194.75</v>
      </c>
      <c r="D173" s="38">
        <v>3198.1166666666668</v>
      </c>
      <c r="E173" s="38">
        <v>3172.6333333333337</v>
      </c>
      <c r="F173" s="38">
        <v>3150.5166666666669</v>
      </c>
      <c r="G173" s="38">
        <v>3125.0333333333338</v>
      </c>
      <c r="H173" s="38">
        <v>3220.2333333333336</v>
      </c>
      <c r="I173" s="38">
        <v>3245.7166666666672</v>
      </c>
      <c r="J173" s="38">
        <v>3267.8333333333335</v>
      </c>
      <c r="K173" s="31">
        <v>3223.6</v>
      </c>
      <c r="L173" s="31">
        <v>3176</v>
      </c>
      <c r="M173" s="31">
        <v>6.7330000000000001E-2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217.6</v>
      </c>
      <c r="D174" s="38">
        <v>218.56666666666669</v>
      </c>
      <c r="E174" s="38">
        <v>216.03333333333339</v>
      </c>
      <c r="F174" s="38">
        <v>214.4666666666667</v>
      </c>
      <c r="G174" s="38">
        <v>211.93333333333339</v>
      </c>
      <c r="H174" s="38">
        <v>220.13333333333338</v>
      </c>
      <c r="I174" s="38">
        <v>222.66666666666669</v>
      </c>
      <c r="J174" s="38">
        <v>224.23333333333338</v>
      </c>
      <c r="K174" s="31">
        <v>221.1</v>
      </c>
      <c r="L174" s="31">
        <v>217</v>
      </c>
      <c r="M174" s="31">
        <v>3.6094599999999999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1741.45</v>
      </c>
      <c r="D175" s="38">
        <v>1704.7666666666667</v>
      </c>
      <c r="E175" s="38">
        <v>1633.7333333333333</v>
      </c>
      <c r="F175" s="38">
        <v>1526.0166666666667</v>
      </c>
      <c r="G175" s="38">
        <v>1454.9833333333333</v>
      </c>
      <c r="H175" s="38">
        <v>1812.4833333333333</v>
      </c>
      <c r="I175" s="38">
        <v>1883.5166666666667</v>
      </c>
      <c r="J175" s="38">
        <v>1991.2333333333333</v>
      </c>
      <c r="K175" s="31">
        <v>1775.8</v>
      </c>
      <c r="L175" s="31">
        <v>1597.05</v>
      </c>
      <c r="M175" s="31">
        <v>14.93037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1429.5</v>
      </c>
      <c r="D176" s="38">
        <v>1430.2333333333333</v>
      </c>
      <c r="E176" s="38">
        <v>1414.2166666666667</v>
      </c>
      <c r="F176" s="38">
        <v>1398.9333333333334</v>
      </c>
      <c r="G176" s="38">
        <v>1382.9166666666667</v>
      </c>
      <c r="H176" s="38">
        <v>1445.5166666666667</v>
      </c>
      <c r="I176" s="38">
        <v>1461.5333333333335</v>
      </c>
      <c r="J176" s="38">
        <v>1476.8166666666666</v>
      </c>
      <c r="K176" s="31">
        <v>1446.25</v>
      </c>
      <c r="L176" s="31">
        <v>1414.95</v>
      </c>
      <c r="M176" s="31">
        <v>1.66401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766.85</v>
      </c>
      <c r="D177" s="38">
        <v>763.03333333333342</v>
      </c>
      <c r="E177" s="38">
        <v>756.11666666666679</v>
      </c>
      <c r="F177" s="38">
        <v>745.38333333333333</v>
      </c>
      <c r="G177" s="38">
        <v>738.4666666666667</v>
      </c>
      <c r="H177" s="38">
        <v>773.76666666666688</v>
      </c>
      <c r="I177" s="38">
        <v>780.68333333333362</v>
      </c>
      <c r="J177" s="38">
        <v>791.41666666666697</v>
      </c>
      <c r="K177" s="31">
        <v>769.95</v>
      </c>
      <c r="L177" s="31">
        <v>752.3</v>
      </c>
      <c r="M177" s="31">
        <v>11.27664</v>
      </c>
      <c r="N177" s="1"/>
      <c r="O177" s="1"/>
    </row>
    <row r="178" spans="1:15" ht="12.75" customHeight="1">
      <c r="A178" s="33">
        <v>168</v>
      </c>
      <c r="B178" s="58" t="s">
        <v>865</v>
      </c>
      <c r="C178" s="31">
        <v>709.45</v>
      </c>
      <c r="D178" s="38">
        <v>708.83333333333337</v>
      </c>
      <c r="E178" s="38">
        <v>701.7166666666667</v>
      </c>
      <c r="F178" s="38">
        <v>693.98333333333335</v>
      </c>
      <c r="G178" s="38">
        <v>686.86666666666667</v>
      </c>
      <c r="H178" s="38">
        <v>716.56666666666672</v>
      </c>
      <c r="I178" s="38">
        <v>723.68333333333328</v>
      </c>
      <c r="J178" s="38">
        <v>731.41666666666674</v>
      </c>
      <c r="K178" s="31">
        <v>715.95</v>
      </c>
      <c r="L178" s="31">
        <v>701.1</v>
      </c>
      <c r="M178" s="31">
        <v>7.3167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1578.25</v>
      </c>
      <c r="D179" s="38">
        <v>1564.25</v>
      </c>
      <c r="E179" s="38">
        <v>1543.5</v>
      </c>
      <c r="F179" s="38">
        <v>1508.75</v>
      </c>
      <c r="G179" s="38">
        <v>1488</v>
      </c>
      <c r="H179" s="38">
        <v>1599</v>
      </c>
      <c r="I179" s="38">
        <v>1619.75</v>
      </c>
      <c r="J179" s="38">
        <v>1654.5</v>
      </c>
      <c r="K179" s="31">
        <v>1585</v>
      </c>
      <c r="L179" s="31">
        <v>1529.5</v>
      </c>
      <c r="M179" s="31">
        <v>3.83263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61.75</v>
      </c>
      <c r="D180" s="38">
        <v>61.316666666666663</v>
      </c>
      <c r="E180" s="38">
        <v>59.983333333333327</v>
      </c>
      <c r="F180" s="38">
        <v>58.216666666666661</v>
      </c>
      <c r="G180" s="38">
        <v>56.883333333333326</v>
      </c>
      <c r="H180" s="38">
        <v>63.083333333333329</v>
      </c>
      <c r="I180" s="38">
        <v>64.416666666666671</v>
      </c>
      <c r="J180" s="38">
        <v>66.183333333333337</v>
      </c>
      <c r="K180" s="31">
        <v>62.65</v>
      </c>
      <c r="L180" s="31">
        <v>59.55</v>
      </c>
      <c r="M180" s="31">
        <v>505.02512999999999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1345</v>
      </c>
      <c r="D181" s="38">
        <v>1337.8</v>
      </c>
      <c r="E181" s="38">
        <v>1311.6</v>
      </c>
      <c r="F181" s="38">
        <v>1278.2</v>
      </c>
      <c r="G181" s="38">
        <v>1252</v>
      </c>
      <c r="H181" s="38">
        <v>1371.1999999999998</v>
      </c>
      <c r="I181" s="38">
        <v>1397.4</v>
      </c>
      <c r="J181" s="38">
        <v>1430.7999999999997</v>
      </c>
      <c r="K181" s="31">
        <v>1364</v>
      </c>
      <c r="L181" s="31">
        <v>1304.4000000000001</v>
      </c>
      <c r="M181" s="31">
        <v>1.63869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2151.25</v>
      </c>
      <c r="D182" s="38">
        <v>2158.0833333333335</v>
      </c>
      <c r="E182" s="38">
        <v>2128.166666666667</v>
      </c>
      <c r="F182" s="38">
        <v>2105.0833333333335</v>
      </c>
      <c r="G182" s="38">
        <v>2075.166666666667</v>
      </c>
      <c r="H182" s="38">
        <v>2181.166666666667</v>
      </c>
      <c r="I182" s="38">
        <v>2211.0833333333339</v>
      </c>
      <c r="J182" s="38">
        <v>2234.166666666667</v>
      </c>
      <c r="K182" s="31">
        <v>2188</v>
      </c>
      <c r="L182" s="31">
        <v>2135</v>
      </c>
      <c r="M182" s="31">
        <v>0.54439000000000004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479.7</v>
      </c>
      <c r="D183" s="38">
        <v>480.15000000000003</v>
      </c>
      <c r="E183" s="38">
        <v>476.05000000000007</v>
      </c>
      <c r="F183" s="38">
        <v>472.40000000000003</v>
      </c>
      <c r="G183" s="38">
        <v>468.30000000000007</v>
      </c>
      <c r="H183" s="38">
        <v>483.80000000000007</v>
      </c>
      <c r="I183" s="38">
        <v>487.90000000000009</v>
      </c>
      <c r="J183" s="38">
        <v>491.55000000000007</v>
      </c>
      <c r="K183" s="31">
        <v>484.25</v>
      </c>
      <c r="L183" s="31">
        <v>476.5</v>
      </c>
      <c r="M183" s="31">
        <v>0.93606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1005.15</v>
      </c>
      <c r="D184" s="38">
        <v>1009.0166666666668</v>
      </c>
      <c r="E184" s="38">
        <v>998.13333333333355</v>
      </c>
      <c r="F184" s="38">
        <v>991.11666666666679</v>
      </c>
      <c r="G184" s="38">
        <v>980.23333333333358</v>
      </c>
      <c r="H184" s="38">
        <v>1016.0333333333335</v>
      </c>
      <c r="I184" s="38">
        <v>1026.9166666666667</v>
      </c>
      <c r="J184" s="38">
        <v>1033.9333333333334</v>
      </c>
      <c r="K184" s="31">
        <v>1019.9</v>
      </c>
      <c r="L184" s="31">
        <v>1002</v>
      </c>
      <c r="M184" s="31">
        <v>12.128590000000001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537.6</v>
      </c>
      <c r="D185" s="38">
        <v>534.19999999999993</v>
      </c>
      <c r="E185" s="38">
        <v>526.99999999999989</v>
      </c>
      <c r="F185" s="38">
        <v>516.4</v>
      </c>
      <c r="G185" s="38">
        <v>509.19999999999993</v>
      </c>
      <c r="H185" s="38">
        <v>544.79999999999984</v>
      </c>
      <c r="I185" s="38">
        <v>551.99999999999989</v>
      </c>
      <c r="J185" s="38">
        <v>562.5999999999998</v>
      </c>
      <c r="K185" s="31">
        <v>541.4</v>
      </c>
      <c r="L185" s="31">
        <v>523.6</v>
      </c>
      <c r="M185" s="31">
        <v>2.9830800000000002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1645.8</v>
      </c>
      <c r="D186" s="38">
        <v>1645.1333333333332</v>
      </c>
      <c r="E186" s="38">
        <v>1625.8166666666664</v>
      </c>
      <c r="F186" s="38">
        <v>1605.8333333333333</v>
      </c>
      <c r="G186" s="38">
        <v>1586.5166666666664</v>
      </c>
      <c r="H186" s="38">
        <v>1665.1166666666663</v>
      </c>
      <c r="I186" s="38">
        <v>1684.4333333333329</v>
      </c>
      <c r="J186" s="38">
        <v>1704.4166666666663</v>
      </c>
      <c r="K186" s="31">
        <v>1664.45</v>
      </c>
      <c r="L186" s="31">
        <v>1625.15</v>
      </c>
      <c r="M186" s="31">
        <v>5.9340299999999999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297.60000000000002</v>
      </c>
      <c r="D187" s="38">
        <v>299</v>
      </c>
      <c r="E187" s="38">
        <v>295.14999999999998</v>
      </c>
      <c r="F187" s="38">
        <v>292.7</v>
      </c>
      <c r="G187" s="38">
        <v>288.84999999999997</v>
      </c>
      <c r="H187" s="38">
        <v>301.45</v>
      </c>
      <c r="I187" s="38">
        <v>305.3</v>
      </c>
      <c r="J187" s="38">
        <v>307.75</v>
      </c>
      <c r="K187" s="31">
        <v>302.85000000000002</v>
      </c>
      <c r="L187" s="31">
        <v>296.55</v>
      </c>
      <c r="M187" s="31">
        <v>8.7312799999999999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473.9</v>
      </c>
      <c r="D188" s="38">
        <v>472.9666666666667</v>
      </c>
      <c r="E188" s="38">
        <v>467.43333333333339</v>
      </c>
      <c r="F188" s="38">
        <v>460.9666666666667</v>
      </c>
      <c r="G188" s="38">
        <v>455.43333333333339</v>
      </c>
      <c r="H188" s="38">
        <v>479.43333333333339</v>
      </c>
      <c r="I188" s="38">
        <v>484.9666666666667</v>
      </c>
      <c r="J188" s="38">
        <v>491.43333333333339</v>
      </c>
      <c r="K188" s="31">
        <v>478.5</v>
      </c>
      <c r="L188" s="31">
        <v>466.5</v>
      </c>
      <c r="M188" s="31">
        <v>6.44529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1790.95</v>
      </c>
      <c r="D189" s="38">
        <v>1797.2666666666664</v>
      </c>
      <c r="E189" s="38">
        <v>1775.5333333333328</v>
      </c>
      <c r="F189" s="38">
        <v>1760.1166666666663</v>
      </c>
      <c r="G189" s="38">
        <v>1738.3833333333328</v>
      </c>
      <c r="H189" s="38">
        <v>1812.6833333333329</v>
      </c>
      <c r="I189" s="38">
        <v>1834.4166666666665</v>
      </c>
      <c r="J189" s="38">
        <v>1849.833333333333</v>
      </c>
      <c r="K189" s="31">
        <v>1819</v>
      </c>
      <c r="L189" s="31">
        <v>1781.85</v>
      </c>
      <c r="M189" s="31">
        <v>12.44802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764.5</v>
      </c>
      <c r="D190" s="38">
        <v>761.44999999999993</v>
      </c>
      <c r="E190" s="38">
        <v>755.09999999999991</v>
      </c>
      <c r="F190" s="38">
        <v>745.69999999999993</v>
      </c>
      <c r="G190" s="38">
        <v>739.34999999999991</v>
      </c>
      <c r="H190" s="38">
        <v>770.84999999999991</v>
      </c>
      <c r="I190" s="38">
        <v>777.2</v>
      </c>
      <c r="J190" s="38">
        <v>786.59999999999991</v>
      </c>
      <c r="K190" s="31">
        <v>767.8</v>
      </c>
      <c r="L190" s="31">
        <v>752.05</v>
      </c>
      <c r="M190" s="31">
        <v>1.30332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378.05</v>
      </c>
      <c r="D191" s="38">
        <v>373.51666666666665</v>
      </c>
      <c r="E191" s="38">
        <v>367.83333333333331</v>
      </c>
      <c r="F191" s="38">
        <v>357.61666666666667</v>
      </c>
      <c r="G191" s="38">
        <v>351.93333333333334</v>
      </c>
      <c r="H191" s="38">
        <v>383.73333333333329</v>
      </c>
      <c r="I191" s="38">
        <v>389.41666666666669</v>
      </c>
      <c r="J191" s="38">
        <v>399.63333333333327</v>
      </c>
      <c r="K191" s="31">
        <v>379.2</v>
      </c>
      <c r="L191" s="31">
        <v>363.3</v>
      </c>
      <c r="M191" s="31">
        <v>5.2107900000000003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2276.1</v>
      </c>
      <c r="D192" s="38">
        <v>2269.1333333333332</v>
      </c>
      <c r="E192" s="38">
        <v>2233.4666666666662</v>
      </c>
      <c r="F192" s="38">
        <v>2190.833333333333</v>
      </c>
      <c r="G192" s="38">
        <v>2155.1666666666661</v>
      </c>
      <c r="H192" s="38">
        <v>2311.7666666666664</v>
      </c>
      <c r="I192" s="38">
        <v>2347.4333333333334</v>
      </c>
      <c r="J192" s="38">
        <v>2390.0666666666666</v>
      </c>
      <c r="K192" s="31">
        <v>2304.8000000000002</v>
      </c>
      <c r="L192" s="31">
        <v>2226.5</v>
      </c>
      <c r="M192" s="31">
        <v>0.83565999999999996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697.75</v>
      </c>
      <c r="D193" s="38">
        <v>699.65</v>
      </c>
      <c r="E193" s="38">
        <v>693.69999999999993</v>
      </c>
      <c r="F193" s="38">
        <v>689.65</v>
      </c>
      <c r="G193" s="38">
        <v>683.69999999999993</v>
      </c>
      <c r="H193" s="38">
        <v>703.69999999999993</v>
      </c>
      <c r="I193" s="38">
        <v>709.65</v>
      </c>
      <c r="J193" s="38">
        <v>713.69999999999993</v>
      </c>
      <c r="K193" s="31">
        <v>705.6</v>
      </c>
      <c r="L193" s="31">
        <v>695.6</v>
      </c>
      <c r="M193" s="31">
        <v>1.98149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262.89999999999998</v>
      </c>
      <c r="D194" s="38">
        <v>263.61666666666662</v>
      </c>
      <c r="E194" s="38">
        <v>260.33333333333326</v>
      </c>
      <c r="F194" s="38">
        <v>257.76666666666665</v>
      </c>
      <c r="G194" s="38">
        <v>254.48333333333329</v>
      </c>
      <c r="H194" s="38">
        <v>266.18333333333322</v>
      </c>
      <c r="I194" s="38">
        <v>269.46666666666664</v>
      </c>
      <c r="J194" s="38">
        <v>272.03333333333319</v>
      </c>
      <c r="K194" s="31">
        <v>266.89999999999998</v>
      </c>
      <c r="L194" s="31">
        <v>261.05</v>
      </c>
      <c r="M194" s="31">
        <v>2.85669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3046.6</v>
      </c>
      <c r="D195" s="38">
        <v>3050.2833333333333</v>
      </c>
      <c r="E195" s="38">
        <v>3026.3166666666666</v>
      </c>
      <c r="F195" s="38">
        <v>3006.0333333333333</v>
      </c>
      <c r="G195" s="38">
        <v>2982.0666666666666</v>
      </c>
      <c r="H195" s="38">
        <v>3070.5666666666666</v>
      </c>
      <c r="I195" s="38">
        <v>3094.5333333333328</v>
      </c>
      <c r="J195" s="38">
        <v>3114.8166666666666</v>
      </c>
      <c r="K195" s="31">
        <v>3074.25</v>
      </c>
      <c r="L195" s="31">
        <v>3030</v>
      </c>
      <c r="M195" s="31">
        <v>0.77271999999999996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449.35</v>
      </c>
      <c r="D196" s="38">
        <v>450.7</v>
      </c>
      <c r="E196" s="38">
        <v>446.04999999999995</v>
      </c>
      <c r="F196" s="38">
        <v>442.74999999999994</v>
      </c>
      <c r="G196" s="38">
        <v>438.09999999999991</v>
      </c>
      <c r="H196" s="38">
        <v>454</v>
      </c>
      <c r="I196" s="38">
        <v>458.65</v>
      </c>
      <c r="J196" s="38">
        <v>461.95000000000005</v>
      </c>
      <c r="K196" s="31">
        <v>455.35</v>
      </c>
      <c r="L196" s="31">
        <v>447.4</v>
      </c>
      <c r="M196" s="31">
        <v>14.66175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609.5</v>
      </c>
      <c r="D197" s="38">
        <v>606.31666666666672</v>
      </c>
      <c r="E197" s="38">
        <v>601.63333333333344</v>
      </c>
      <c r="F197" s="38">
        <v>593.76666666666677</v>
      </c>
      <c r="G197" s="38">
        <v>589.08333333333348</v>
      </c>
      <c r="H197" s="38">
        <v>614.18333333333339</v>
      </c>
      <c r="I197" s="38">
        <v>618.86666666666656</v>
      </c>
      <c r="J197" s="38">
        <v>626.73333333333335</v>
      </c>
      <c r="K197" s="31">
        <v>611</v>
      </c>
      <c r="L197" s="31">
        <v>598.45000000000005</v>
      </c>
      <c r="M197" s="31">
        <v>9.2715700000000005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129.9</v>
      </c>
      <c r="D198" s="38">
        <v>130.23333333333332</v>
      </c>
      <c r="E198" s="38">
        <v>128.46666666666664</v>
      </c>
      <c r="F198" s="38">
        <v>127.03333333333333</v>
      </c>
      <c r="G198" s="38">
        <v>125.26666666666665</v>
      </c>
      <c r="H198" s="38">
        <v>131.66666666666663</v>
      </c>
      <c r="I198" s="38">
        <v>133.43333333333334</v>
      </c>
      <c r="J198" s="38">
        <v>134.86666666666662</v>
      </c>
      <c r="K198" s="31">
        <v>132</v>
      </c>
      <c r="L198" s="31">
        <v>128.80000000000001</v>
      </c>
      <c r="M198" s="31">
        <v>17.614820000000002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175.3</v>
      </c>
      <c r="D199" s="38">
        <v>175.20000000000002</v>
      </c>
      <c r="E199" s="38">
        <v>173.70000000000005</v>
      </c>
      <c r="F199" s="38">
        <v>172.10000000000002</v>
      </c>
      <c r="G199" s="38">
        <v>170.60000000000005</v>
      </c>
      <c r="H199" s="38">
        <v>176.80000000000004</v>
      </c>
      <c r="I199" s="38">
        <v>178.29999999999998</v>
      </c>
      <c r="J199" s="38">
        <v>179.90000000000003</v>
      </c>
      <c r="K199" s="31">
        <v>176.7</v>
      </c>
      <c r="L199" s="31">
        <v>173.6</v>
      </c>
      <c r="M199" s="31">
        <v>23.059940000000001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276.14999999999998</v>
      </c>
      <c r="D200" s="38">
        <v>275.91666666666669</v>
      </c>
      <c r="E200" s="38">
        <v>274.23333333333335</v>
      </c>
      <c r="F200" s="38">
        <v>272.31666666666666</v>
      </c>
      <c r="G200" s="38">
        <v>270.63333333333333</v>
      </c>
      <c r="H200" s="38">
        <v>277.83333333333337</v>
      </c>
      <c r="I200" s="38">
        <v>279.51666666666665</v>
      </c>
      <c r="J200" s="38">
        <v>281.43333333333339</v>
      </c>
      <c r="K200" s="31">
        <v>277.60000000000002</v>
      </c>
      <c r="L200" s="31">
        <v>274</v>
      </c>
      <c r="M200" s="31">
        <v>3.50976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1751.55</v>
      </c>
      <c r="D201" s="38">
        <v>1747.6333333333332</v>
      </c>
      <c r="E201" s="38">
        <v>1730.2666666666664</v>
      </c>
      <c r="F201" s="38">
        <v>1708.9833333333331</v>
      </c>
      <c r="G201" s="38">
        <v>1691.6166666666663</v>
      </c>
      <c r="H201" s="38">
        <v>1768.9166666666665</v>
      </c>
      <c r="I201" s="38">
        <v>1786.2833333333333</v>
      </c>
      <c r="J201" s="38">
        <v>1807.5666666666666</v>
      </c>
      <c r="K201" s="31">
        <v>1765</v>
      </c>
      <c r="L201" s="31">
        <v>1726.35</v>
      </c>
      <c r="M201" s="31">
        <v>1.5576399999999999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928.25</v>
      </c>
      <c r="D202" s="38">
        <v>923.76666666666677</v>
      </c>
      <c r="E202" s="38">
        <v>912.43333333333351</v>
      </c>
      <c r="F202" s="38">
        <v>896.61666666666679</v>
      </c>
      <c r="G202" s="38">
        <v>885.28333333333353</v>
      </c>
      <c r="H202" s="38">
        <v>939.58333333333348</v>
      </c>
      <c r="I202" s="38">
        <v>950.91666666666674</v>
      </c>
      <c r="J202" s="38">
        <v>966.73333333333346</v>
      </c>
      <c r="K202" s="31">
        <v>935.1</v>
      </c>
      <c r="L202" s="31">
        <v>907.95</v>
      </c>
      <c r="M202" s="31">
        <v>6.0061099999999996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1384.55</v>
      </c>
      <c r="D203" s="38">
        <v>1377.8500000000001</v>
      </c>
      <c r="E203" s="38">
        <v>1356.7000000000003</v>
      </c>
      <c r="F203" s="38">
        <v>1328.8500000000001</v>
      </c>
      <c r="G203" s="38">
        <v>1307.7000000000003</v>
      </c>
      <c r="H203" s="38">
        <v>1405.7000000000003</v>
      </c>
      <c r="I203" s="38">
        <v>1426.8500000000004</v>
      </c>
      <c r="J203" s="38">
        <v>1454.7000000000003</v>
      </c>
      <c r="K203" s="31">
        <v>1399</v>
      </c>
      <c r="L203" s="31">
        <v>1350</v>
      </c>
      <c r="M203" s="31">
        <v>19.21612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1172.1500000000001</v>
      </c>
      <c r="D204" s="38">
        <v>1175.3833333333334</v>
      </c>
      <c r="E204" s="38">
        <v>1162.666666666667</v>
      </c>
      <c r="F204" s="38">
        <v>1153.1833333333336</v>
      </c>
      <c r="G204" s="38">
        <v>1140.4666666666672</v>
      </c>
      <c r="H204" s="38">
        <v>1184.8666666666668</v>
      </c>
      <c r="I204" s="38">
        <v>1197.5833333333335</v>
      </c>
      <c r="J204" s="38">
        <v>1207.0666666666666</v>
      </c>
      <c r="K204" s="31">
        <v>1188.0999999999999</v>
      </c>
      <c r="L204" s="31">
        <v>1165.9000000000001</v>
      </c>
      <c r="M204" s="31">
        <v>44.839669999999998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2524.1999999999998</v>
      </c>
      <c r="D205" s="38">
        <v>2499.5333333333333</v>
      </c>
      <c r="E205" s="38">
        <v>2440.7166666666667</v>
      </c>
      <c r="F205" s="38">
        <v>2357.2333333333336</v>
      </c>
      <c r="G205" s="38">
        <v>2298.416666666667</v>
      </c>
      <c r="H205" s="38">
        <v>2583.0166666666664</v>
      </c>
      <c r="I205" s="38">
        <v>2641.833333333333</v>
      </c>
      <c r="J205" s="38">
        <v>2725.3166666666662</v>
      </c>
      <c r="K205" s="31">
        <v>2558.35</v>
      </c>
      <c r="L205" s="31">
        <v>2416.0500000000002</v>
      </c>
      <c r="M205" s="31">
        <v>105.73643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1571.45</v>
      </c>
      <c r="D206" s="38">
        <v>1572.5666666666668</v>
      </c>
      <c r="E206" s="38">
        <v>1561.9833333333336</v>
      </c>
      <c r="F206" s="38">
        <v>1552.5166666666667</v>
      </c>
      <c r="G206" s="38">
        <v>1541.9333333333334</v>
      </c>
      <c r="H206" s="38">
        <v>1582.0333333333338</v>
      </c>
      <c r="I206" s="38">
        <v>1592.6166666666672</v>
      </c>
      <c r="J206" s="38">
        <v>1602.0833333333339</v>
      </c>
      <c r="K206" s="31">
        <v>1583.15</v>
      </c>
      <c r="L206" s="31">
        <v>1563.1</v>
      </c>
      <c r="M206" s="31">
        <v>500.37885999999997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644.75</v>
      </c>
      <c r="D207" s="38">
        <v>641.31666666666672</v>
      </c>
      <c r="E207" s="38">
        <v>634.73333333333346</v>
      </c>
      <c r="F207" s="38">
        <v>624.7166666666667</v>
      </c>
      <c r="G207" s="38">
        <v>618.13333333333344</v>
      </c>
      <c r="H207" s="38">
        <v>651.33333333333348</v>
      </c>
      <c r="I207" s="38">
        <v>657.91666666666674</v>
      </c>
      <c r="J207" s="38">
        <v>667.93333333333351</v>
      </c>
      <c r="K207" s="31">
        <v>647.9</v>
      </c>
      <c r="L207" s="31">
        <v>631.29999999999995</v>
      </c>
      <c r="M207" s="31">
        <v>44.738259999999997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2915.95</v>
      </c>
      <c r="D208" s="38">
        <v>2923.6666666666665</v>
      </c>
      <c r="E208" s="38">
        <v>2882.333333333333</v>
      </c>
      <c r="F208" s="38">
        <v>2848.7166666666667</v>
      </c>
      <c r="G208" s="38">
        <v>2807.3833333333332</v>
      </c>
      <c r="H208" s="38">
        <v>2957.2833333333328</v>
      </c>
      <c r="I208" s="38">
        <v>2998.6166666666659</v>
      </c>
      <c r="J208" s="38">
        <v>3032.2333333333327</v>
      </c>
      <c r="K208" s="31">
        <v>2965</v>
      </c>
      <c r="L208" s="31">
        <v>2890.05</v>
      </c>
      <c r="M208" s="31">
        <v>9.2012099999999997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76.2</v>
      </c>
      <c r="D209" s="38">
        <v>75.366666666666674</v>
      </c>
      <c r="E209" s="38">
        <v>73.833333333333343</v>
      </c>
      <c r="F209" s="38">
        <v>71.466666666666669</v>
      </c>
      <c r="G209" s="38">
        <v>69.933333333333337</v>
      </c>
      <c r="H209" s="38">
        <v>77.733333333333348</v>
      </c>
      <c r="I209" s="38">
        <v>79.26666666666668</v>
      </c>
      <c r="J209" s="38">
        <v>81.633333333333354</v>
      </c>
      <c r="K209" s="31">
        <v>76.900000000000006</v>
      </c>
      <c r="L209" s="31">
        <v>73</v>
      </c>
      <c r="M209" s="31">
        <v>377.12191999999999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296</v>
      </c>
      <c r="D210" s="38">
        <v>295</v>
      </c>
      <c r="E210" s="38">
        <v>292.10000000000002</v>
      </c>
      <c r="F210" s="38">
        <v>288.20000000000005</v>
      </c>
      <c r="G210" s="38">
        <v>285.30000000000007</v>
      </c>
      <c r="H210" s="38">
        <v>298.89999999999998</v>
      </c>
      <c r="I210" s="38">
        <v>301.79999999999995</v>
      </c>
      <c r="J210" s="38">
        <v>305.69999999999993</v>
      </c>
      <c r="K210" s="31">
        <v>297.89999999999998</v>
      </c>
      <c r="L210" s="31">
        <v>291.10000000000002</v>
      </c>
      <c r="M210" s="31">
        <v>2.5791200000000001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459.85</v>
      </c>
      <c r="D211" s="38">
        <v>460.5333333333333</v>
      </c>
      <c r="E211" s="38">
        <v>456.06666666666661</v>
      </c>
      <c r="F211" s="38">
        <v>452.2833333333333</v>
      </c>
      <c r="G211" s="38">
        <v>447.81666666666661</v>
      </c>
      <c r="H211" s="38">
        <v>464.31666666666661</v>
      </c>
      <c r="I211" s="38">
        <v>468.7833333333333</v>
      </c>
      <c r="J211" s="38">
        <v>472.56666666666661</v>
      </c>
      <c r="K211" s="31">
        <v>465</v>
      </c>
      <c r="L211" s="31">
        <v>456.75</v>
      </c>
      <c r="M211" s="31">
        <v>92.941659999999999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1007.6</v>
      </c>
      <c r="D212" s="38">
        <v>1019.3666666666667</v>
      </c>
      <c r="E212" s="38">
        <v>993.73333333333335</v>
      </c>
      <c r="F212" s="38">
        <v>979.86666666666667</v>
      </c>
      <c r="G212" s="38">
        <v>954.23333333333335</v>
      </c>
      <c r="H212" s="38">
        <v>1033.2333333333333</v>
      </c>
      <c r="I212" s="38">
        <v>1058.8666666666668</v>
      </c>
      <c r="J212" s="38">
        <v>1072.7333333333333</v>
      </c>
      <c r="K212" s="31">
        <v>1045</v>
      </c>
      <c r="L212" s="31">
        <v>1005.5</v>
      </c>
      <c r="M212" s="31">
        <v>0.23264000000000001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3900.3</v>
      </c>
      <c r="D213" s="38">
        <v>3901.9666666666667</v>
      </c>
      <c r="E213" s="38">
        <v>3874.9333333333334</v>
      </c>
      <c r="F213" s="38">
        <v>3849.5666666666666</v>
      </c>
      <c r="G213" s="38">
        <v>3822.5333333333333</v>
      </c>
      <c r="H213" s="38">
        <v>3927.3333333333335</v>
      </c>
      <c r="I213" s="38">
        <v>3954.3666666666672</v>
      </c>
      <c r="J213" s="38">
        <v>3979.7333333333336</v>
      </c>
      <c r="K213" s="31">
        <v>3929</v>
      </c>
      <c r="L213" s="31">
        <v>3876.6</v>
      </c>
      <c r="M213" s="31">
        <v>9.9485100000000006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158.44999999999999</v>
      </c>
      <c r="D214" s="38">
        <v>158.70000000000002</v>
      </c>
      <c r="E214" s="38">
        <v>154.10000000000002</v>
      </c>
      <c r="F214" s="38">
        <v>149.75</v>
      </c>
      <c r="G214" s="38">
        <v>145.15</v>
      </c>
      <c r="H214" s="38">
        <v>163.05000000000004</v>
      </c>
      <c r="I214" s="38">
        <v>167.65</v>
      </c>
      <c r="J214" s="38">
        <v>172.00000000000006</v>
      </c>
      <c r="K214" s="31">
        <v>163.30000000000001</v>
      </c>
      <c r="L214" s="31">
        <v>154.35</v>
      </c>
      <c r="M214" s="31">
        <v>256.98712999999998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248.1</v>
      </c>
      <c r="D215" s="38">
        <v>251.05000000000004</v>
      </c>
      <c r="E215" s="38">
        <v>243.85000000000008</v>
      </c>
      <c r="F215" s="38">
        <v>239.60000000000005</v>
      </c>
      <c r="G215" s="38">
        <v>232.40000000000009</v>
      </c>
      <c r="H215" s="38">
        <v>255.30000000000007</v>
      </c>
      <c r="I215" s="38">
        <v>262.50000000000006</v>
      </c>
      <c r="J215" s="38">
        <v>266.75000000000006</v>
      </c>
      <c r="K215" s="31">
        <v>258.25</v>
      </c>
      <c r="L215" s="31">
        <v>246.8</v>
      </c>
      <c r="M215" s="31">
        <v>90.289789999999996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2505.0500000000002</v>
      </c>
      <c r="D216" s="38">
        <v>2511.9833333333336</v>
      </c>
      <c r="E216" s="38">
        <v>2484.166666666667</v>
      </c>
      <c r="F216" s="38">
        <v>2463.2833333333333</v>
      </c>
      <c r="G216" s="38">
        <v>2435.4666666666667</v>
      </c>
      <c r="H216" s="38">
        <v>2532.8666666666672</v>
      </c>
      <c r="I216" s="38">
        <v>2560.6833333333338</v>
      </c>
      <c r="J216" s="38">
        <v>2581.5666666666675</v>
      </c>
      <c r="K216" s="31">
        <v>2539.8000000000002</v>
      </c>
      <c r="L216" s="31">
        <v>2491.1</v>
      </c>
      <c r="M216" s="31">
        <v>32.354140000000001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318.14999999999998</v>
      </c>
      <c r="D217" s="38">
        <v>318.88333333333327</v>
      </c>
      <c r="E217" s="38">
        <v>316.31666666666655</v>
      </c>
      <c r="F217" s="38">
        <v>314.48333333333329</v>
      </c>
      <c r="G217" s="38">
        <v>311.91666666666657</v>
      </c>
      <c r="H217" s="38">
        <v>320.71666666666653</v>
      </c>
      <c r="I217" s="38">
        <v>323.28333333333325</v>
      </c>
      <c r="J217" s="38">
        <v>325.1166666666665</v>
      </c>
      <c r="K217" s="31">
        <v>321.45</v>
      </c>
      <c r="L217" s="31">
        <v>317.05</v>
      </c>
      <c r="M217" s="31">
        <v>2.1912400000000001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4400.95</v>
      </c>
      <c r="D218" s="38">
        <v>4422.8</v>
      </c>
      <c r="E218" s="38">
        <v>4363.1500000000005</v>
      </c>
      <c r="F218" s="38">
        <v>4325.3500000000004</v>
      </c>
      <c r="G218" s="38">
        <v>4265.7000000000007</v>
      </c>
      <c r="H218" s="38">
        <v>4460.6000000000004</v>
      </c>
      <c r="I218" s="38">
        <v>4520.25</v>
      </c>
      <c r="J218" s="38">
        <v>4558.05</v>
      </c>
      <c r="K218" s="31">
        <v>4482.45</v>
      </c>
      <c r="L218" s="31">
        <v>4385</v>
      </c>
      <c r="M218" s="31">
        <v>0.20610999999999999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583.04999999999995</v>
      </c>
      <c r="D219" s="38">
        <v>589.68333333333328</v>
      </c>
      <c r="E219" s="38">
        <v>574.36666666666656</v>
      </c>
      <c r="F219" s="38">
        <v>565.68333333333328</v>
      </c>
      <c r="G219" s="38">
        <v>550.36666666666656</v>
      </c>
      <c r="H219" s="38">
        <v>598.36666666666656</v>
      </c>
      <c r="I219" s="38">
        <v>613.68333333333339</v>
      </c>
      <c r="J219" s="38">
        <v>622.36666666666656</v>
      </c>
      <c r="K219" s="31">
        <v>605</v>
      </c>
      <c r="L219" s="31">
        <v>581</v>
      </c>
      <c r="M219" s="31">
        <v>0.92966000000000004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834.25</v>
      </c>
      <c r="D220" s="38">
        <v>830.38333333333333</v>
      </c>
      <c r="E220" s="38">
        <v>823.56666666666661</v>
      </c>
      <c r="F220" s="38">
        <v>812.88333333333333</v>
      </c>
      <c r="G220" s="38">
        <v>806.06666666666661</v>
      </c>
      <c r="H220" s="38">
        <v>841.06666666666661</v>
      </c>
      <c r="I220" s="38">
        <v>847.88333333333344</v>
      </c>
      <c r="J220" s="38">
        <v>858.56666666666661</v>
      </c>
      <c r="K220" s="31">
        <v>837.2</v>
      </c>
      <c r="L220" s="31">
        <v>819.7</v>
      </c>
      <c r="M220" s="31">
        <v>1.95909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39643.699999999997</v>
      </c>
      <c r="D221" s="38">
        <v>39814.35</v>
      </c>
      <c r="E221" s="38">
        <v>39199</v>
      </c>
      <c r="F221" s="38">
        <v>38754.300000000003</v>
      </c>
      <c r="G221" s="38">
        <v>38138.950000000004</v>
      </c>
      <c r="H221" s="38">
        <v>40259.049999999996</v>
      </c>
      <c r="I221" s="38">
        <v>40874.399999999987</v>
      </c>
      <c r="J221" s="38">
        <v>41319.099999999991</v>
      </c>
      <c r="K221" s="31">
        <v>40429.699999999997</v>
      </c>
      <c r="L221" s="31">
        <v>39369.65</v>
      </c>
      <c r="M221" s="31">
        <v>6.9199999999999998E-2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74.900000000000006</v>
      </c>
      <c r="D222" s="38">
        <v>75.316666666666663</v>
      </c>
      <c r="E222" s="38">
        <v>74.083333333333329</v>
      </c>
      <c r="F222" s="38">
        <v>73.266666666666666</v>
      </c>
      <c r="G222" s="38">
        <v>72.033333333333331</v>
      </c>
      <c r="H222" s="38">
        <v>76.133333333333326</v>
      </c>
      <c r="I222" s="38">
        <v>77.366666666666674</v>
      </c>
      <c r="J222" s="38">
        <v>78.183333333333323</v>
      </c>
      <c r="K222" s="31">
        <v>76.55</v>
      </c>
      <c r="L222" s="31">
        <v>74.5</v>
      </c>
      <c r="M222" s="31">
        <v>61.546720000000001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958.75</v>
      </c>
      <c r="D223" s="38">
        <v>959.66666666666663</v>
      </c>
      <c r="E223" s="38">
        <v>953.13333333333321</v>
      </c>
      <c r="F223" s="38">
        <v>947.51666666666654</v>
      </c>
      <c r="G223" s="38">
        <v>940.98333333333312</v>
      </c>
      <c r="H223" s="38">
        <v>965.2833333333333</v>
      </c>
      <c r="I223" s="38">
        <v>971.81666666666683</v>
      </c>
      <c r="J223" s="38">
        <v>977.43333333333339</v>
      </c>
      <c r="K223" s="31">
        <v>966.2</v>
      </c>
      <c r="L223" s="31">
        <v>954.05</v>
      </c>
      <c r="M223" s="31">
        <v>366.75400000000002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1313.7</v>
      </c>
      <c r="D224" s="38">
        <v>1316.75</v>
      </c>
      <c r="E224" s="38">
        <v>1306.1500000000001</v>
      </c>
      <c r="F224" s="38">
        <v>1298.6000000000001</v>
      </c>
      <c r="G224" s="38">
        <v>1288.0000000000002</v>
      </c>
      <c r="H224" s="38">
        <v>1324.3</v>
      </c>
      <c r="I224" s="38">
        <v>1334.8999999999999</v>
      </c>
      <c r="J224" s="38">
        <v>1342.4499999999998</v>
      </c>
      <c r="K224" s="31">
        <v>1327.35</v>
      </c>
      <c r="L224" s="31">
        <v>1309.2</v>
      </c>
      <c r="M224" s="31">
        <v>8.3757099999999998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563.9</v>
      </c>
      <c r="D225" s="38">
        <v>562.91666666666663</v>
      </c>
      <c r="E225" s="38">
        <v>556.93333333333328</v>
      </c>
      <c r="F225" s="38">
        <v>549.9666666666667</v>
      </c>
      <c r="G225" s="38">
        <v>543.98333333333335</v>
      </c>
      <c r="H225" s="38">
        <v>569.88333333333321</v>
      </c>
      <c r="I225" s="38">
        <v>575.86666666666656</v>
      </c>
      <c r="J225" s="38">
        <v>582.83333333333314</v>
      </c>
      <c r="K225" s="31">
        <v>568.9</v>
      </c>
      <c r="L225" s="31">
        <v>555.95000000000005</v>
      </c>
      <c r="M225" s="31">
        <v>36.490729999999999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624.85</v>
      </c>
      <c r="D226" s="38">
        <v>621.9</v>
      </c>
      <c r="E226" s="38">
        <v>617</v>
      </c>
      <c r="F226" s="38">
        <v>609.15</v>
      </c>
      <c r="G226" s="38">
        <v>604.25</v>
      </c>
      <c r="H226" s="38">
        <v>629.75</v>
      </c>
      <c r="I226" s="38">
        <v>634.64999999999986</v>
      </c>
      <c r="J226" s="38">
        <v>642.5</v>
      </c>
      <c r="K226" s="31">
        <v>626.79999999999995</v>
      </c>
      <c r="L226" s="31">
        <v>614.04999999999995</v>
      </c>
      <c r="M226" s="31">
        <v>2.4267400000000001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59.8</v>
      </c>
      <c r="D227" s="38">
        <v>59.983333333333327</v>
      </c>
      <c r="E227" s="38">
        <v>59.416666666666657</v>
      </c>
      <c r="F227" s="38">
        <v>59.033333333333331</v>
      </c>
      <c r="G227" s="38">
        <v>58.466666666666661</v>
      </c>
      <c r="H227" s="38">
        <v>60.366666666666653</v>
      </c>
      <c r="I227" s="38">
        <v>60.93333333333333</v>
      </c>
      <c r="J227" s="38">
        <v>61.316666666666649</v>
      </c>
      <c r="K227" s="31">
        <v>60.55</v>
      </c>
      <c r="L227" s="31">
        <v>59.6</v>
      </c>
      <c r="M227" s="31">
        <v>44.994630000000001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93.35</v>
      </c>
      <c r="D228" s="38">
        <v>93.11666666666666</v>
      </c>
      <c r="E228" s="38">
        <v>90.433333333333323</v>
      </c>
      <c r="F228" s="38">
        <v>87.516666666666666</v>
      </c>
      <c r="G228" s="38">
        <v>84.833333333333329</v>
      </c>
      <c r="H228" s="38">
        <v>96.033333333333317</v>
      </c>
      <c r="I228" s="38">
        <v>98.716666666666654</v>
      </c>
      <c r="J228" s="38">
        <v>101.63333333333331</v>
      </c>
      <c r="K228" s="31">
        <v>95.8</v>
      </c>
      <c r="L228" s="31">
        <v>90.2</v>
      </c>
      <c r="M228" s="31">
        <v>4490.6781700000001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121.75</v>
      </c>
      <c r="D229" s="38">
        <v>122.38333333333333</v>
      </c>
      <c r="E229" s="38">
        <v>119.91666666666666</v>
      </c>
      <c r="F229" s="38">
        <v>118.08333333333333</v>
      </c>
      <c r="G229" s="38">
        <v>115.61666666666666</v>
      </c>
      <c r="H229" s="38">
        <v>124.21666666666665</v>
      </c>
      <c r="I229" s="38">
        <v>126.68333333333332</v>
      </c>
      <c r="J229" s="38">
        <v>128.51666666666665</v>
      </c>
      <c r="K229" s="31">
        <v>124.85</v>
      </c>
      <c r="L229" s="31">
        <v>120.55</v>
      </c>
      <c r="M229" s="31">
        <v>175.10216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945.8</v>
      </c>
      <c r="D230" s="38">
        <v>941.83333333333337</v>
      </c>
      <c r="E230" s="38">
        <v>935.66666666666674</v>
      </c>
      <c r="F230" s="38">
        <v>925.53333333333342</v>
      </c>
      <c r="G230" s="38">
        <v>919.36666666666679</v>
      </c>
      <c r="H230" s="38">
        <v>951.9666666666667</v>
      </c>
      <c r="I230" s="38">
        <v>958.13333333333344</v>
      </c>
      <c r="J230" s="38">
        <v>968.26666666666665</v>
      </c>
      <c r="K230" s="31">
        <v>948</v>
      </c>
      <c r="L230" s="31">
        <v>931.7</v>
      </c>
      <c r="M230" s="31">
        <v>0.52751999999999999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606.70000000000005</v>
      </c>
      <c r="D231" s="38">
        <v>599.56666666666672</v>
      </c>
      <c r="E231" s="38">
        <v>587.13333333333344</v>
      </c>
      <c r="F231" s="38">
        <v>567.56666666666672</v>
      </c>
      <c r="G231" s="38">
        <v>555.13333333333344</v>
      </c>
      <c r="H231" s="38">
        <v>619.13333333333344</v>
      </c>
      <c r="I231" s="38">
        <v>631.56666666666661</v>
      </c>
      <c r="J231" s="38">
        <v>651.13333333333344</v>
      </c>
      <c r="K231" s="31">
        <v>612</v>
      </c>
      <c r="L231" s="31">
        <v>580</v>
      </c>
      <c r="M231" s="31">
        <v>8.6271100000000001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236.35</v>
      </c>
      <c r="D232" s="38">
        <v>236.85</v>
      </c>
      <c r="E232" s="38">
        <v>233.5</v>
      </c>
      <c r="F232" s="38">
        <v>230.65</v>
      </c>
      <c r="G232" s="38">
        <v>227.3</v>
      </c>
      <c r="H232" s="38">
        <v>239.7</v>
      </c>
      <c r="I232" s="38">
        <v>243.04999999999995</v>
      </c>
      <c r="J232" s="38">
        <v>245.89999999999998</v>
      </c>
      <c r="K232" s="31">
        <v>240.2</v>
      </c>
      <c r="L232" s="31">
        <v>234</v>
      </c>
      <c r="M232" s="31">
        <v>33.613219999999998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198.3</v>
      </c>
      <c r="D233" s="38">
        <v>199.1</v>
      </c>
      <c r="E233" s="38">
        <v>190.5</v>
      </c>
      <c r="F233" s="38">
        <v>182.70000000000002</v>
      </c>
      <c r="G233" s="38">
        <v>174.10000000000002</v>
      </c>
      <c r="H233" s="38">
        <v>206.89999999999998</v>
      </c>
      <c r="I233" s="38">
        <v>215.49999999999994</v>
      </c>
      <c r="J233" s="38">
        <v>223.29999999999995</v>
      </c>
      <c r="K233" s="31">
        <v>207.7</v>
      </c>
      <c r="L233" s="31">
        <v>191.3</v>
      </c>
      <c r="M233" s="31">
        <v>595.52859999999998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79.95</v>
      </c>
      <c r="D234" s="38">
        <v>79.866666666666674</v>
      </c>
      <c r="E234" s="38">
        <v>78.033333333333346</v>
      </c>
      <c r="F234" s="38">
        <v>76.116666666666674</v>
      </c>
      <c r="G234" s="38">
        <v>74.283333333333346</v>
      </c>
      <c r="H234" s="38">
        <v>81.783333333333346</v>
      </c>
      <c r="I234" s="38">
        <v>83.61666666666666</v>
      </c>
      <c r="J234" s="38">
        <v>85.533333333333346</v>
      </c>
      <c r="K234" s="31">
        <v>81.7</v>
      </c>
      <c r="L234" s="31">
        <v>77.95</v>
      </c>
      <c r="M234" s="31">
        <v>225.32147000000001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3061.05</v>
      </c>
      <c r="D235" s="38">
        <v>3042.8833333333332</v>
      </c>
      <c r="E235" s="38">
        <v>3015.7666666666664</v>
      </c>
      <c r="F235" s="38">
        <v>2970.4833333333331</v>
      </c>
      <c r="G235" s="38">
        <v>2943.3666666666663</v>
      </c>
      <c r="H235" s="38">
        <v>3088.1666666666665</v>
      </c>
      <c r="I235" s="38">
        <v>3115.2833333333333</v>
      </c>
      <c r="J235" s="38">
        <v>3160.5666666666666</v>
      </c>
      <c r="K235" s="31">
        <v>3070</v>
      </c>
      <c r="L235" s="31">
        <v>2997.6</v>
      </c>
      <c r="M235" s="31">
        <v>1.7356199999999999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378.65</v>
      </c>
      <c r="D236" s="38">
        <v>379.4666666666667</v>
      </c>
      <c r="E236" s="38">
        <v>373.68333333333339</v>
      </c>
      <c r="F236" s="38">
        <v>368.7166666666667</v>
      </c>
      <c r="G236" s="38">
        <v>362.93333333333339</v>
      </c>
      <c r="H236" s="38">
        <v>384.43333333333339</v>
      </c>
      <c r="I236" s="38">
        <v>390.2166666666667</v>
      </c>
      <c r="J236" s="38">
        <v>395.18333333333339</v>
      </c>
      <c r="K236" s="31">
        <v>385.25</v>
      </c>
      <c r="L236" s="31">
        <v>374.5</v>
      </c>
      <c r="M236" s="31">
        <v>16.863499999999998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126.2</v>
      </c>
      <c r="D237" s="38">
        <v>126.35000000000001</v>
      </c>
      <c r="E237" s="38">
        <v>125.35000000000002</v>
      </c>
      <c r="F237" s="38">
        <v>124.50000000000001</v>
      </c>
      <c r="G237" s="38">
        <v>123.50000000000003</v>
      </c>
      <c r="H237" s="38">
        <v>127.20000000000002</v>
      </c>
      <c r="I237" s="38">
        <v>128.19999999999999</v>
      </c>
      <c r="J237" s="38">
        <v>129.05000000000001</v>
      </c>
      <c r="K237" s="31">
        <v>127.35</v>
      </c>
      <c r="L237" s="31">
        <v>125.5</v>
      </c>
      <c r="M237" s="31">
        <v>45.044559999999997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420.9</v>
      </c>
      <c r="D238" s="38">
        <v>421.73333333333335</v>
      </c>
      <c r="E238" s="38">
        <v>417.9666666666667</v>
      </c>
      <c r="F238" s="38">
        <v>415.03333333333336</v>
      </c>
      <c r="G238" s="38">
        <v>411.26666666666671</v>
      </c>
      <c r="H238" s="38">
        <v>424.66666666666669</v>
      </c>
      <c r="I238" s="38">
        <v>428.43333333333334</v>
      </c>
      <c r="J238" s="38">
        <v>431.36666666666667</v>
      </c>
      <c r="K238" s="31">
        <v>425.5</v>
      </c>
      <c r="L238" s="31">
        <v>418.8</v>
      </c>
      <c r="M238" s="31">
        <v>81.766109999999998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89.1</v>
      </c>
      <c r="D239" s="38">
        <v>89.86666666666666</v>
      </c>
      <c r="E239" s="38">
        <v>88.183333333333323</v>
      </c>
      <c r="F239" s="38">
        <v>87.266666666666666</v>
      </c>
      <c r="G239" s="38">
        <v>85.583333333333329</v>
      </c>
      <c r="H239" s="38">
        <v>90.783333333333317</v>
      </c>
      <c r="I239" s="38">
        <v>92.466666666666654</v>
      </c>
      <c r="J239" s="38">
        <v>93.383333333333312</v>
      </c>
      <c r="K239" s="31">
        <v>91.55</v>
      </c>
      <c r="L239" s="31">
        <v>88.95</v>
      </c>
      <c r="M239" s="31">
        <v>159.18997999999999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30.6</v>
      </c>
      <c r="D240" s="38">
        <v>30.733333333333334</v>
      </c>
      <c r="E240" s="38">
        <v>30.366666666666667</v>
      </c>
      <c r="F240" s="38">
        <v>30.133333333333333</v>
      </c>
      <c r="G240" s="38">
        <v>29.766666666666666</v>
      </c>
      <c r="H240" s="38">
        <v>30.966666666666669</v>
      </c>
      <c r="I240" s="38">
        <v>31.333333333333336</v>
      </c>
      <c r="J240" s="38">
        <v>31.56666666666667</v>
      </c>
      <c r="K240" s="31">
        <v>31.1</v>
      </c>
      <c r="L240" s="31">
        <v>30.5</v>
      </c>
      <c r="M240" s="31">
        <v>97.882350000000002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672</v>
      </c>
      <c r="D241" s="38">
        <v>673.19999999999993</v>
      </c>
      <c r="E241" s="38">
        <v>667.59999999999991</v>
      </c>
      <c r="F241" s="38">
        <v>663.19999999999993</v>
      </c>
      <c r="G241" s="38">
        <v>657.59999999999991</v>
      </c>
      <c r="H241" s="38">
        <v>677.59999999999991</v>
      </c>
      <c r="I241" s="38">
        <v>683.2</v>
      </c>
      <c r="J241" s="38">
        <v>687.59999999999991</v>
      </c>
      <c r="K241" s="31">
        <v>678.8</v>
      </c>
      <c r="L241" s="31">
        <v>668.8</v>
      </c>
      <c r="M241" s="31">
        <v>16.63214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50.2</v>
      </c>
      <c r="D242" s="38">
        <v>50.166666666666664</v>
      </c>
      <c r="E242" s="38">
        <v>49.833333333333329</v>
      </c>
      <c r="F242" s="38">
        <v>49.466666666666661</v>
      </c>
      <c r="G242" s="38">
        <v>49.133333333333326</v>
      </c>
      <c r="H242" s="38">
        <v>50.533333333333331</v>
      </c>
      <c r="I242" s="38">
        <v>50.86666666666666</v>
      </c>
      <c r="J242" s="38">
        <v>51.233333333333334</v>
      </c>
      <c r="K242" s="31">
        <v>50.5</v>
      </c>
      <c r="L242" s="31">
        <v>49.8</v>
      </c>
      <c r="M242" s="31">
        <v>373.88794999999999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1570.3</v>
      </c>
      <c r="D243" s="38">
        <v>1566.45</v>
      </c>
      <c r="E243" s="38">
        <v>1549.8500000000001</v>
      </c>
      <c r="F243" s="38">
        <v>1529.4</v>
      </c>
      <c r="G243" s="38">
        <v>1512.8000000000002</v>
      </c>
      <c r="H243" s="38">
        <v>1586.9</v>
      </c>
      <c r="I243" s="38">
        <v>1603.5</v>
      </c>
      <c r="J243" s="38">
        <v>1623.95</v>
      </c>
      <c r="K243" s="31">
        <v>1583.05</v>
      </c>
      <c r="L243" s="31">
        <v>1546</v>
      </c>
      <c r="M243" s="31">
        <v>0.62790000000000001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467.7</v>
      </c>
      <c r="D244" s="38">
        <v>468.55</v>
      </c>
      <c r="E244" s="38">
        <v>462.25</v>
      </c>
      <c r="F244" s="38">
        <v>456.8</v>
      </c>
      <c r="G244" s="38">
        <v>450.5</v>
      </c>
      <c r="H244" s="38">
        <v>474</v>
      </c>
      <c r="I244" s="38">
        <v>480.30000000000007</v>
      </c>
      <c r="J244" s="38">
        <v>485.75</v>
      </c>
      <c r="K244" s="31">
        <v>474.85</v>
      </c>
      <c r="L244" s="31">
        <v>463.1</v>
      </c>
      <c r="M244" s="31">
        <v>31.177600000000002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175.2</v>
      </c>
      <c r="D245" s="38">
        <v>176.45000000000002</v>
      </c>
      <c r="E245" s="38">
        <v>173.00000000000003</v>
      </c>
      <c r="F245" s="38">
        <v>170.8</v>
      </c>
      <c r="G245" s="38">
        <v>167.35000000000002</v>
      </c>
      <c r="H245" s="38">
        <v>178.65000000000003</v>
      </c>
      <c r="I245" s="38">
        <v>182.10000000000002</v>
      </c>
      <c r="J245" s="38">
        <v>184.30000000000004</v>
      </c>
      <c r="K245" s="31">
        <v>179.9</v>
      </c>
      <c r="L245" s="31">
        <v>174.25</v>
      </c>
      <c r="M245" s="31">
        <v>48.939070000000001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1378.15</v>
      </c>
      <c r="D246" s="38">
        <v>1381.1000000000001</v>
      </c>
      <c r="E246" s="38">
        <v>1360.3000000000002</v>
      </c>
      <c r="F246" s="38">
        <v>1342.45</v>
      </c>
      <c r="G246" s="38">
        <v>1321.65</v>
      </c>
      <c r="H246" s="38">
        <v>1398.9500000000003</v>
      </c>
      <c r="I246" s="38">
        <v>1419.75</v>
      </c>
      <c r="J246" s="38">
        <v>1437.6000000000004</v>
      </c>
      <c r="K246" s="31">
        <v>1401.9</v>
      </c>
      <c r="L246" s="31">
        <v>1363.25</v>
      </c>
      <c r="M246" s="31">
        <v>41.061799999999998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14.6</v>
      </c>
      <c r="D247" s="38">
        <v>14.716666666666667</v>
      </c>
      <c r="E247" s="38">
        <v>14.233333333333334</v>
      </c>
      <c r="F247" s="38">
        <v>13.866666666666667</v>
      </c>
      <c r="G247" s="38">
        <v>13.383333333333335</v>
      </c>
      <c r="H247" s="38">
        <v>15.083333333333334</v>
      </c>
      <c r="I247" s="38">
        <v>15.566666666666665</v>
      </c>
      <c r="J247" s="38">
        <v>15.933333333333334</v>
      </c>
      <c r="K247" s="31">
        <v>15.2</v>
      </c>
      <c r="L247" s="31">
        <v>14.35</v>
      </c>
      <c r="M247" s="31">
        <v>369.80090999999999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4331.5</v>
      </c>
      <c r="D248" s="38">
        <v>4344.4833333333336</v>
      </c>
      <c r="E248" s="38">
        <v>4292.0166666666673</v>
      </c>
      <c r="F248" s="38">
        <v>4252.5333333333338</v>
      </c>
      <c r="G248" s="38">
        <v>4200.0666666666675</v>
      </c>
      <c r="H248" s="38">
        <v>4383.9666666666672</v>
      </c>
      <c r="I248" s="38">
        <v>4436.4333333333343</v>
      </c>
      <c r="J248" s="38">
        <v>4475.916666666667</v>
      </c>
      <c r="K248" s="31">
        <v>4396.95</v>
      </c>
      <c r="L248" s="31">
        <v>4305</v>
      </c>
      <c r="M248" s="31">
        <v>3.4901399999999998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1435.45</v>
      </c>
      <c r="D249" s="38">
        <v>1436.3333333333333</v>
      </c>
      <c r="E249" s="38">
        <v>1427.7666666666664</v>
      </c>
      <c r="F249" s="38">
        <v>1420.0833333333333</v>
      </c>
      <c r="G249" s="38">
        <v>1411.5166666666664</v>
      </c>
      <c r="H249" s="38">
        <v>1444.0166666666664</v>
      </c>
      <c r="I249" s="38">
        <v>1452.5833333333335</v>
      </c>
      <c r="J249" s="38">
        <v>1460.2666666666664</v>
      </c>
      <c r="K249" s="31">
        <v>1444.9</v>
      </c>
      <c r="L249" s="31">
        <v>1428.65</v>
      </c>
      <c r="M249" s="31">
        <v>97.927350000000004</v>
      </c>
      <c r="N249" s="1"/>
      <c r="O249" s="1"/>
    </row>
    <row r="250" spans="1:15" ht="12.75" customHeight="1">
      <c r="A250" s="33">
        <v>240</v>
      </c>
      <c r="B250" s="58" t="s">
        <v>860</v>
      </c>
      <c r="C250" s="31">
        <v>3219.35</v>
      </c>
      <c r="D250" s="38">
        <v>3214.9333333333329</v>
      </c>
      <c r="E250" s="38">
        <v>3188.3666666666659</v>
      </c>
      <c r="F250" s="38">
        <v>3157.3833333333328</v>
      </c>
      <c r="G250" s="38">
        <v>3130.8166666666657</v>
      </c>
      <c r="H250" s="38">
        <v>3245.9166666666661</v>
      </c>
      <c r="I250" s="38">
        <v>3272.4833333333327</v>
      </c>
      <c r="J250" s="38">
        <v>3303.4666666666662</v>
      </c>
      <c r="K250" s="31">
        <v>3241.5</v>
      </c>
      <c r="L250" s="31">
        <v>3183.95</v>
      </c>
      <c r="M250" s="31">
        <v>0.13635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735</v>
      </c>
      <c r="D251" s="38">
        <v>728.80000000000007</v>
      </c>
      <c r="E251" s="38">
        <v>715.20000000000016</v>
      </c>
      <c r="F251" s="38">
        <v>695.40000000000009</v>
      </c>
      <c r="G251" s="38">
        <v>681.80000000000018</v>
      </c>
      <c r="H251" s="38">
        <v>748.60000000000014</v>
      </c>
      <c r="I251" s="38">
        <v>762.2</v>
      </c>
      <c r="J251" s="38">
        <v>782.00000000000011</v>
      </c>
      <c r="K251" s="31">
        <v>742.4</v>
      </c>
      <c r="L251" s="31">
        <v>709</v>
      </c>
      <c r="M251" s="31">
        <v>15.548550000000001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2435</v>
      </c>
      <c r="D252" s="38">
        <v>2441.6333333333332</v>
      </c>
      <c r="E252" s="38">
        <v>2418.3666666666663</v>
      </c>
      <c r="F252" s="38">
        <v>2401.7333333333331</v>
      </c>
      <c r="G252" s="38">
        <v>2378.4666666666662</v>
      </c>
      <c r="H252" s="38">
        <v>2458.2666666666664</v>
      </c>
      <c r="I252" s="38">
        <v>2481.5333333333328</v>
      </c>
      <c r="J252" s="38">
        <v>2498.1666666666665</v>
      </c>
      <c r="K252" s="31">
        <v>2464.9</v>
      </c>
      <c r="L252" s="31">
        <v>2425</v>
      </c>
      <c r="M252" s="31">
        <v>8.8667599999999993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873.45</v>
      </c>
      <c r="D253" s="38">
        <v>878.76666666666677</v>
      </c>
      <c r="E253" s="38">
        <v>864.48333333333358</v>
      </c>
      <c r="F253" s="38">
        <v>855.51666666666677</v>
      </c>
      <c r="G253" s="38">
        <v>841.23333333333358</v>
      </c>
      <c r="H253" s="38">
        <v>887.73333333333358</v>
      </c>
      <c r="I253" s="38">
        <v>902.01666666666665</v>
      </c>
      <c r="J253" s="38">
        <v>910.98333333333358</v>
      </c>
      <c r="K253" s="31">
        <v>893.05</v>
      </c>
      <c r="L253" s="31">
        <v>869.8</v>
      </c>
      <c r="M253" s="31">
        <v>5.6153599999999999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28.3</v>
      </c>
      <c r="D254" s="38">
        <v>28.583333333333332</v>
      </c>
      <c r="E254" s="38">
        <v>27.916666666666664</v>
      </c>
      <c r="F254" s="38">
        <v>27.533333333333331</v>
      </c>
      <c r="G254" s="38">
        <v>26.866666666666664</v>
      </c>
      <c r="H254" s="38">
        <v>28.966666666666665</v>
      </c>
      <c r="I254" s="38">
        <v>29.633333333333329</v>
      </c>
      <c r="J254" s="38">
        <v>30.016666666666666</v>
      </c>
      <c r="K254" s="31">
        <v>29.25</v>
      </c>
      <c r="L254" s="31">
        <v>28.2</v>
      </c>
      <c r="M254" s="31">
        <v>194.33533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439.7</v>
      </c>
      <c r="D255" s="38">
        <v>440.23333333333329</v>
      </c>
      <c r="E255" s="38">
        <v>435.56666666666661</v>
      </c>
      <c r="F255" s="38">
        <v>431.43333333333334</v>
      </c>
      <c r="G255" s="38">
        <v>426.76666666666665</v>
      </c>
      <c r="H255" s="38">
        <v>444.36666666666656</v>
      </c>
      <c r="I255" s="38">
        <v>449.03333333333319</v>
      </c>
      <c r="J255" s="38">
        <v>453.16666666666652</v>
      </c>
      <c r="K255" s="31">
        <v>444.9</v>
      </c>
      <c r="L255" s="31">
        <v>436.1</v>
      </c>
      <c r="M255" s="31">
        <v>199.00312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119.85</v>
      </c>
      <c r="D256" s="38">
        <v>120.75</v>
      </c>
      <c r="E256" s="38">
        <v>118.1</v>
      </c>
      <c r="F256" s="38">
        <v>116.35</v>
      </c>
      <c r="G256" s="38">
        <v>113.69999999999999</v>
      </c>
      <c r="H256" s="38">
        <v>122.5</v>
      </c>
      <c r="I256" s="38">
        <v>125.15</v>
      </c>
      <c r="J256" s="38">
        <v>126.9</v>
      </c>
      <c r="K256" s="31">
        <v>123.4</v>
      </c>
      <c r="L256" s="31">
        <v>119</v>
      </c>
      <c r="M256" s="31">
        <v>20.121469999999999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2768.5</v>
      </c>
      <c r="D257" s="38">
        <v>2767.85</v>
      </c>
      <c r="E257" s="38">
        <v>2745.8999999999996</v>
      </c>
      <c r="F257" s="38">
        <v>2723.2999999999997</v>
      </c>
      <c r="G257" s="38">
        <v>2701.3499999999995</v>
      </c>
      <c r="H257" s="38">
        <v>2790.45</v>
      </c>
      <c r="I257" s="38">
        <v>2812.3999999999996</v>
      </c>
      <c r="J257" s="38">
        <v>2835</v>
      </c>
      <c r="K257" s="31">
        <v>2789.8</v>
      </c>
      <c r="L257" s="31">
        <v>2745.25</v>
      </c>
      <c r="M257" s="31">
        <v>0.54171000000000002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3295.7</v>
      </c>
      <c r="D258" s="38">
        <v>3299.2333333333336</v>
      </c>
      <c r="E258" s="38">
        <v>3268.4666666666672</v>
      </c>
      <c r="F258" s="38">
        <v>3241.2333333333336</v>
      </c>
      <c r="G258" s="38">
        <v>3210.4666666666672</v>
      </c>
      <c r="H258" s="38">
        <v>3326.4666666666672</v>
      </c>
      <c r="I258" s="38">
        <v>3357.2333333333336</v>
      </c>
      <c r="J258" s="38">
        <v>3384.4666666666672</v>
      </c>
      <c r="K258" s="31">
        <v>3330</v>
      </c>
      <c r="L258" s="31">
        <v>3272</v>
      </c>
      <c r="M258" s="31">
        <v>2.79969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119.35</v>
      </c>
      <c r="D259" s="38">
        <v>118.53333333333335</v>
      </c>
      <c r="E259" s="38">
        <v>115.7166666666667</v>
      </c>
      <c r="F259" s="38">
        <v>112.08333333333336</v>
      </c>
      <c r="G259" s="38">
        <v>109.26666666666671</v>
      </c>
      <c r="H259" s="38">
        <v>122.16666666666669</v>
      </c>
      <c r="I259" s="38">
        <v>124.98333333333332</v>
      </c>
      <c r="J259" s="38">
        <v>128.61666666666667</v>
      </c>
      <c r="K259" s="31">
        <v>121.35</v>
      </c>
      <c r="L259" s="31">
        <v>114.9</v>
      </c>
      <c r="M259" s="31">
        <v>73.704750000000004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1516.05</v>
      </c>
      <c r="D260" s="38">
        <v>1499.5833333333333</v>
      </c>
      <c r="E260" s="38">
        <v>1470.4666666666665</v>
      </c>
      <c r="F260" s="38">
        <v>1424.8833333333332</v>
      </c>
      <c r="G260" s="38">
        <v>1395.7666666666664</v>
      </c>
      <c r="H260" s="38">
        <v>1545.1666666666665</v>
      </c>
      <c r="I260" s="38">
        <v>1574.2833333333333</v>
      </c>
      <c r="J260" s="38">
        <v>1619.8666666666666</v>
      </c>
      <c r="K260" s="31">
        <v>1528.7</v>
      </c>
      <c r="L260" s="31">
        <v>1454</v>
      </c>
      <c r="M260" s="31">
        <v>1.3702000000000001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454.6</v>
      </c>
      <c r="D261" s="38">
        <v>449.86666666666662</v>
      </c>
      <c r="E261" s="38">
        <v>439.73333333333323</v>
      </c>
      <c r="F261" s="38">
        <v>424.86666666666662</v>
      </c>
      <c r="G261" s="38">
        <v>414.73333333333323</v>
      </c>
      <c r="H261" s="38">
        <v>464.73333333333323</v>
      </c>
      <c r="I261" s="38">
        <v>474.86666666666656</v>
      </c>
      <c r="J261" s="38">
        <v>489.73333333333323</v>
      </c>
      <c r="K261" s="31">
        <v>460</v>
      </c>
      <c r="L261" s="31">
        <v>435</v>
      </c>
      <c r="M261" s="31">
        <v>8.5598500000000008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684.5</v>
      </c>
      <c r="D262" s="38">
        <v>682.23333333333335</v>
      </c>
      <c r="E262" s="38">
        <v>675.56666666666672</v>
      </c>
      <c r="F262" s="38">
        <v>666.63333333333333</v>
      </c>
      <c r="G262" s="38">
        <v>659.9666666666667</v>
      </c>
      <c r="H262" s="38">
        <v>691.16666666666674</v>
      </c>
      <c r="I262" s="38">
        <v>697.83333333333326</v>
      </c>
      <c r="J262" s="38">
        <v>706.76666666666677</v>
      </c>
      <c r="K262" s="31">
        <v>688.9</v>
      </c>
      <c r="L262" s="31">
        <v>673.3</v>
      </c>
      <c r="M262" s="31">
        <v>27.421320000000001</v>
      </c>
      <c r="N262" s="1"/>
      <c r="O262" s="1"/>
    </row>
    <row r="263" spans="1:15" ht="12.75" customHeight="1">
      <c r="A263" s="33">
        <v>253</v>
      </c>
      <c r="B263" s="58" t="s">
        <v>861</v>
      </c>
      <c r="C263" s="31">
        <v>391.75</v>
      </c>
      <c r="D263" s="38">
        <v>391.55</v>
      </c>
      <c r="E263" s="38">
        <v>387.1</v>
      </c>
      <c r="F263" s="38">
        <v>382.45</v>
      </c>
      <c r="G263" s="38">
        <v>378</v>
      </c>
      <c r="H263" s="38">
        <v>396.20000000000005</v>
      </c>
      <c r="I263" s="38">
        <v>400.65</v>
      </c>
      <c r="J263" s="38">
        <v>405.30000000000007</v>
      </c>
      <c r="K263" s="31">
        <v>396</v>
      </c>
      <c r="L263" s="31">
        <v>386.9</v>
      </c>
      <c r="M263" s="31">
        <v>1.29054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674.05</v>
      </c>
      <c r="D264" s="38">
        <v>669.73333333333323</v>
      </c>
      <c r="E264" s="38">
        <v>663.46666666666647</v>
      </c>
      <c r="F264" s="38">
        <v>652.88333333333321</v>
      </c>
      <c r="G264" s="38">
        <v>646.61666666666645</v>
      </c>
      <c r="H264" s="38">
        <v>680.31666666666649</v>
      </c>
      <c r="I264" s="38">
        <v>686.58333333333314</v>
      </c>
      <c r="J264" s="38">
        <v>697.16666666666652</v>
      </c>
      <c r="K264" s="31">
        <v>676</v>
      </c>
      <c r="L264" s="31">
        <v>659.15</v>
      </c>
      <c r="M264" s="31">
        <v>5.8127700000000004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364.75</v>
      </c>
      <c r="D265" s="38">
        <v>363.93333333333339</v>
      </c>
      <c r="E265" s="38">
        <v>360.9166666666668</v>
      </c>
      <c r="F265" s="38">
        <v>357.08333333333343</v>
      </c>
      <c r="G265" s="38">
        <v>354.06666666666683</v>
      </c>
      <c r="H265" s="38">
        <v>367.76666666666677</v>
      </c>
      <c r="I265" s="38">
        <v>370.78333333333342</v>
      </c>
      <c r="J265" s="38">
        <v>374.61666666666673</v>
      </c>
      <c r="K265" s="31">
        <v>366.95</v>
      </c>
      <c r="L265" s="31">
        <v>360.1</v>
      </c>
      <c r="M265" s="31">
        <v>6.2998799999999999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78.2</v>
      </c>
      <c r="D266" s="38">
        <v>77.833333333333329</v>
      </c>
      <c r="E266" s="38">
        <v>76.666666666666657</v>
      </c>
      <c r="F266" s="38">
        <v>75.133333333333326</v>
      </c>
      <c r="G266" s="38">
        <v>73.966666666666654</v>
      </c>
      <c r="H266" s="38">
        <v>79.36666666666666</v>
      </c>
      <c r="I266" s="38">
        <v>80.533333333333317</v>
      </c>
      <c r="J266" s="38">
        <v>82.066666666666663</v>
      </c>
      <c r="K266" s="31">
        <v>79</v>
      </c>
      <c r="L266" s="31">
        <v>76.3</v>
      </c>
      <c r="M266" s="31">
        <v>37.81915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350.95</v>
      </c>
      <c r="D267" s="38">
        <v>353.45</v>
      </c>
      <c r="E267" s="38">
        <v>346.5</v>
      </c>
      <c r="F267" s="38">
        <v>342.05</v>
      </c>
      <c r="G267" s="38">
        <v>335.1</v>
      </c>
      <c r="H267" s="38">
        <v>357.9</v>
      </c>
      <c r="I267" s="38">
        <v>364.84999999999991</v>
      </c>
      <c r="J267" s="38">
        <v>369.29999999999995</v>
      </c>
      <c r="K267" s="31">
        <v>360.4</v>
      </c>
      <c r="L267" s="31">
        <v>349</v>
      </c>
      <c r="M267" s="31">
        <v>49.646070000000002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779.65</v>
      </c>
      <c r="D268" s="38">
        <v>782.81666666666661</v>
      </c>
      <c r="E268" s="38">
        <v>773.83333333333326</v>
      </c>
      <c r="F268" s="38">
        <v>768.01666666666665</v>
      </c>
      <c r="G268" s="38">
        <v>759.0333333333333</v>
      </c>
      <c r="H268" s="38">
        <v>788.63333333333321</v>
      </c>
      <c r="I268" s="38">
        <v>797.61666666666656</v>
      </c>
      <c r="J268" s="38">
        <v>803.43333333333317</v>
      </c>
      <c r="K268" s="31">
        <v>791.8</v>
      </c>
      <c r="L268" s="31">
        <v>777</v>
      </c>
      <c r="M268" s="31">
        <v>39.994149999999998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512.04999999999995</v>
      </c>
      <c r="D269" s="38">
        <v>512.41666666666663</v>
      </c>
      <c r="E269" s="38">
        <v>505.88333333333321</v>
      </c>
      <c r="F269" s="38">
        <v>499.71666666666658</v>
      </c>
      <c r="G269" s="38">
        <v>493.18333333333317</v>
      </c>
      <c r="H269" s="38">
        <v>518.58333333333326</v>
      </c>
      <c r="I269" s="38">
        <v>525.11666666666679</v>
      </c>
      <c r="J269" s="38">
        <v>531.2833333333333</v>
      </c>
      <c r="K269" s="31">
        <v>518.95000000000005</v>
      </c>
      <c r="L269" s="31">
        <v>506.25</v>
      </c>
      <c r="M269" s="31">
        <v>46.126860000000001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515.1</v>
      </c>
      <c r="D270" s="38">
        <v>513.38333333333333</v>
      </c>
      <c r="E270" s="38">
        <v>506.76666666666665</v>
      </c>
      <c r="F270" s="38">
        <v>498.43333333333334</v>
      </c>
      <c r="G270" s="38">
        <v>491.81666666666666</v>
      </c>
      <c r="H270" s="38">
        <v>521.7166666666667</v>
      </c>
      <c r="I270" s="38">
        <v>528.33333333333326</v>
      </c>
      <c r="J270" s="38">
        <v>536.66666666666663</v>
      </c>
      <c r="K270" s="31">
        <v>520</v>
      </c>
      <c r="L270" s="31">
        <v>505.05</v>
      </c>
      <c r="M270" s="31">
        <v>4.6409200000000004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468.55</v>
      </c>
      <c r="D271" s="38">
        <v>466.7</v>
      </c>
      <c r="E271" s="38">
        <v>460</v>
      </c>
      <c r="F271" s="38">
        <v>451.45</v>
      </c>
      <c r="G271" s="38">
        <v>444.75</v>
      </c>
      <c r="H271" s="38">
        <v>475.25</v>
      </c>
      <c r="I271" s="38">
        <v>481.94999999999993</v>
      </c>
      <c r="J271" s="38">
        <v>490.5</v>
      </c>
      <c r="K271" s="31">
        <v>473.4</v>
      </c>
      <c r="L271" s="31">
        <v>458.15</v>
      </c>
      <c r="M271" s="31">
        <v>2.54928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762.6</v>
      </c>
      <c r="D272" s="38">
        <v>757.58333333333337</v>
      </c>
      <c r="E272" s="38">
        <v>750.2166666666667</v>
      </c>
      <c r="F272" s="38">
        <v>737.83333333333337</v>
      </c>
      <c r="G272" s="38">
        <v>730.4666666666667</v>
      </c>
      <c r="H272" s="38">
        <v>769.9666666666667</v>
      </c>
      <c r="I272" s="38">
        <v>777.33333333333326</v>
      </c>
      <c r="J272" s="38">
        <v>789.7166666666667</v>
      </c>
      <c r="K272" s="31">
        <v>764.95</v>
      </c>
      <c r="L272" s="31">
        <v>745.2</v>
      </c>
      <c r="M272" s="31">
        <v>2.10806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348.35</v>
      </c>
      <c r="D273" s="38">
        <v>350.2166666666667</v>
      </c>
      <c r="E273" s="38">
        <v>339.88333333333338</v>
      </c>
      <c r="F273" s="38">
        <v>331.41666666666669</v>
      </c>
      <c r="G273" s="38">
        <v>321.08333333333337</v>
      </c>
      <c r="H273" s="38">
        <v>358.68333333333339</v>
      </c>
      <c r="I273" s="38">
        <v>369.01666666666665</v>
      </c>
      <c r="J273" s="38">
        <v>377.48333333333341</v>
      </c>
      <c r="K273" s="31">
        <v>360.55</v>
      </c>
      <c r="L273" s="31">
        <v>341.75</v>
      </c>
      <c r="M273" s="31">
        <v>19.681190000000001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757.55</v>
      </c>
      <c r="D274" s="38">
        <v>758.5333333333333</v>
      </c>
      <c r="E274" s="38">
        <v>744.06666666666661</v>
      </c>
      <c r="F274" s="38">
        <v>730.58333333333326</v>
      </c>
      <c r="G274" s="38">
        <v>716.11666666666656</v>
      </c>
      <c r="H274" s="38">
        <v>772.01666666666665</v>
      </c>
      <c r="I274" s="38">
        <v>786.48333333333335</v>
      </c>
      <c r="J274" s="38">
        <v>799.9666666666667</v>
      </c>
      <c r="K274" s="31">
        <v>773</v>
      </c>
      <c r="L274" s="31">
        <v>745.05</v>
      </c>
      <c r="M274" s="31">
        <v>3.6278600000000001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1470.75</v>
      </c>
      <c r="D275" s="38">
        <v>1462.2333333333333</v>
      </c>
      <c r="E275" s="38">
        <v>1449.2666666666667</v>
      </c>
      <c r="F275" s="38">
        <v>1427.7833333333333</v>
      </c>
      <c r="G275" s="38">
        <v>1414.8166666666666</v>
      </c>
      <c r="H275" s="38">
        <v>1483.7166666666667</v>
      </c>
      <c r="I275" s="38">
        <v>1496.6833333333334</v>
      </c>
      <c r="J275" s="38">
        <v>1518.1666666666667</v>
      </c>
      <c r="K275" s="31">
        <v>1475.2</v>
      </c>
      <c r="L275" s="31">
        <v>1440.75</v>
      </c>
      <c r="M275" s="31">
        <v>2.02698</v>
      </c>
      <c r="N275" s="1"/>
      <c r="O275" s="1"/>
    </row>
    <row r="276" spans="1:15" ht="12.75" customHeight="1">
      <c r="A276" s="33">
        <v>266</v>
      </c>
      <c r="B276" s="58" t="s">
        <v>849</v>
      </c>
      <c r="C276" s="31">
        <v>660.45</v>
      </c>
      <c r="D276" s="38">
        <v>655.25</v>
      </c>
      <c r="E276" s="38">
        <v>643.20000000000005</v>
      </c>
      <c r="F276" s="38">
        <v>625.95000000000005</v>
      </c>
      <c r="G276" s="38">
        <v>613.90000000000009</v>
      </c>
      <c r="H276" s="38">
        <v>672.5</v>
      </c>
      <c r="I276" s="38">
        <v>684.55</v>
      </c>
      <c r="J276" s="38">
        <v>701.8</v>
      </c>
      <c r="K276" s="31">
        <v>667.3</v>
      </c>
      <c r="L276" s="31">
        <v>638</v>
      </c>
      <c r="M276" s="31">
        <v>5.0484799999999996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251.8</v>
      </c>
      <c r="D277" s="38">
        <v>248.76666666666665</v>
      </c>
      <c r="E277" s="38">
        <v>236.5333333333333</v>
      </c>
      <c r="F277" s="38">
        <v>221.26666666666665</v>
      </c>
      <c r="G277" s="38">
        <v>209.0333333333333</v>
      </c>
      <c r="H277" s="38">
        <v>264.0333333333333</v>
      </c>
      <c r="I277" s="38">
        <v>276.26666666666665</v>
      </c>
      <c r="J277" s="38">
        <v>291.5333333333333</v>
      </c>
      <c r="K277" s="31">
        <v>261</v>
      </c>
      <c r="L277" s="31">
        <v>233.5</v>
      </c>
      <c r="M277" s="31">
        <v>126.52177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332.65</v>
      </c>
      <c r="D278" s="38">
        <v>333.26666666666665</v>
      </c>
      <c r="E278" s="38">
        <v>329.43333333333328</v>
      </c>
      <c r="F278" s="38">
        <v>326.21666666666664</v>
      </c>
      <c r="G278" s="38">
        <v>322.38333333333327</v>
      </c>
      <c r="H278" s="38">
        <v>336.48333333333329</v>
      </c>
      <c r="I278" s="38">
        <v>340.31666666666666</v>
      </c>
      <c r="J278" s="38">
        <v>343.5333333333333</v>
      </c>
      <c r="K278" s="31">
        <v>337.1</v>
      </c>
      <c r="L278" s="31">
        <v>330.05</v>
      </c>
      <c r="M278" s="31">
        <v>5.6331800000000003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121.55</v>
      </c>
      <c r="D279" s="38">
        <v>121.63333333333333</v>
      </c>
      <c r="E279" s="38">
        <v>120.26666666666665</v>
      </c>
      <c r="F279" s="38">
        <v>118.98333333333332</v>
      </c>
      <c r="G279" s="38">
        <v>117.61666666666665</v>
      </c>
      <c r="H279" s="38">
        <v>122.91666666666666</v>
      </c>
      <c r="I279" s="38">
        <v>124.28333333333333</v>
      </c>
      <c r="J279" s="38">
        <v>125.56666666666666</v>
      </c>
      <c r="K279" s="31">
        <v>123</v>
      </c>
      <c r="L279" s="31">
        <v>120.35</v>
      </c>
      <c r="M279" s="31">
        <v>12.85887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671.45</v>
      </c>
      <c r="D280" s="38">
        <v>667.94999999999993</v>
      </c>
      <c r="E280" s="38">
        <v>662.09999999999991</v>
      </c>
      <c r="F280" s="38">
        <v>652.75</v>
      </c>
      <c r="G280" s="38">
        <v>646.9</v>
      </c>
      <c r="H280" s="38">
        <v>677.29999999999984</v>
      </c>
      <c r="I280" s="38">
        <v>683.15</v>
      </c>
      <c r="J280" s="38">
        <v>692.49999999999977</v>
      </c>
      <c r="K280" s="31">
        <v>673.8</v>
      </c>
      <c r="L280" s="31">
        <v>658.6</v>
      </c>
      <c r="M280" s="31">
        <v>3.3313000000000001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2707.5</v>
      </c>
      <c r="D281" s="38">
        <v>2697.9</v>
      </c>
      <c r="E281" s="38">
        <v>2675.9</v>
      </c>
      <c r="F281" s="38">
        <v>2644.3</v>
      </c>
      <c r="G281" s="38">
        <v>2622.3</v>
      </c>
      <c r="H281" s="38">
        <v>2729.5</v>
      </c>
      <c r="I281" s="38">
        <v>2751.5</v>
      </c>
      <c r="J281" s="38">
        <v>2783.1</v>
      </c>
      <c r="K281" s="31">
        <v>2719.9</v>
      </c>
      <c r="L281" s="31">
        <v>2666.3</v>
      </c>
      <c r="M281" s="31">
        <v>2.3900399999999999</v>
      </c>
      <c r="N281" s="1"/>
      <c r="O281" s="1"/>
    </row>
    <row r="282" spans="1:15" ht="12.75" customHeight="1">
      <c r="A282" s="33">
        <v>272</v>
      </c>
      <c r="B282" s="58" t="s">
        <v>862</v>
      </c>
      <c r="C282" s="31">
        <v>2824.1</v>
      </c>
      <c r="D282" s="38">
        <v>2819.3666666666663</v>
      </c>
      <c r="E282" s="38">
        <v>2794.7833333333328</v>
      </c>
      <c r="F282" s="38">
        <v>2765.4666666666667</v>
      </c>
      <c r="G282" s="38">
        <v>2740.8833333333332</v>
      </c>
      <c r="H282" s="38">
        <v>2848.6833333333325</v>
      </c>
      <c r="I282" s="38">
        <v>2873.2666666666655</v>
      </c>
      <c r="J282" s="38">
        <v>2902.5833333333321</v>
      </c>
      <c r="K282" s="31">
        <v>2843.95</v>
      </c>
      <c r="L282" s="31">
        <v>2790.05</v>
      </c>
      <c r="M282" s="31">
        <v>5.604E-2</v>
      </c>
      <c r="N282" s="1"/>
      <c r="O282" s="1"/>
    </row>
    <row r="283" spans="1:15" ht="12.75" customHeight="1">
      <c r="A283" s="33">
        <v>273</v>
      </c>
      <c r="B283" s="58" t="s">
        <v>868</v>
      </c>
      <c r="C283" s="31">
        <v>603.20000000000005</v>
      </c>
      <c r="D283" s="38">
        <v>604.06666666666672</v>
      </c>
      <c r="E283" s="38">
        <v>589.13333333333344</v>
      </c>
      <c r="F283" s="38">
        <v>575.06666666666672</v>
      </c>
      <c r="G283" s="38">
        <v>560.13333333333344</v>
      </c>
      <c r="H283" s="38">
        <v>618.13333333333344</v>
      </c>
      <c r="I283" s="38">
        <v>633.06666666666661</v>
      </c>
      <c r="J283" s="38">
        <v>647.13333333333344</v>
      </c>
      <c r="K283" s="31">
        <v>619</v>
      </c>
      <c r="L283" s="31">
        <v>590</v>
      </c>
      <c r="M283" s="31">
        <v>0.36362</v>
      </c>
      <c r="N283" s="1"/>
      <c r="O283" s="1"/>
    </row>
    <row r="284" spans="1:15" ht="12.75" customHeight="1">
      <c r="A284" s="33">
        <v>274</v>
      </c>
      <c r="B284" s="58" t="s">
        <v>863</v>
      </c>
      <c r="C284" s="31">
        <v>448.15</v>
      </c>
      <c r="D284" s="38">
        <v>441.55</v>
      </c>
      <c r="E284" s="38">
        <v>433.1</v>
      </c>
      <c r="F284" s="38">
        <v>418.05</v>
      </c>
      <c r="G284" s="38">
        <v>409.6</v>
      </c>
      <c r="H284" s="38">
        <v>456.6</v>
      </c>
      <c r="I284" s="38">
        <v>465.04999999999995</v>
      </c>
      <c r="J284" s="38">
        <v>480.1</v>
      </c>
      <c r="K284" s="31">
        <v>450</v>
      </c>
      <c r="L284" s="31">
        <v>426.5</v>
      </c>
      <c r="M284" s="31">
        <v>8.3519600000000001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275.60000000000002</v>
      </c>
      <c r="D285" s="38">
        <v>276.28333333333336</v>
      </c>
      <c r="E285" s="38">
        <v>267.81666666666672</v>
      </c>
      <c r="F285" s="38">
        <v>260.03333333333336</v>
      </c>
      <c r="G285" s="38">
        <v>251.56666666666672</v>
      </c>
      <c r="H285" s="38">
        <v>284.06666666666672</v>
      </c>
      <c r="I285" s="38">
        <v>292.5333333333333</v>
      </c>
      <c r="J285" s="38">
        <v>300.31666666666672</v>
      </c>
      <c r="K285" s="31">
        <v>284.75</v>
      </c>
      <c r="L285" s="31">
        <v>268.5</v>
      </c>
      <c r="M285" s="31">
        <v>35.006410000000002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1758.75</v>
      </c>
      <c r="D286" s="38">
        <v>1765.6166666666668</v>
      </c>
      <c r="E286" s="38">
        <v>1747.4333333333336</v>
      </c>
      <c r="F286" s="38">
        <v>1736.1166666666668</v>
      </c>
      <c r="G286" s="38">
        <v>1717.9333333333336</v>
      </c>
      <c r="H286" s="38">
        <v>1776.9333333333336</v>
      </c>
      <c r="I286" s="38">
        <v>1795.116666666667</v>
      </c>
      <c r="J286" s="38">
        <v>1806.4333333333336</v>
      </c>
      <c r="K286" s="31">
        <v>1783.8</v>
      </c>
      <c r="L286" s="31">
        <v>1754.3</v>
      </c>
      <c r="M286" s="31">
        <v>83.140100000000004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1175.9000000000001</v>
      </c>
      <c r="D287" s="38">
        <v>1171.1666666666667</v>
      </c>
      <c r="E287" s="38">
        <v>1160.3833333333334</v>
      </c>
      <c r="F287" s="38">
        <v>1144.8666666666668</v>
      </c>
      <c r="G287" s="38">
        <v>1134.0833333333335</v>
      </c>
      <c r="H287" s="38">
        <v>1186.6833333333334</v>
      </c>
      <c r="I287" s="38">
        <v>1197.4666666666667</v>
      </c>
      <c r="J287" s="38">
        <v>1212.9833333333333</v>
      </c>
      <c r="K287" s="31">
        <v>1181.95</v>
      </c>
      <c r="L287" s="31">
        <v>1155.6500000000001</v>
      </c>
      <c r="M287" s="31">
        <v>6.0060000000000002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402.6</v>
      </c>
      <c r="D288" s="38">
        <v>404.88333333333338</v>
      </c>
      <c r="E288" s="38">
        <v>397.71666666666675</v>
      </c>
      <c r="F288" s="38">
        <v>392.83333333333337</v>
      </c>
      <c r="G288" s="38">
        <v>385.66666666666674</v>
      </c>
      <c r="H288" s="38">
        <v>409.76666666666677</v>
      </c>
      <c r="I288" s="38">
        <v>416.93333333333339</v>
      </c>
      <c r="J288" s="38">
        <v>421.81666666666678</v>
      </c>
      <c r="K288" s="31">
        <v>412.05</v>
      </c>
      <c r="L288" s="31">
        <v>400</v>
      </c>
      <c r="M288" s="31">
        <v>3.9129700000000001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1998.3</v>
      </c>
      <c r="D289" s="38">
        <v>1988.5833333333333</v>
      </c>
      <c r="E289" s="38">
        <v>1959.7166666666665</v>
      </c>
      <c r="F289" s="38">
        <v>1921.1333333333332</v>
      </c>
      <c r="G289" s="38">
        <v>1892.2666666666664</v>
      </c>
      <c r="H289" s="38">
        <v>2027.1666666666665</v>
      </c>
      <c r="I289" s="38">
        <v>2056.0333333333333</v>
      </c>
      <c r="J289" s="38">
        <v>2094.6166666666668</v>
      </c>
      <c r="K289" s="31">
        <v>2017.45</v>
      </c>
      <c r="L289" s="31">
        <v>1950</v>
      </c>
      <c r="M289" s="31">
        <v>1.70394</v>
      </c>
      <c r="N289" s="1"/>
      <c r="O289" s="1"/>
    </row>
    <row r="290" spans="1:15" ht="12.75" customHeight="1">
      <c r="A290" s="33">
        <v>280</v>
      </c>
      <c r="B290" s="58" t="s">
        <v>864</v>
      </c>
      <c r="C290" s="31">
        <v>2791.9</v>
      </c>
      <c r="D290" s="38">
        <v>2781.15</v>
      </c>
      <c r="E290" s="38">
        <v>2723.3</v>
      </c>
      <c r="F290" s="38">
        <v>2654.7000000000003</v>
      </c>
      <c r="G290" s="38">
        <v>2596.8500000000004</v>
      </c>
      <c r="H290" s="38">
        <v>2849.75</v>
      </c>
      <c r="I290" s="38">
        <v>2907.5999999999995</v>
      </c>
      <c r="J290" s="38">
        <v>2976.2</v>
      </c>
      <c r="K290" s="31">
        <v>2839</v>
      </c>
      <c r="L290" s="31">
        <v>2712.55</v>
      </c>
      <c r="M290" s="31">
        <v>0.29802000000000001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124.85</v>
      </c>
      <c r="D291" s="38">
        <v>124.78333333333335</v>
      </c>
      <c r="E291" s="38">
        <v>123.4666666666667</v>
      </c>
      <c r="F291" s="38">
        <v>122.08333333333336</v>
      </c>
      <c r="G291" s="38">
        <v>120.76666666666671</v>
      </c>
      <c r="H291" s="38">
        <v>126.16666666666669</v>
      </c>
      <c r="I291" s="38">
        <v>127.48333333333332</v>
      </c>
      <c r="J291" s="38">
        <v>128.86666666666667</v>
      </c>
      <c r="K291" s="31">
        <v>126.1</v>
      </c>
      <c r="L291" s="31">
        <v>123.4</v>
      </c>
      <c r="M291" s="31">
        <v>70.952299999999994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4404.25</v>
      </c>
      <c r="D292" s="38">
        <v>4417.083333333333</v>
      </c>
      <c r="E292" s="38">
        <v>4367.2166666666662</v>
      </c>
      <c r="F292" s="38">
        <v>4330.1833333333334</v>
      </c>
      <c r="G292" s="38">
        <v>4280.3166666666666</v>
      </c>
      <c r="H292" s="38">
        <v>4454.1166666666659</v>
      </c>
      <c r="I292" s="38">
        <v>4503.9833333333327</v>
      </c>
      <c r="J292" s="38">
        <v>4541.0166666666655</v>
      </c>
      <c r="K292" s="31">
        <v>4466.95</v>
      </c>
      <c r="L292" s="31">
        <v>4380.05</v>
      </c>
      <c r="M292" s="31">
        <v>2.2717900000000002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15330.65</v>
      </c>
      <c r="D293" s="38">
        <v>14967.116666666667</v>
      </c>
      <c r="E293" s="38">
        <v>14434.333333333334</v>
      </c>
      <c r="F293" s="38">
        <v>13538.016666666666</v>
      </c>
      <c r="G293" s="38">
        <v>13005.233333333334</v>
      </c>
      <c r="H293" s="38">
        <v>15863.433333333334</v>
      </c>
      <c r="I293" s="38">
        <v>16396.216666666667</v>
      </c>
      <c r="J293" s="38">
        <v>17292.533333333333</v>
      </c>
      <c r="K293" s="31">
        <v>15499.9</v>
      </c>
      <c r="L293" s="31">
        <v>14070.8</v>
      </c>
      <c r="M293" s="31">
        <v>0.54181000000000001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2702.7</v>
      </c>
      <c r="D294" s="38">
        <v>2701.8833333333332</v>
      </c>
      <c r="E294" s="38">
        <v>2679.1666666666665</v>
      </c>
      <c r="F294" s="38">
        <v>2655.6333333333332</v>
      </c>
      <c r="G294" s="38">
        <v>2632.9166666666665</v>
      </c>
      <c r="H294" s="38">
        <v>2725.4166666666665</v>
      </c>
      <c r="I294" s="38">
        <v>2748.1333333333337</v>
      </c>
      <c r="J294" s="38">
        <v>2771.6666666666665</v>
      </c>
      <c r="K294" s="31">
        <v>2724.6</v>
      </c>
      <c r="L294" s="31">
        <v>2678.35</v>
      </c>
      <c r="M294" s="31">
        <v>24.396249999999998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426</v>
      </c>
      <c r="D295" s="38">
        <v>428.01666666666671</v>
      </c>
      <c r="E295" s="38">
        <v>421.08333333333343</v>
      </c>
      <c r="F295" s="38">
        <v>416.16666666666674</v>
      </c>
      <c r="G295" s="38">
        <v>409.23333333333346</v>
      </c>
      <c r="H295" s="38">
        <v>432.93333333333339</v>
      </c>
      <c r="I295" s="38">
        <v>439.86666666666667</v>
      </c>
      <c r="J295" s="38">
        <v>444.78333333333336</v>
      </c>
      <c r="K295" s="31">
        <v>434.95</v>
      </c>
      <c r="L295" s="31">
        <v>423.1</v>
      </c>
      <c r="M295" s="31">
        <v>9.6774000000000004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399.6</v>
      </c>
      <c r="D296" s="38">
        <v>398.56666666666661</v>
      </c>
      <c r="E296" s="38">
        <v>395.18333333333322</v>
      </c>
      <c r="F296" s="38">
        <v>390.76666666666659</v>
      </c>
      <c r="G296" s="38">
        <v>387.38333333333321</v>
      </c>
      <c r="H296" s="38">
        <v>402.98333333333323</v>
      </c>
      <c r="I296" s="38">
        <v>406.36666666666667</v>
      </c>
      <c r="J296" s="38">
        <v>410.78333333333325</v>
      </c>
      <c r="K296" s="31">
        <v>401.95</v>
      </c>
      <c r="L296" s="31">
        <v>394.15</v>
      </c>
      <c r="M296" s="31">
        <v>16.532309999999999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297.55</v>
      </c>
      <c r="D297" s="38">
        <v>300.11666666666673</v>
      </c>
      <c r="E297" s="38">
        <v>293.63333333333344</v>
      </c>
      <c r="F297" s="38">
        <v>289.7166666666667</v>
      </c>
      <c r="G297" s="38">
        <v>283.23333333333341</v>
      </c>
      <c r="H297" s="38">
        <v>304.03333333333347</v>
      </c>
      <c r="I297" s="38">
        <v>310.51666666666671</v>
      </c>
      <c r="J297" s="38">
        <v>314.43333333333351</v>
      </c>
      <c r="K297" s="31">
        <v>306.60000000000002</v>
      </c>
      <c r="L297" s="31">
        <v>296.2</v>
      </c>
      <c r="M297" s="31">
        <v>18.07751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109.25</v>
      </c>
      <c r="D298" s="38">
        <v>110.08333333333333</v>
      </c>
      <c r="E298" s="38">
        <v>107.36666666666666</v>
      </c>
      <c r="F298" s="38">
        <v>105.48333333333333</v>
      </c>
      <c r="G298" s="38">
        <v>102.76666666666667</v>
      </c>
      <c r="H298" s="38">
        <v>111.96666666666665</v>
      </c>
      <c r="I298" s="38">
        <v>114.68333333333332</v>
      </c>
      <c r="J298" s="38">
        <v>116.56666666666665</v>
      </c>
      <c r="K298" s="31">
        <v>112.8</v>
      </c>
      <c r="L298" s="31">
        <v>108.2</v>
      </c>
      <c r="M298" s="31">
        <v>105.05971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423.35</v>
      </c>
      <c r="D299" s="38">
        <v>422.16666666666669</v>
      </c>
      <c r="E299" s="38">
        <v>419.28333333333336</v>
      </c>
      <c r="F299" s="38">
        <v>415.2166666666667</v>
      </c>
      <c r="G299" s="38">
        <v>412.33333333333337</v>
      </c>
      <c r="H299" s="38">
        <v>426.23333333333335</v>
      </c>
      <c r="I299" s="38">
        <v>429.11666666666667</v>
      </c>
      <c r="J299" s="38">
        <v>433.18333333333334</v>
      </c>
      <c r="K299" s="31">
        <v>425.05</v>
      </c>
      <c r="L299" s="31">
        <v>418.1</v>
      </c>
      <c r="M299" s="31">
        <v>22.949100000000001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645.29999999999995</v>
      </c>
      <c r="D300" s="38">
        <v>647.93333333333328</v>
      </c>
      <c r="E300" s="38">
        <v>640.41666666666652</v>
      </c>
      <c r="F300" s="38">
        <v>635.53333333333319</v>
      </c>
      <c r="G300" s="38">
        <v>628.01666666666642</v>
      </c>
      <c r="H300" s="38">
        <v>652.81666666666661</v>
      </c>
      <c r="I300" s="38">
        <v>660.33333333333326</v>
      </c>
      <c r="J300" s="38">
        <v>665.2166666666667</v>
      </c>
      <c r="K300" s="31">
        <v>655.45</v>
      </c>
      <c r="L300" s="31">
        <v>643.04999999999995</v>
      </c>
      <c r="M300" s="31">
        <v>7.1040999999999999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6268.25</v>
      </c>
      <c r="D301" s="38">
        <v>6190.8499999999995</v>
      </c>
      <c r="E301" s="38">
        <v>6081.6999999999989</v>
      </c>
      <c r="F301" s="38">
        <v>5895.15</v>
      </c>
      <c r="G301" s="38">
        <v>5785.9999999999991</v>
      </c>
      <c r="H301" s="38">
        <v>6377.3999999999987</v>
      </c>
      <c r="I301" s="38">
        <v>6486.5499999999984</v>
      </c>
      <c r="J301" s="38">
        <v>6673.0999999999985</v>
      </c>
      <c r="K301" s="31">
        <v>6300</v>
      </c>
      <c r="L301" s="31">
        <v>6004.3</v>
      </c>
      <c r="M301" s="31">
        <v>1.99891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5193.3999999999996</v>
      </c>
      <c r="D302" s="38">
        <v>5201.6166666666659</v>
      </c>
      <c r="E302" s="38">
        <v>5149.8333333333321</v>
      </c>
      <c r="F302" s="38">
        <v>5106.2666666666664</v>
      </c>
      <c r="G302" s="38">
        <v>5054.4833333333327</v>
      </c>
      <c r="H302" s="38">
        <v>5245.1833333333316</v>
      </c>
      <c r="I302" s="38">
        <v>5296.9666666666662</v>
      </c>
      <c r="J302" s="38">
        <v>5340.533333333331</v>
      </c>
      <c r="K302" s="31">
        <v>5253.4</v>
      </c>
      <c r="L302" s="31">
        <v>5158.05</v>
      </c>
      <c r="M302" s="31">
        <v>6.3643599999999996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1097.8499999999999</v>
      </c>
      <c r="D303" s="38">
        <v>1099.45</v>
      </c>
      <c r="E303" s="38">
        <v>1088.9000000000001</v>
      </c>
      <c r="F303" s="38">
        <v>1079.95</v>
      </c>
      <c r="G303" s="38">
        <v>1069.4000000000001</v>
      </c>
      <c r="H303" s="38">
        <v>1108.4000000000001</v>
      </c>
      <c r="I303" s="38">
        <v>1118.9499999999998</v>
      </c>
      <c r="J303" s="38">
        <v>1127.9000000000001</v>
      </c>
      <c r="K303" s="31">
        <v>1110</v>
      </c>
      <c r="L303" s="31">
        <v>1090.5</v>
      </c>
      <c r="M303" s="31">
        <v>12.36209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1473.7</v>
      </c>
      <c r="D304" s="38">
        <v>1471.8166666666668</v>
      </c>
      <c r="E304" s="38">
        <v>1455.9833333333336</v>
      </c>
      <c r="F304" s="38">
        <v>1438.2666666666667</v>
      </c>
      <c r="G304" s="38">
        <v>1422.4333333333334</v>
      </c>
      <c r="H304" s="38">
        <v>1489.5333333333338</v>
      </c>
      <c r="I304" s="38">
        <v>1505.3666666666672</v>
      </c>
      <c r="J304" s="38">
        <v>1523.0833333333339</v>
      </c>
      <c r="K304" s="31">
        <v>1487.65</v>
      </c>
      <c r="L304" s="31">
        <v>1454.1</v>
      </c>
      <c r="M304" s="31">
        <v>0.33895999999999998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670.35</v>
      </c>
      <c r="D305" s="38">
        <v>673.35</v>
      </c>
      <c r="E305" s="38">
        <v>663.35</v>
      </c>
      <c r="F305" s="38">
        <v>656.35</v>
      </c>
      <c r="G305" s="38">
        <v>646.35</v>
      </c>
      <c r="H305" s="38">
        <v>680.35</v>
      </c>
      <c r="I305" s="38">
        <v>690.35</v>
      </c>
      <c r="J305" s="38">
        <v>697.35</v>
      </c>
      <c r="K305" s="31">
        <v>683.35</v>
      </c>
      <c r="L305" s="31">
        <v>666.35</v>
      </c>
      <c r="M305" s="31">
        <v>6.0121000000000002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1024</v>
      </c>
      <c r="D306" s="38">
        <v>1023.5666666666666</v>
      </c>
      <c r="E306" s="38">
        <v>1015.4333333333332</v>
      </c>
      <c r="F306" s="38">
        <v>1006.8666666666666</v>
      </c>
      <c r="G306" s="38">
        <v>998.73333333333312</v>
      </c>
      <c r="H306" s="38">
        <v>1032.1333333333332</v>
      </c>
      <c r="I306" s="38">
        <v>1040.2666666666664</v>
      </c>
      <c r="J306" s="38">
        <v>1048.8333333333333</v>
      </c>
      <c r="K306" s="31">
        <v>1031.7</v>
      </c>
      <c r="L306" s="31">
        <v>1015</v>
      </c>
      <c r="M306" s="31">
        <v>2.3238099999999999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297.64999999999998</v>
      </c>
      <c r="D307" s="38">
        <v>298.3</v>
      </c>
      <c r="E307" s="38">
        <v>294.70000000000005</v>
      </c>
      <c r="F307" s="38">
        <v>291.75000000000006</v>
      </c>
      <c r="G307" s="38">
        <v>288.15000000000009</v>
      </c>
      <c r="H307" s="38">
        <v>301.25</v>
      </c>
      <c r="I307" s="38">
        <v>304.85000000000002</v>
      </c>
      <c r="J307" s="38">
        <v>307.79999999999995</v>
      </c>
      <c r="K307" s="31">
        <v>301.89999999999998</v>
      </c>
      <c r="L307" s="31">
        <v>295.35000000000002</v>
      </c>
      <c r="M307" s="31">
        <v>45.243760000000002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1575.4</v>
      </c>
      <c r="D308" s="38">
        <v>1577.5166666666667</v>
      </c>
      <c r="E308" s="38">
        <v>1565.0333333333333</v>
      </c>
      <c r="F308" s="38">
        <v>1554.6666666666667</v>
      </c>
      <c r="G308" s="38">
        <v>1542.1833333333334</v>
      </c>
      <c r="H308" s="38">
        <v>1587.8833333333332</v>
      </c>
      <c r="I308" s="38">
        <v>1600.3666666666663</v>
      </c>
      <c r="J308" s="38">
        <v>1610.7333333333331</v>
      </c>
      <c r="K308" s="31">
        <v>1590</v>
      </c>
      <c r="L308" s="31">
        <v>1567.15</v>
      </c>
      <c r="M308" s="31">
        <v>35.12885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399.6</v>
      </c>
      <c r="D309" s="38">
        <v>399.48333333333335</v>
      </c>
      <c r="E309" s="38">
        <v>393.7166666666667</v>
      </c>
      <c r="F309" s="38">
        <v>387.83333333333337</v>
      </c>
      <c r="G309" s="38">
        <v>382.06666666666672</v>
      </c>
      <c r="H309" s="38">
        <v>405.36666666666667</v>
      </c>
      <c r="I309" s="38">
        <v>411.13333333333333</v>
      </c>
      <c r="J309" s="38">
        <v>417.01666666666665</v>
      </c>
      <c r="K309" s="31">
        <v>405.25</v>
      </c>
      <c r="L309" s="31">
        <v>393.6</v>
      </c>
      <c r="M309" s="31">
        <v>1.8085199999999999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567.5</v>
      </c>
      <c r="D310" s="38">
        <v>567.18333333333328</v>
      </c>
      <c r="E310" s="38">
        <v>561.36666666666656</v>
      </c>
      <c r="F310" s="38">
        <v>555.23333333333323</v>
      </c>
      <c r="G310" s="38">
        <v>549.41666666666652</v>
      </c>
      <c r="H310" s="38">
        <v>573.31666666666661</v>
      </c>
      <c r="I310" s="38">
        <v>579.13333333333344</v>
      </c>
      <c r="J310" s="38">
        <v>585.26666666666665</v>
      </c>
      <c r="K310" s="31">
        <v>573</v>
      </c>
      <c r="L310" s="31">
        <v>561.04999999999995</v>
      </c>
      <c r="M310" s="31">
        <v>9.7585800000000003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389.45</v>
      </c>
      <c r="D311" s="38">
        <v>390.48333333333335</v>
      </c>
      <c r="E311" s="38">
        <v>386.9666666666667</v>
      </c>
      <c r="F311" s="38">
        <v>384.48333333333335</v>
      </c>
      <c r="G311" s="38">
        <v>380.9666666666667</v>
      </c>
      <c r="H311" s="38">
        <v>392.9666666666667</v>
      </c>
      <c r="I311" s="38">
        <v>396.48333333333335</v>
      </c>
      <c r="J311" s="38">
        <v>398.9666666666667</v>
      </c>
      <c r="K311" s="31">
        <v>394</v>
      </c>
      <c r="L311" s="31">
        <v>388</v>
      </c>
      <c r="M311" s="31">
        <v>0.95572000000000001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154.6</v>
      </c>
      <c r="D312" s="38">
        <v>153.44999999999999</v>
      </c>
      <c r="E312" s="38">
        <v>151.19999999999999</v>
      </c>
      <c r="F312" s="38">
        <v>147.80000000000001</v>
      </c>
      <c r="G312" s="38">
        <v>145.55000000000001</v>
      </c>
      <c r="H312" s="38">
        <v>156.84999999999997</v>
      </c>
      <c r="I312" s="38">
        <v>159.09999999999997</v>
      </c>
      <c r="J312" s="38">
        <v>162.49999999999994</v>
      </c>
      <c r="K312" s="31">
        <v>155.69999999999999</v>
      </c>
      <c r="L312" s="31">
        <v>150.05000000000001</v>
      </c>
      <c r="M312" s="31">
        <v>385.68329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95.25</v>
      </c>
      <c r="D313" s="38">
        <v>95.350000000000009</v>
      </c>
      <c r="E313" s="38">
        <v>94.450000000000017</v>
      </c>
      <c r="F313" s="38">
        <v>93.65</v>
      </c>
      <c r="G313" s="38">
        <v>92.750000000000014</v>
      </c>
      <c r="H313" s="38">
        <v>96.15000000000002</v>
      </c>
      <c r="I313" s="38">
        <v>97.050000000000026</v>
      </c>
      <c r="J313" s="38">
        <v>97.850000000000023</v>
      </c>
      <c r="K313" s="31">
        <v>96.25</v>
      </c>
      <c r="L313" s="31">
        <v>94.55</v>
      </c>
      <c r="M313" s="31">
        <v>42.349119999999999</v>
      </c>
      <c r="N313" s="1"/>
      <c r="O313" s="1"/>
    </row>
    <row r="314" spans="1:15" ht="12.75" customHeight="1">
      <c r="A314" s="33">
        <v>304</v>
      </c>
      <c r="B314" s="58" t="s">
        <v>881</v>
      </c>
      <c r="C314" s="31">
        <v>1802.9</v>
      </c>
      <c r="D314" s="38">
        <v>1793.7833333333335</v>
      </c>
      <c r="E314" s="38">
        <v>1761.116666666667</v>
      </c>
      <c r="F314" s="38">
        <v>1719.3333333333335</v>
      </c>
      <c r="G314" s="38">
        <v>1686.666666666667</v>
      </c>
      <c r="H314" s="38">
        <v>1835.5666666666671</v>
      </c>
      <c r="I314" s="38">
        <v>1868.2333333333336</v>
      </c>
      <c r="J314" s="38">
        <v>1910.0166666666671</v>
      </c>
      <c r="K314" s="31">
        <v>1826.45</v>
      </c>
      <c r="L314" s="31">
        <v>1752</v>
      </c>
      <c r="M314" s="31">
        <v>3.1845300000000001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570.04999999999995</v>
      </c>
      <c r="D315" s="38">
        <v>570.4</v>
      </c>
      <c r="E315" s="38">
        <v>565.79999999999995</v>
      </c>
      <c r="F315" s="38">
        <v>561.54999999999995</v>
      </c>
      <c r="G315" s="38">
        <v>556.94999999999993</v>
      </c>
      <c r="H315" s="38">
        <v>574.65</v>
      </c>
      <c r="I315" s="38">
        <v>579.25000000000011</v>
      </c>
      <c r="J315" s="38">
        <v>583.5</v>
      </c>
      <c r="K315" s="31">
        <v>575</v>
      </c>
      <c r="L315" s="31">
        <v>566.15</v>
      </c>
      <c r="M315" s="31">
        <v>31.01652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10003.799999999999</v>
      </c>
      <c r="D316" s="38">
        <v>9946.3000000000011</v>
      </c>
      <c r="E316" s="38">
        <v>9827.6000000000022</v>
      </c>
      <c r="F316" s="38">
        <v>9651.4000000000015</v>
      </c>
      <c r="G316" s="38">
        <v>9532.7000000000025</v>
      </c>
      <c r="H316" s="38">
        <v>10122.500000000002</v>
      </c>
      <c r="I316" s="38">
        <v>10241.200000000003</v>
      </c>
      <c r="J316" s="38">
        <v>10417.400000000001</v>
      </c>
      <c r="K316" s="31">
        <v>10065</v>
      </c>
      <c r="L316" s="31">
        <v>9770.1</v>
      </c>
      <c r="M316" s="31">
        <v>15.81818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2374.65</v>
      </c>
      <c r="D317" s="38">
        <v>2356.85</v>
      </c>
      <c r="E317" s="38">
        <v>2326.6999999999998</v>
      </c>
      <c r="F317" s="38">
        <v>2278.75</v>
      </c>
      <c r="G317" s="38">
        <v>2248.6</v>
      </c>
      <c r="H317" s="38">
        <v>2404.7999999999997</v>
      </c>
      <c r="I317" s="38">
        <v>2434.9500000000003</v>
      </c>
      <c r="J317" s="38">
        <v>2482.8999999999996</v>
      </c>
      <c r="K317" s="31">
        <v>2387</v>
      </c>
      <c r="L317" s="31">
        <v>2308.9</v>
      </c>
      <c r="M317" s="31">
        <v>2.0823200000000002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933.7</v>
      </c>
      <c r="D318" s="38">
        <v>926.9666666666667</v>
      </c>
      <c r="E318" s="38">
        <v>910.08333333333337</v>
      </c>
      <c r="F318" s="38">
        <v>886.4666666666667</v>
      </c>
      <c r="G318" s="38">
        <v>869.58333333333337</v>
      </c>
      <c r="H318" s="38">
        <v>950.58333333333337</v>
      </c>
      <c r="I318" s="38">
        <v>967.46666666666658</v>
      </c>
      <c r="J318" s="38">
        <v>991.08333333333337</v>
      </c>
      <c r="K318" s="31">
        <v>943.85</v>
      </c>
      <c r="L318" s="31">
        <v>903.35</v>
      </c>
      <c r="M318" s="31">
        <v>16.489090000000001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589.54999999999995</v>
      </c>
      <c r="D319" s="38">
        <v>586.4</v>
      </c>
      <c r="E319" s="38">
        <v>573.79999999999995</v>
      </c>
      <c r="F319" s="38">
        <v>558.04999999999995</v>
      </c>
      <c r="G319" s="38">
        <v>545.44999999999993</v>
      </c>
      <c r="H319" s="38">
        <v>602.15</v>
      </c>
      <c r="I319" s="38">
        <v>614.75000000000011</v>
      </c>
      <c r="J319" s="38">
        <v>630.5</v>
      </c>
      <c r="K319" s="31">
        <v>599</v>
      </c>
      <c r="L319" s="31">
        <v>570.65</v>
      </c>
      <c r="M319" s="31">
        <v>30.591989999999999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1848.95</v>
      </c>
      <c r="D320" s="38">
        <v>1858.0833333333333</v>
      </c>
      <c r="E320" s="38">
        <v>1830.6666666666665</v>
      </c>
      <c r="F320" s="38">
        <v>1812.3833333333332</v>
      </c>
      <c r="G320" s="38">
        <v>1784.9666666666665</v>
      </c>
      <c r="H320" s="38">
        <v>1876.3666666666666</v>
      </c>
      <c r="I320" s="38">
        <v>1903.7833333333331</v>
      </c>
      <c r="J320" s="38">
        <v>1922.0666666666666</v>
      </c>
      <c r="K320" s="31">
        <v>1885.5</v>
      </c>
      <c r="L320" s="31">
        <v>1839.8</v>
      </c>
      <c r="M320" s="31">
        <v>6.4703799999999996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811.4</v>
      </c>
      <c r="D321" s="38">
        <v>833.9666666666667</v>
      </c>
      <c r="E321" s="38">
        <v>781.93333333333339</v>
      </c>
      <c r="F321" s="38">
        <v>752.4666666666667</v>
      </c>
      <c r="G321" s="38">
        <v>700.43333333333339</v>
      </c>
      <c r="H321" s="38">
        <v>863.43333333333339</v>
      </c>
      <c r="I321" s="38">
        <v>915.4666666666667</v>
      </c>
      <c r="J321" s="38">
        <v>944.93333333333339</v>
      </c>
      <c r="K321" s="31">
        <v>886</v>
      </c>
      <c r="L321" s="31">
        <v>804.5</v>
      </c>
      <c r="M321" s="31">
        <v>184.65678</v>
      </c>
      <c r="N321" s="1"/>
      <c r="O321" s="1"/>
    </row>
    <row r="322" spans="1:15" ht="12.75" customHeight="1">
      <c r="A322" s="33">
        <v>312</v>
      </c>
      <c r="B322" s="58" t="s">
        <v>866</v>
      </c>
      <c r="C322" s="31">
        <v>1005.95</v>
      </c>
      <c r="D322" s="38">
        <v>1010.0333333333333</v>
      </c>
      <c r="E322" s="38">
        <v>983.4666666666667</v>
      </c>
      <c r="F322" s="38">
        <v>960.98333333333335</v>
      </c>
      <c r="G322" s="38">
        <v>934.41666666666674</v>
      </c>
      <c r="H322" s="38">
        <v>1032.5166666666667</v>
      </c>
      <c r="I322" s="38">
        <v>1059.0833333333333</v>
      </c>
      <c r="J322" s="38">
        <v>1081.5666666666666</v>
      </c>
      <c r="K322" s="31">
        <v>1036.5999999999999</v>
      </c>
      <c r="L322" s="31">
        <v>987.55</v>
      </c>
      <c r="M322" s="31">
        <v>1.4853799999999999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1047.95</v>
      </c>
      <c r="D323" s="38">
        <v>1050.5</v>
      </c>
      <c r="E323" s="38">
        <v>1030.7</v>
      </c>
      <c r="F323" s="38">
        <v>1013.45</v>
      </c>
      <c r="G323" s="38">
        <v>993.65000000000009</v>
      </c>
      <c r="H323" s="38">
        <v>1067.75</v>
      </c>
      <c r="I323" s="38">
        <v>1087.5500000000002</v>
      </c>
      <c r="J323" s="38">
        <v>1104.8</v>
      </c>
      <c r="K323" s="31">
        <v>1070.3</v>
      </c>
      <c r="L323" s="31">
        <v>1033.25</v>
      </c>
      <c r="M323" s="31">
        <v>1.41547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1341.15</v>
      </c>
      <c r="D324" s="38">
        <v>1346.7333333333333</v>
      </c>
      <c r="E324" s="38">
        <v>1328.5666666666666</v>
      </c>
      <c r="F324" s="38">
        <v>1315.9833333333333</v>
      </c>
      <c r="G324" s="38">
        <v>1297.8166666666666</v>
      </c>
      <c r="H324" s="38">
        <v>1359.3166666666666</v>
      </c>
      <c r="I324" s="38">
        <v>1377.4833333333331</v>
      </c>
      <c r="J324" s="38">
        <v>1390.0666666666666</v>
      </c>
      <c r="K324" s="31">
        <v>1364.9</v>
      </c>
      <c r="L324" s="31">
        <v>1334.15</v>
      </c>
      <c r="M324" s="31">
        <v>1.20272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42.1</v>
      </c>
      <c r="D325" s="38">
        <v>42.366666666666667</v>
      </c>
      <c r="E325" s="38">
        <v>41.583333333333336</v>
      </c>
      <c r="F325" s="38">
        <v>41.06666666666667</v>
      </c>
      <c r="G325" s="38">
        <v>40.283333333333339</v>
      </c>
      <c r="H325" s="38">
        <v>42.883333333333333</v>
      </c>
      <c r="I325" s="38">
        <v>43.666666666666664</v>
      </c>
      <c r="J325" s="38">
        <v>44.18333333333333</v>
      </c>
      <c r="K325" s="31">
        <v>43.15</v>
      </c>
      <c r="L325" s="31">
        <v>41.85</v>
      </c>
      <c r="M325" s="31">
        <v>26.085840000000001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62.1</v>
      </c>
      <c r="D326" s="38">
        <v>61.35</v>
      </c>
      <c r="E326" s="38">
        <v>60.25</v>
      </c>
      <c r="F326" s="38">
        <v>58.4</v>
      </c>
      <c r="G326" s="38">
        <v>57.3</v>
      </c>
      <c r="H326" s="38">
        <v>63.2</v>
      </c>
      <c r="I326" s="38">
        <v>64.300000000000011</v>
      </c>
      <c r="J326" s="38">
        <v>66.150000000000006</v>
      </c>
      <c r="K326" s="31">
        <v>62.45</v>
      </c>
      <c r="L326" s="31">
        <v>59.5</v>
      </c>
      <c r="M326" s="31">
        <v>120.85026000000001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919.95</v>
      </c>
      <c r="D327" s="38">
        <v>912.15</v>
      </c>
      <c r="E327" s="38">
        <v>899.4</v>
      </c>
      <c r="F327" s="38">
        <v>878.85</v>
      </c>
      <c r="G327" s="38">
        <v>866.1</v>
      </c>
      <c r="H327" s="38">
        <v>932.69999999999993</v>
      </c>
      <c r="I327" s="38">
        <v>945.44999999999993</v>
      </c>
      <c r="J327" s="38">
        <v>965.99999999999989</v>
      </c>
      <c r="K327" s="31">
        <v>924.9</v>
      </c>
      <c r="L327" s="31">
        <v>891.6</v>
      </c>
      <c r="M327" s="31">
        <v>1.5967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2428.8000000000002</v>
      </c>
      <c r="D328" s="38">
        <v>2411.7666666666669</v>
      </c>
      <c r="E328" s="38">
        <v>2369.5333333333338</v>
      </c>
      <c r="F328" s="38">
        <v>2310.2666666666669</v>
      </c>
      <c r="G328" s="38">
        <v>2268.0333333333338</v>
      </c>
      <c r="H328" s="38">
        <v>2471.0333333333338</v>
      </c>
      <c r="I328" s="38">
        <v>2513.2666666666664</v>
      </c>
      <c r="J328" s="38">
        <v>2572.5333333333338</v>
      </c>
      <c r="K328" s="31">
        <v>2454</v>
      </c>
      <c r="L328" s="31">
        <v>2352.5</v>
      </c>
      <c r="M328" s="31">
        <v>10.542960000000001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108686.25</v>
      </c>
      <c r="D329" s="38">
        <v>108876.53333333333</v>
      </c>
      <c r="E329" s="38">
        <v>108076.06666666665</v>
      </c>
      <c r="F329" s="38">
        <v>107465.88333333333</v>
      </c>
      <c r="G329" s="38">
        <v>106665.41666666666</v>
      </c>
      <c r="H329" s="38">
        <v>109486.71666666665</v>
      </c>
      <c r="I329" s="38">
        <v>110287.18333333332</v>
      </c>
      <c r="J329" s="38">
        <v>110897.36666666664</v>
      </c>
      <c r="K329" s="31">
        <v>109677</v>
      </c>
      <c r="L329" s="31">
        <v>108266.35</v>
      </c>
      <c r="M329" s="31">
        <v>5.9540000000000003E-2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2462.5</v>
      </c>
      <c r="D330" s="38">
        <v>2431.4333333333329</v>
      </c>
      <c r="E330" s="38">
        <v>2367.2166666666658</v>
      </c>
      <c r="F330" s="38">
        <v>2271.9333333333329</v>
      </c>
      <c r="G330" s="38">
        <v>2207.7166666666658</v>
      </c>
      <c r="H330" s="38">
        <v>2526.7166666666658</v>
      </c>
      <c r="I330" s="38">
        <v>2590.9333333333329</v>
      </c>
      <c r="J330" s="38">
        <v>2686.2166666666658</v>
      </c>
      <c r="K330" s="31">
        <v>2495.65</v>
      </c>
      <c r="L330" s="31">
        <v>2336.15</v>
      </c>
      <c r="M330" s="31">
        <v>19.581150000000001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1688.25</v>
      </c>
      <c r="D331" s="38">
        <v>1680.3333333333333</v>
      </c>
      <c r="E331" s="38">
        <v>1642.9666666666665</v>
      </c>
      <c r="F331" s="38">
        <v>1597.6833333333332</v>
      </c>
      <c r="G331" s="38">
        <v>1560.3166666666664</v>
      </c>
      <c r="H331" s="38">
        <v>1725.6166666666666</v>
      </c>
      <c r="I331" s="38">
        <v>1762.9833333333333</v>
      </c>
      <c r="J331" s="38">
        <v>1808.2666666666667</v>
      </c>
      <c r="K331" s="31">
        <v>1717.7</v>
      </c>
      <c r="L331" s="31">
        <v>1635.05</v>
      </c>
      <c r="M331" s="31">
        <v>13.45454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1260.3499999999999</v>
      </c>
      <c r="D332" s="38">
        <v>1271.3</v>
      </c>
      <c r="E332" s="38">
        <v>1247.05</v>
      </c>
      <c r="F332" s="38">
        <v>1233.75</v>
      </c>
      <c r="G332" s="38">
        <v>1209.5</v>
      </c>
      <c r="H332" s="38">
        <v>1284.5999999999999</v>
      </c>
      <c r="I332" s="38">
        <v>1308.8499999999999</v>
      </c>
      <c r="J332" s="38">
        <v>1322.1499999999999</v>
      </c>
      <c r="K332" s="31">
        <v>1295.55</v>
      </c>
      <c r="L332" s="31">
        <v>1258</v>
      </c>
      <c r="M332" s="31">
        <v>10.029730000000001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1039.5</v>
      </c>
      <c r="D333" s="38">
        <v>1033.6666666666667</v>
      </c>
      <c r="E333" s="38">
        <v>1020.9333333333334</v>
      </c>
      <c r="F333" s="38">
        <v>1002.3666666666667</v>
      </c>
      <c r="G333" s="38">
        <v>989.63333333333333</v>
      </c>
      <c r="H333" s="38">
        <v>1052.2333333333336</v>
      </c>
      <c r="I333" s="38">
        <v>1064.9666666666667</v>
      </c>
      <c r="J333" s="38">
        <v>1083.5333333333335</v>
      </c>
      <c r="K333" s="31">
        <v>1046.4000000000001</v>
      </c>
      <c r="L333" s="31">
        <v>1015.1</v>
      </c>
      <c r="M333" s="31">
        <v>2.27183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913.65</v>
      </c>
      <c r="D334" s="38">
        <v>911.86666666666679</v>
      </c>
      <c r="E334" s="38">
        <v>907.73333333333358</v>
      </c>
      <c r="F334" s="38">
        <v>901.81666666666683</v>
      </c>
      <c r="G334" s="38">
        <v>897.68333333333362</v>
      </c>
      <c r="H334" s="38">
        <v>917.78333333333353</v>
      </c>
      <c r="I334" s="38">
        <v>921.91666666666674</v>
      </c>
      <c r="J334" s="38">
        <v>927.83333333333348</v>
      </c>
      <c r="K334" s="31">
        <v>916</v>
      </c>
      <c r="L334" s="31">
        <v>905.95</v>
      </c>
      <c r="M334" s="31">
        <v>5.3780700000000001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94.15</v>
      </c>
      <c r="D335" s="38">
        <v>94.25</v>
      </c>
      <c r="E335" s="38">
        <v>93.25</v>
      </c>
      <c r="F335" s="38">
        <v>92.35</v>
      </c>
      <c r="G335" s="38">
        <v>91.35</v>
      </c>
      <c r="H335" s="38">
        <v>95.15</v>
      </c>
      <c r="I335" s="38">
        <v>96.15</v>
      </c>
      <c r="J335" s="38">
        <v>97.050000000000011</v>
      </c>
      <c r="K335" s="31">
        <v>95.25</v>
      </c>
      <c r="L335" s="31">
        <v>93.35</v>
      </c>
      <c r="M335" s="31">
        <v>77.578010000000006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4604.8500000000004</v>
      </c>
      <c r="D336" s="38">
        <v>4614.666666666667</v>
      </c>
      <c r="E336" s="38">
        <v>4578.0333333333338</v>
      </c>
      <c r="F336" s="38">
        <v>4551.2166666666672</v>
      </c>
      <c r="G336" s="38">
        <v>4514.5833333333339</v>
      </c>
      <c r="H336" s="38">
        <v>4641.4833333333336</v>
      </c>
      <c r="I336" s="38">
        <v>4678.1166666666668</v>
      </c>
      <c r="J336" s="38">
        <v>4704.9333333333334</v>
      </c>
      <c r="K336" s="31">
        <v>4651.3</v>
      </c>
      <c r="L336" s="31">
        <v>4587.8500000000004</v>
      </c>
      <c r="M336" s="31">
        <v>2.15937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776.95</v>
      </c>
      <c r="D337" s="38">
        <v>782.26666666666677</v>
      </c>
      <c r="E337" s="38">
        <v>749.68333333333351</v>
      </c>
      <c r="F337" s="38">
        <v>722.41666666666674</v>
      </c>
      <c r="G337" s="38">
        <v>689.83333333333348</v>
      </c>
      <c r="H337" s="38">
        <v>809.53333333333353</v>
      </c>
      <c r="I337" s="38">
        <v>842.11666666666679</v>
      </c>
      <c r="J337" s="38">
        <v>869.38333333333355</v>
      </c>
      <c r="K337" s="31">
        <v>814.85</v>
      </c>
      <c r="L337" s="31">
        <v>755</v>
      </c>
      <c r="M337" s="31">
        <v>19.248259999999998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51.45</v>
      </c>
      <c r="D338" s="38">
        <v>51.65</v>
      </c>
      <c r="E338" s="38">
        <v>50.9</v>
      </c>
      <c r="F338" s="38">
        <v>50.35</v>
      </c>
      <c r="G338" s="38">
        <v>49.6</v>
      </c>
      <c r="H338" s="38">
        <v>52.199999999999996</v>
      </c>
      <c r="I338" s="38">
        <v>52.949999999999996</v>
      </c>
      <c r="J338" s="38">
        <v>53.499999999999993</v>
      </c>
      <c r="K338" s="31">
        <v>52.4</v>
      </c>
      <c r="L338" s="31">
        <v>51.1</v>
      </c>
      <c r="M338" s="31">
        <v>94.24239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169.6</v>
      </c>
      <c r="D339" s="38">
        <v>165.75</v>
      </c>
      <c r="E339" s="38">
        <v>157.9</v>
      </c>
      <c r="F339" s="38">
        <v>146.20000000000002</v>
      </c>
      <c r="G339" s="38">
        <v>138.35000000000002</v>
      </c>
      <c r="H339" s="38">
        <v>177.45</v>
      </c>
      <c r="I339" s="38">
        <v>185.3</v>
      </c>
      <c r="J339" s="38">
        <v>196.99999999999997</v>
      </c>
      <c r="K339" s="31">
        <v>173.6</v>
      </c>
      <c r="L339" s="31">
        <v>154.05000000000001</v>
      </c>
      <c r="M339" s="31">
        <v>295.20379000000003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21986.400000000001</v>
      </c>
      <c r="D340" s="38">
        <v>21981.816666666666</v>
      </c>
      <c r="E340" s="38">
        <v>21674.633333333331</v>
      </c>
      <c r="F340" s="38">
        <v>21362.866666666665</v>
      </c>
      <c r="G340" s="38">
        <v>21055.683333333331</v>
      </c>
      <c r="H340" s="38">
        <v>22293.583333333332</v>
      </c>
      <c r="I340" s="38">
        <v>22600.766666666666</v>
      </c>
      <c r="J340" s="38">
        <v>22912.533333333333</v>
      </c>
      <c r="K340" s="31">
        <v>22289</v>
      </c>
      <c r="L340" s="31">
        <v>21670.05</v>
      </c>
      <c r="M340" s="31">
        <v>2.3306499999999999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68.349999999999994</v>
      </c>
      <c r="D341" s="38">
        <v>68.533333333333331</v>
      </c>
      <c r="E341" s="38">
        <v>67.416666666666657</v>
      </c>
      <c r="F341" s="38">
        <v>66.48333333333332</v>
      </c>
      <c r="G341" s="38">
        <v>65.366666666666646</v>
      </c>
      <c r="H341" s="38">
        <v>69.466666666666669</v>
      </c>
      <c r="I341" s="38">
        <v>70.583333333333343</v>
      </c>
      <c r="J341" s="38">
        <v>71.51666666666668</v>
      </c>
      <c r="K341" s="31">
        <v>69.650000000000006</v>
      </c>
      <c r="L341" s="31">
        <v>67.599999999999994</v>
      </c>
      <c r="M341" s="31">
        <v>10.8347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50.2</v>
      </c>
      <c r="D342" s="38">
        <v>50.516666666666673</v>
      </c>
      <c r="E342" s="38">
        <v>49.783333333333346</v>
      </c>
      <c r="F342" s="38">
        <v>49.366666666666674</v>
      </c>
      <c r="G342" s="38">
        <v>48.633333333333347</v>
      </c>
      <c r="H342" s="38">
        <v>50.933333333333344</v>
      </c>
      <c r="I342" s="38">
        <v>51.666666666666679</v>
      </c>
      <c r="J342" s="38">
        <v>52.083333333333343</v>
      </c>
      <c r="K342" s="31">
        <v>51.25</v>
      </c>
      <c r="L342" s="31">
        <v>50.1</v>
      </c>
      <c r="M342" s="31">
        <v>123.11152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311.89999999999998</v>
      </c>
      <c r="D343" s="38">
        <v>313.26666666666665</v>
      </c>
      <c r="E343" s="38">
        <v>308.7833333333333</v>
      </c>
      <c r="F343" s="38">
        <v>305.66666666666663</v>
      </c>
      <c r="G343" s="38">
        <v>301.18333333333328</v>
      </c>
      <c r="H343" s="38">
        <v>316.38333333333333</v>
      </c>
      <c r="I343" s="38">
        <v>320.86666666666667</v>
      </c>
      <c r="J343" s="38">
        <v>323.98333333333335</v>
      </c>
      <c r="K343" s="31">
        <v>317.75</v>
      </c>
      <c r="L343" s="31">
        <v>310.14999999999998</v>
      </c>
      <c r="M343" s="31">
        <v>18.775279999999999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130.4</v>
      </c>
      <c r="D344" s="38">
        <v>129.48333333333332</v>
      </c>
      <c r="E344" s="38">
        <v>127.96666666666664</v>
      </c>
      <c r="F344" s="38">
        <v>125.53333333333332</v>
      </c>
      <c r="G344" s="38">
        <v>124.01666666666664</v>
      </c>
      <c r="H344" s="38">
        <v>131.91666666666663</v>
      </c>
      <c r="I344" s="38">
        <v>133.43333333333334</v>
      </c>
      <c r="J344" s="38">
        <v>135.86666666666665</v>
      </c>
      <c r="K344" s="31">
        <v>131</v>
      </c>
      <c r="L344" s="31">
        <v>127.05</v>
      </c>
      <c r="M344" s="31">
        <v>14.667289999999999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123.05</v>
      </c>
      <c r="D345" s="38">
        <v>122.55</v>
      </c>
      <c r="E345" s="38">
        <v>121.44999999999999</v>
      </c>
      <c r="F345" s="38">
        <v>119.85</v>
      </c>
      <c r="G345" s="38">
        <v>118.74999999999999</v>
      </c>
      <c r="H345" s="38">
        <v>124.14999999999999</v>
      </c>
      <c r="I345" s="38">
        <v>125.24999999999999</v>
      </c>
      <c r="J345" s="38">
        <v>126.85</v>
      </c>
      <c r="K345" s="31">
        <v>123.65</v>
      </c>
      <c r="L345" s="31">
        <v>120.95</v>
      </c>
      <c r="M345" s="31">
        <v>105.90564999999999</v>
      </c>
      <c r="N345" s="1"/>
      <c r="O345" s="1"/>
    </row>
    <row r="346" spans="1:15" ht="12.75" customHeight="1">
      <c r="A346" s="33">
        <v>336</v>
      </c>
      <c r="B346" s="58" t="s">
        <v>867</v>
      </c>
      <c r="C346" s="31">
        <v>56.4</v>
      </c>
      <c r="D346" s="38">
        <v>56.066666666666663</v>
      </c>
      <c r="E346" s="38">
        <v>55.133333333333326</v>
      </c>
      <c r="F346" s="38">
        <v>53.86666666666666</v>
      </c>
      <c r="G346" s="38">
        <v>52.933333333333323</v>
      </c>
      <c r="H346" s="38">
        <v>57.333333333333329</v>
      </c>
      <c r="I346" s="38">
        <v>58.266666666666666</v>
      </c>
      <c r="J346" s="38">
        <v>59.533333333333331</v>
      </c>
      <c r="K346" s="31">
        <v>57</v>
      </c>
      <c r="L346" s="31">
        <v>54.8</v>
      </c>
      <c r="M346" s="31">
        <v>132.61564999999999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224.45</v>
      </c>
      <c r="D347" s="38">
        <v>224.65</v>
      </c>
      <c r="E347" s="38">
        <v>222.3</v>
      </c>
      <c r="F347" s="38">
        <v>220.15</v>
      </c>
      <c r="G347" s="38">
        <v>217.8</v>
      </c>
      <c r="H347" s="38">
        <v>226.8</v>
      </c>
      <c r="I347" s="38">
        <v>229.14999999999998</v>
      </c>
      <c r="J347" s="38">
        <v>231.3</v>
      </c>
      <c r="K347" s="31">
        <v>227</v>
      </c>
      <c r="L347" s="31">
        <v>222.5</v>
      </c>
      <c r="M347" s="31">
        <v>8.02121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220.3</v>
      </c>
      <c r="D348" s="38">
        <v>220.23333333333335</v>
      </c>
      <c r="E348" s="38">
        <v>218.81666666666669</v>
      </c>
      <c r="F348" s="38">
        <v>217.33333333333334</v>
      </c>
      <c r="G348" s="38">
        <v>215.91666666666669</v>
      </c>
      <c r="H348" s="38">
        <v>221.7166666666667</v>
      </c>
      <c r="I348" s="38">
        <v>223.13333333333333</v>
      </c>
      <c r="J348" s="38">
        <v>224.6166666666667</v>
      </c>
      <c r="K348" s="31">
        <v>221.65</v>
      </c>
      <c r="L348" s="31">
        <v>218.75</v>
      </c>
      <c r="M348" s="31">
        <v>185.32999000000001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337.5</v>
      </c>
      <c r="D349" s="38">
        <v>338.41666666666669</v>
      </c>
      <c r="E349" s="38">
        <v>335.13333333333338</v>
      </c>
      <c r="F349" s="38">
        <v>332.76666666666671</v>
      </c>
      <c r="G349" s="38">
        <v>329.48333333333341</v>
      </c>
      <c r="H349" s="38">
        <v>340.78333333333336</v>
      </c>
      <c r="I349" s="38">
        <v>344.06666666666666</v>
      </c>
      <c r="J349" s="38">
        <v>346.43333333333334</v>
      </c>
      <c r="K349" s="31">
        <v>341.7</v>
      </c>
      <c r="L349" s="31">
        <v>336.05</v>
      </c>
      <c r="M349" s="31">
        <v>3.0123500000000001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1120.8499999999999</v>
      </c>
      <c r="D350" s="38">
        <v>1122.75</v>
      </c>
      <c r="E350" s="38">
        <v>1110.5999999999999</v>
      </c>
      <c r="F350" s="38">
        <v>1100.3499999999999</v>
      </c>
      <c r="G350" s="38">
        <v>1088.1999999999998</v>
      </c>
      <c r="H350" s="38">
        <v>1133</v>
      </c>
      <c r="I350" s="38">
        <v>1145.1500000000001</v>
      </c>
      <c r="J350" s="38">
        <v>1155.4000000000001</v>
      </c>
      <c r="K350" s="31">
        <v>1134.9000000000001</v>
      </c>
      <c r="L350" s="31">
        <v>1112.5</v>
      </c>
      <c r="M350" s="31">
        <v>10.01798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174.15</v>
      </c>
      <c r="D351" s="38">
        <v>174.4</v>
      </c>
      <c r="E351" s="38">
        <v>172.8</v>
      </c>
      <c r="F351" s="38">
        <v>171.45000000000002</v>
      </c>
      <c r="G351" s="38">
        <v>169.85000000000002</v>
      </c>
      <c r="H351" s="38">
        <v>175.75</v>
      </c>
      <c r="I351" s="38">
        <v>177.34999999999997</v>
      </c>
      <c r="J351" s="38">
        <v>178.7</v>
      </c>
      <c r="K351" s="31">
        <v>176</v>
      </c>
      <c r="L351" s="31">
        <v>173.05</v>
      </c>
      <c r="M351" s="31">
        <v>158.23452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273.10000000000002</v>
      </c>
      <c r="D352" s="38">
        <v>274.36666666666662</v>
      </c>
      <c r="E352" s="38">
        <v>271.03333333333325</v>
      </c>
      <c r="F352" s="38">
        <v>268.96666666666664</v>
      </c>
      <c r="G352" s="38">
        <v>265.63333333333327</v>
      </c>
      <c r="H352" s="38">
        <v>276.43333333333322</v>
      </c>
      <c r="I352" s="38">
        <v>279.76666666666659</v>
      </c>
      <c r="J352" s="38">
        <v>281.8333333333332</v>
      </c>
      <c r="K352" s="31">
        <v>277.7</v>
      </c>
      <c r="L352" s="31">
        <v>272.3</v>
      </c>
      <c r="M352" s="31">
        <v>8.6370400000000007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1248.95</v>
      </c>
      <c r="D353" s="38">
        <v>1233.3166666666666</v>
      </c>
      <c r="E353" s="38">
        <v>1211.6333333333332</v>
      </c>
      <c r="F353" s="38">
        <v>1174.3166666666666</v>
      </c>
      <c r="G353" s="38">
        <v>1152.6333333333332</v>
      </c>
      <c r="H353" s="38">
        <v>1270.6333333333332</v>
      </c>
      <c r="I353" s="38">
        <v>1292.3166666666666</v>
      </c>
      <c r="J353" s="38">
        <v>1329.6333333333332</v>
      </c>
      <c r="K353" s="31">
        <v>1255</v>
      </c>
      <c r="L353" s="31">
        <v>1196</v>
      </c>
      <c r="M353" s="31">
        <v>16.906220000000001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853.9</v>
      </c>
      <c r="D354" s="38">
        <v>857.01666666666677</v>
      </c>
      <c r="E354" s="38">
        <v>847.88333333333355</v>
      </c>
      <c r="F354" s="38">
        <v>841.86666666666679</v>
      </c>
      <c r="G354" s="38">
        <v>832.73333333333358</v>
      </c>
      <c r="H354" s="38">
        <v>863.03333333333353</v>
      </c>
      <c r="I354" s="38">
        <v>872.16666666666674</v>
      </c>
      <c r="J354" s="38">
        <v>878.18333333333351</v>
      </c>
      <c r="K354" s="31">
        <v>866.15</v>
      </c>
      <c r="L354" s="31">
        <v>851</v>
      </c>
      <c r="M354" s="31">
        <v>20.566520000000001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4109.3</v>
      </c>
      <c r="D355" s="38">
        <v>4095.1333333333332</v>
      </c>
      <c r="E355" s="38">
        <v>4053.5666666666666</v>
      </c>
      <c r="F355" s="38">
        <v>3997.8333333333335</v>
      </c>
      <c r="G355" s="38">
        <v>3956.2666666666669</v>
      </c>
      <c r="H355" s="38">
        <v>4150.8666666666668</v>
      </c>
      <c r="I355" s="38">
        <v>4192.4333333333325</v>
      </c>
      <c r="J355" s="38">
        <v>4248.1666666666661</v>
      </c>
      <c r="K355" s="31">
        <v>4136.7</v>
      </c>
      <c r="L355" s="31">
        <v>4039.4</v>
      </c>
      <c r="M355" s="31">
        <v>1.0161100000000001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238.9</v>
      </c>
      <c r="D356" s="38">
        <v>237.88333333333333</v>
      </c>
      <c r="E356" s="38">
        <v>235.76666666666665</v>
      </c>
      <c r="F356" s="38">
        <v>232.63333333333333</v>
      </c>
      <c r="G356" s="38">
        <v>230.51666666666665</v>
      </c>
      <c r="H356" s="38">
        <v>241.01666666666665</v>
      </c>
      <c r="I356" s="38">
        <v>243.13333333333333</v>
      </c>
      <c r="J356" s="38">
        <v>246.26666666666665</v>
      </c>
      <c r="K356" s="31">
        <v>240</v>
      </c>
      <c r="L356" s="31">
        <v>234.75</v>
      </c>
      <c r="M356" s="31">
        <v>2.8961800000000002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40153.199999999997</v>
      </c>
      <c r="D357" s="38">
        <v>40184.400000000001</v>
      </c>
      <c r="E357" s="38">
        <v>39668.800000000003</v>
      </c>
      <c r="F357" s="38">
        <v>39184.400000000001</v>
      </c>
      <c r="G357" s="38">
        <v>38668.800000000003</v>
      </c>
      <c r="H357" s="38">
        <v>40668.800000000003</v>
      </c>
      <c r="I357" s="38">
        <v>41184.399999999994</v>
      </c>
      <c r="J357" s="38">
        <v>41668.800000000003</v>
      </c>
      <c r="K357" s="31">
        <v>40700</v>
      </c>
      <c r="L357" s="31">
        <v>39700</v>
      </c>
      <c r="M357" s="31">
        <v>0.30765999999999999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1227.05</v>
      </c>
      <c r="D358" s="38">
        <v>1224.7166666666667</v>
      </c>
      <c r="E358" s="38">
        <v>1214.4333333333334</v>
      </c>
      <c r="F358" s="38">
        <v>1201.8166666666666</v>
      </c>
      <c r="G358" s="38">
        <v>1191.5333333333333</v>
      </c>
      <c r="H358" s="38">
        <v>1237.3333333333335</v>
      </c>
      <c r="I358" s="38">
        <v>1247.6166666666668</v>
      </c>
      <c r="J358" s="38">
        <v>1260.2333333333336</v>
      </c>
      <c r="K358" s="31">
        <v>1235</v>
      </c>
      <c r="L358" s="31">
        <v>1212.0999999999999</v>
      </c>
      <c r="M358" s="31">
        <v>1.32447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774.65</v>
      </c>
      <c r="D359" s="38">
        <v>775.85</v>
      </c>
      <c r="E359" s="38">
        <v>768.5</v>
      </c>
      <c r="F359" s="38">
        <v>762.35</v>
      </c>
      <c r="G359" s="38">
        <v>755</v>
      </c>
      <c r="H359" s="38">
        <v>782</v>
      </c>
      <c r="I359" s="38">
        <v>789.35000000000014</v>
      </c>
      <c r="J359" s="38">
        <v>795.5</v>
      </c>
      <c r="K359" s="31">
        <v>783.2</v>
      </c>
      <c r="L359" s="31">
        <v>769.7</v>
      </c>
      <c r="M359" s="31">
        <v>9.6126799999999992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174.35</v>
      </c>
      <c r="D360" s="38">
        <v>173.20000000000002</v>
      </c>
      <c r="E360" s="38">
        <v>170.40000000000003</v>
      </c>
      <c r="F360" s="38">
        <v>166.45000000000002</v>
      </c>
      <c r="G360" s="38">
        <v>163.65000000000003</v>
      </c>
      <c r="H360" s="38">
        <v>177.15000000000003</v>
      </c>
      <c r="I360" s="38">
        <v>179.95000000000005</v>
      </c>
      <c r="J360" s="38">
        <v>183.90000000000003</v>
      </c>
      <c r="K360" s="31">
        <v>176</v>
      </c>
      <c r="L360" s="31">
        <v>169.25</v>
      </c>
      <c r="M360" s="31">
        <v>58.806150000000002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5370.7</v>
      </c>
      <c r="D361" s="38">
        <v>5314.6166666666668</v>
      </c>
      <c r="E361" s="38">
        <v>5238.2333333333336</v>
      </c>
      <c r="F361" s="38">
        <v>5105.7666666666664</v>
      </c>
      <c r="G361" s="38">
        <v>5029.3833333333332</v>
      </c>
      <c r="H361" s="38">
        <v>5447.0833333333339</v>
      </c>
      <c r="I361" s="38">
        <v>5523.4666666666672</v>
      </c>
      <c r="J361" s="38">
        <v>5655.9333333333343</v>
      </c>
      <c r="K361" s="31">
        <v>5391</v>
      </c>
      <c r="L361" s="31">
        <v>5182.1499999999996</v>
      </c>
      <c r="M361" s="31">
        <v>6.93445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215.3</v>
      </c>
      <c r="D362" s="38">
        <v>216.45000000000002</v>
      </c>
      <c r="E362" s="38">
        <v>213.85000000000002</v>
      </c>
      <c r="F362" s="38">
        <v>212.4</v>
      </c>
      <c r="G362" s="38">
        <v>209.8</v>
      </c>
      <c r="H362" s="38">
        <v>217.90000000000003</v>
      </c>
      <c r="I362" s="38">
        <v>220.5</v>
      </c>
      <c r="J362" s="38">
        <v>221.95000000000005</v>
      </c>
      <c r="K362" s="31">
        <v>219.05</v>
      </c>
      <c r="L362" s="31">
        <v>215</v>
      </c>
      <c r="M362" s="31">
        <v>31.1068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3818.55</v>
      </c>
      <c r="D363" s="38">
        <v>3826.4833333333336</v>
      </c>
      <c r="E363" s="38">
        <v>3793.1166666666672</v>
      </c>
      <c r="F363" s="38">
        <v>3767.6833333333338</v>
      </c>
      <c r="G363" s="38">
        <v>3734.3166666666675</v>
      </c>
      <c r="H363" s="38">
        <v>3851.916666666667</v>
      </c>
      <c r="I363" s="38">
        <v>3885.2833333333338</v>
      </c>
      <c r="J363" s="38">
        <v>3910.7166666666667</v>
      </c>
      <c r="K363" s="31">
        <v>3859.85</v>
      </c>
      <c r="L363" s="31">
        <v>3801.05</v>
      </c>
      <c r="M363" s="31">
        <v>9.0240000000000001E-2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1799.85</v>
      </c>
      <c r="D364" s="38">
        <v>1786.1333333333332</v>
      </c>
      <c r="E364" s="38">
        <v>1772.0166666666664</v>
      </c>
      <c r="F364" s="38">
        <v>1744.1833333333332</v>
      </c>
      <c r="G364" s="38">
        <v>1730.0666666666664</v>
      </c>
      <c r="H364" s="38">
        <v>1813.9666666666665</v>
      </c>
      <c r="I364" s="38">
        <v>1828.0833333333333</v>
      </c>
      <c r="J364" s="38">
        <v>1855.9166666666665</v>
      </c>
      <c r="K364" s="31">
        <v>1800.25</v>
      </c>
      <c r="L364" s="31">
        <v>1758.3</v>
      </c>
      <c r="M364" s="31">
        <v>1.92794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3628.3</v>
      </c>
      <c r="D365" s="38">
        <v>3655.8166666666671</v>
      </c>
      <c r="E365" s="38">
        <v>3569.1333333333341</v>
      </c>
      <c r="F365" s="38">
        <v>3509.9666666666672</v>
      </c>
      <c r="G365" s="38">
        <v>3423.2833333333342</v>
      </c>
      <c r="H365" s="38">
        <v>3714.983333333334</v>
      </c>
      <c r="I365" s="38">
        <v>3801.6666666666674</v>
      </c>
      <c r="J365" s="38">
        <v>3860.8333333333339</v>
      </c>
      <c r="K365" s="31">
        <v>3742.5</v>
      </c>
      <c r="L365" s="31">
        <v>3596.65</v>
      </c>
      <c r="M365" s="31">
        <v>7.8475900000000003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2515</v>
      </c>
      <c r="D366" s="38">
        <v>2531.6</v>
      </c>
      <c r="E366" s="38">
        <v>2478.35</v>
      </c>
      <c r="F366" s="38">
        <v>2441.6999999999998</v>
      </c>
      <c r="G366" s="38">
        <v>2388.4499999999998</v>
      </c>
      <c r="H366" s="38">
        <v>2568.25</v>
      </c>
      <c r="I366" s="38">
        <v>2621.5</v>
      </c>
      <c r="J366" s="38">
        <v>2658.15</v>
      </c>
      <c r="K366" s="31">
        <v>2584.85</v>
      </c>
      <c r="L366" s="31">
        <v>2494.9499999999998</v>
      </c>
      <c r="M366" s="31">
        <v>12.485010000000001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1053.3</v>
      </c>
      <c r="D367" s="38">
        <v>1056.1499999999999</v>
      </c>
      <c r="E367" s="38">
        <v>1044.5999999999997</v>
      </c>
      <c r="F367" s="38">
        <v>1035.8999999999999</v>
      </c>
      <c r="G367" s="38">
        <v>1024.3499999999997</v>
      </c>
      <c r="H367" s="38">
        <v>1064.8499999999997</v>
      </c>
      <c r="I367" s="38">
        <v>1076.3999999999999</v>
      </c>
      <c r="J367" s="38">
        <v>1085.0999999999997</v>
      </c>
      <c r="K367" s="31">
        <v>1067.7</v>
      </c>
      <c r="L367" s="31">
        <v>1047.45</v>
      </c>
      <c r="M367" s="31">
        <v>12.460319999999999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102.5</v>
      </c>
      <c r="D368" s="38">
        <v>102.39999999999999</v>
      </c>
      <c r="E368" s="38">
        <v>100.64999999999998</v>
      </c>
      <c r="F368" s="38">
        <v>98.799999999999983</v>
      </c>
      <c r="G368" s="38">
        <v>97.049999999999969</v>
      </c>
      <c r="H368" s="38">
        <v>104.24999999999999</v>
      </c>
      <c r="I368" s="38">
        <v>106.00000000000001</v>
      </c>
      <c r="J368" s="38">
        <v>107.85</v>
      </c>
      <c r="K368" s="31">
        <v>104.15</v>
      </c>
      <c r="L368" s="31">
        <v>100.55</v>
      </c>
      <c r="M368" s="31">
        <v>75.353939999999994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650.45000000000005</v>
      </c>
      <c r="D369" s="38">
        <v>647.88333333333333</v>
      </c>
      <c r="E369" s="38">
        <v>640.86666666666667</v>
      </c>
      <c r="F369" s="38">
        <v>631.2833333333333</v>
      </c>
      <c r="G369" s="38">
        <v>624.26666666666665</v>
      </c>
      <c r="H369" s="38">
        <v>657.4666666666667</v>
      </c>
      <c r="I369" s="38">
        <v>664.48333333333335</v>
      </c>
      <c r="J369" s="38">
        <v>674.06666666666672</v>
      </c>
      <c r="K369" s="31">
        <v>654.9</v>
      </c>
      <c r="L369" s="31">
        <v>638.29999999999995</v>
      </c>
      <c r="M369" s="31">
        <v>5.1292299999999997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332</v>
      </c>
      <c r="D370" s="38">
        <v>330.75</v>
      </c>
      <c r="E370" s="38">
        <v>328.25</v>
      </c>
      <c r="F370" s="38">
        <v>324.5</v>
      </c>
      <c r="G370" s="38">
        <v>322</v>
      </c>
      <c r="H370" s="38">
        <v>334.5</v>
      </c>
      <c r="I370" s="38">
        <v>337</v>
      </c>
      <c r="J370" s="38">
        <v>340.75</v>
      </c>
      <c r="K370" s="31">
        <v>333.25</v>
      </c>
      <c r="L370" s="31">
        <v>327</v>
      </c>
      <c r="M370" s="31">
        <v>3.2726600000000001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1464.6</v>
      </c>
      <c r="D371" s="38">
        <v>1456.1000000000001</v>
      </c>
      <c r="E371" s="38">
        <v>1419.2500000000002</v>
      </c>
      <c r="F371" s="38">
        <v>1373.9</v>
      </c>
      <c r="G371" s="38">
        <v>1337.0500000000002</v>
      </c>
      <c r="H371" s="38">
        <v>1501.4500000000003</v>
      </c>
      <c r="I371" s="38">
        <v>1538.3000000000002</v>
      </c>
      <c r="J371" s="38">
        <v>1583.6500000000003</v>
      </c>
      <c r="K371" s="31">
        <v>1492.95</v>
      </c>
      <c r="L371" s="31">
        <v>1410.75</v>
      </c>
      <c r="M371" s="31">
        <v>0.61572000000000005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5123.05</v>
      </c>
      <c r="D372" s="38">
        <v>5101.0333333333338</v>
      </c>
      <c r="E372" s="38">
        <v>5062.1666666666679</v>
      </c>
      <c r="F372" s="38">
        <v>5001.2833333333338</v>
      </c>
      <c r="G372" s="38">
        <v>4962.4166666666679</v>
      </c>
      <c r="H372" s="38">
        <v>5161.9166666666679</v>
      </c>
      <c r="I372" s="38">
        <v>5200.7833333333347</v>
      </c>
      <c r="J372" s="38">
        <v>5261.6666666666679</v>
      </c>
      <c r="K372" s="31">
        <v>5139.8999999999996</v>
      </c>
      <c r="L372" s="31">
        <v>5040.1499999999996</v>
      </c>
      <c r="M372" s="31">
        <v>4.8429900000000004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1216.45</v>
      </c>
      <c r="D373" s="38">
        <v>1226.9333333333332</v>
      </c>
      <c r="E373" s="38">
        <v>1198.8666666666663</v>
      </c>
      <c r="F373" s="38">
        <v>1181.2833333333331</v>
      </c>
      <c r="G373" s="38">
        <v>1153.2166666666662</v>
      </c>
      <c r="H373" s="38">
        <v>1244.5166666666664</v>
      </c>
      <c r="I373" s="38">
        <v>1272.5833333333335</v>
      </c>
      <c r="J373" s="38">
        <v>1290.1666666666665</v>
      </c>
      <c r="K373" s="31">
        <v>1255</v>
      </c>
      <c r="L373" s="31">
        <v>1209.3499999999999</v>
      </c>
      <c r="M373" s="31">
        <v>5.0372899999999996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416.85</v>
      </c>
      <c r="D374" s="38">
        <v>413.61666666666662</v>
      </c>
      <c r="E374" s="38">
        <v>409.23333333333323</v>
      </c>
      <c r="F374" s="38">
        <v>401.61666666666662</v>
      </c>
      <c r="G374" s="38">
        <v>397.23333333333323</v>
      </c>
      <c r="H374" s="38">
        <v>421.23333333333323</v>
      </c>
      <c r="I374" s="38">
        <v>425.61666666666656</v>
      </c>
      <c r="J374" s="38">
        <v>433.23333333333323</v>
      </c>
      <c r="K374" s="31">
        <v>418</v>
      </c>
      <c r="L374" s="31">
        <v>406</v>
      </c>
      <c r="M374" s="31">
        <v>20.122859999999999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260.2</v>
      </c>
      <c r="D375" s="38">
        <v>264.45</v>
      </c>
      <c r="E375" s="38">
        <v>252.09999999999997</v>
      </c>
      <c r="F375" s="38">
        <v>244</v>
      </c>
      <c r="G375" s="38">
        <v>231.64999999999998</v>
      </c>
      <c r="H375" s="38">
        <v>272.54999999999995</v>
      </c>
      <c r="I375" s="38">
        <v>284.89999999999998</v>
      </c>
      <c r="J375" s="38">
        <v>292.99999999999994</v>
      </c>
      <c r="K375" s="31">
        <v>276.8</v>
      </c>
      <c r="L375" s="31">
        <v>256.35000000000002</v>
      </c>
      <c r="M375" s="31">
        <v>1645.5139899999999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244.55</v>
      </c>
      <c r="D376" s="38">
        <v>245.9</v>
      </c>
      <c r="E376" s="38">
        <v>242.20000000000002</v>
      </c>
      <c r="F376" s="38">
        <v>239.85000000000002</v>
      </c>
      <c r="G376" s="38">
        <v>236.15000000000003</v>
      </c>
      <c r="H376" s="38">
        <v>248.25</v>
      </c>
      <c r="I376" s="38">
        <v>251.95</v>
      </c>
      <c r="J376" s="38">
        <v>254.29999999999998</v>
      </c>
      <c r="K376" s="31">
        <v>249.6</v>
      </c>
      <c r="L376" s="31">
        <v>243.55</v>
      </c>
      <c r="M376" s="31">
        <v>155.36865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492.55</v>
      </c>
      <c r="D377" s="38">
        <v>486.76666666666665</v>
      </c>
      <c r="E377" s="38">
        <v>478.5333333333333</v>
      </c>
      <c r="F377" s="38">
        <v>464.51666666666665</v>
      </c>
      <c r="G377" s="38">
        <v>456.2833333333333</v>
      </c>
      <c r="H377" s="38">
        <v>500.7833333333333</v>
      </c>
      <c r="I377" s="38">
        <v>509.01666666666665</v>
      </c>
      <c r="J377" s="38">
        <v>523.0333333333333</v>
      </c>
      <c r="K377" s="31">
        <v>495</v>
      </c>
      <c r="L377" s="31">
        <v>472.75</v>
      </c>
      <c r="M377" s="31">
        <v>15.140879999999999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644.15</v>
      </c>
      <c r="D378" s="38">
        <v>639.16666666666663</v>
      </c>
      <c r="E378" s="38">
        <v>598.5333333333333</v>
      </c>
      <c r="F378" s="38">
        <v>552.91666666666663</v>
      </c>
      <c r="G378" s="38">
        <v>512.2833333333333</v>
      </c>
      <c r="H378" s="38">
        <v>684.7833333333333</v>
      </c>
      <c r="I378" s="38">
        <v>725.41666666666674</v>
      </c>
      <c r="J378" s="38">
        <v>771.0333333333333</v>
      </c>
      <c r="K378" s="31">
        <v>679.8</v>
      </c>
      <c r="L378" s="31">
        <v>593.54999999999995</v>
      </c>
      <c r="M378" s="31">
        <v>15.65916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716.45</v>
      </c>
      <c r="D379" s="38">
        <v>714.4666666666667</v>
      </c>
      <c r="E379" s="38">
        <v>709.98333333333335</v>
      </c>
      <c r="F379" s="38">
        <v>703.51666666666665</v>
      </c>
      <c r="G379" s="38">
        <v>699.0333333333333</v>
      </c>
      <c r="H379" s="38">
        <v>720.93333333333339</v>
      </c>
      <c r="I379" s="38">
        <v>725.41666666666674</v>
      </c>
      <c r="J379" s="38">
        <v>731.88333333333344</v>
      </c>
      <c r="K379" s="31">
        <v>718.95</v>
      </c>
      <c r="L379" s="31">
        <v>708</v>
      </c>
      <c r="M379" s="31">
        <v>2.0729799999999998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129.65</v>
      </c>
      <c r="D380" s="38">
        <v>129.13333333333333</v>
      </c>
      <c r="E380" s="38">
        <v>127.66666666666666</v>
      </c>
      <c r="F380" s="38">
        <v>125.68333333333334</v>
      </c>
      <c r="G380" s="38">
        <v>124.21666666666667</v>
      </c>
      <c r="H380" s="38">
        <v>131.11666666666665</v>
      </c>
      <c r="I380" s="38">
        <v>132.58333333333334</v>
      </c>
      <c r="J380" s="38">
        <v>134.56666666666663</v>
      </c>
      <c r="K380" s="31">
        <v>130.6</v>
      </c>
      <c r="L380" s="31">
        <v>127.15</v>
      </c>
      <c r="M380" s="31">
        <v>3.8789600000000002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15956.75</v>
      </c>
      <c r="D381" s="38">
        <v>16023.433333333334</v>
      </c>
      <c r="E381" s="38">
        <v>15764.966666666669</v>
      </c>
      <c r="F381" s="38">
        <v>15573.183333333334</v>
      </c>
      <c r="G381" s="38">
        <v>15314.716666666669</v>
      </c>
      <c r="H381" s="38">
        <v>16215.216666666669</v>
      </c>
      <c r="I381" s="38">
        <v>16473.683333333334</v>
      </c>
      <c r="J381" s="38">
        <v>16665.466666666667</v>
      </c>
      <c r="K381" s="31">
        <v>16281.9</v>
      </c>
      <c r="L381" s="31">
        <v>15831.65</v>
      </c>
      <c r="M381" s="31">
        <v>0.12570000000000001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63</v>
      </c>
      <c r="D382" s="38">
        <v>63.116666666666667</v>
      </c>
      <c r="E382" s="38">
        <v>62.483333333333334</v>
      </c>
      <c r="F382" s="38">
        <v>61.966666666666669</v>
      </c>
      <c r="G382" s="38">
        <v>61.333333333333336</v>
      </c>
      <c r="H382" s="38">
        <v>63.633333333333333</v>
      </c>
      <c r="I382" s="38">
        <v>64.26666666666668</v>
      </c>
      <c r="J382" s="38">
        <v>64.783333333333331</v>
      </c>
      <c r="K382" s="31">
        <v>63.75</v>
      </c>
      <c r="L382" s="31">
        <v>62.6</v>
      </c>
      <c r="M382" s="31">
        <v>473.88258000000002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1790.95</v>
      </c>
      <c r="D383" s="38">
        <v>1786.2333333333333</v>
      </c>
      <c r="E383" s="38">
        <v>1773.6666666666667</v>
      </c>
      <c r="F383" s="38">
        <v>1756.3833333333334</v>
      </c>
      <c r="G383" s="38">
        <v>1743.8166666666668</v>
      </c>
      <c r="H383" s="38">
        <v>1803.5166666666667</v>
      </c>
      <c r="I383" s="38">
        <v>1816.0833333333333</v>
      </c>
      <c r="J383" s="38">
        <v>1833.3666666666666</v>
      </c>
      <c r="K383" s="31">
        <v>1798.8</v>
      </c>
      <c r="L383" s="31">
        <v>1768.95</v>
      </c>
      <c r="M383" s="31">
        <v>5.9247399999999999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426.9</v>
      </c>
      <c r="D384" s="38">
        <v>429.61666666666662</v>
      </c>
      <c r="E384" s="38">
        <v>421.33333333333326</v>
      </c>
      <c r="F384" s="38">
        <v>415.76666666666665</v>
      </c>
      <c r="G384" s="38">
        <v>407.48333333333329</v>
      </c>
      <c r="H384" s="38">
        <v>435.18333333333322</v>
      </c>
      <c r="I384" s="38">
        <v>443.46666666666664</v>
      </c>
      <c r="J384" s="38">
        <v>449.03333333333319</v>
      </c>
      <c r="K384" s="31">
        <v>437.9</v>
      </c>
      <c r="L384" s="31">
        <v>424.05</v>
      </c>
      <c r="M384" s="31">
        <v>1.7012400000000001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1261.7</v>
      </c>
      <c r="D385" s="38">
        <v>1255.5333333333335</v>
      </c>
      <c r="E385" s="38">
        <v>1241.2166666666672</v>
      </c>
      <c r="F385" s="38">
        <v>1220.7333333333336</v>
      </c>
      <c r="G385" s="38">
        <v>1206.4166666666672</v>
      </c>
      <c r="H385" s="38">
        <v>1276.0166666666671</v>
      </c>
      <c r="I385" s="38">
        <v>1290.3333333333333</v>
      </c>
      <c r="J385" s="38">
        <v>1310.8166666666671</v>
      </c>
      <c r="K385" s="31">
        <v>1269.8499999999999</v>
      </c>
      <c r="L385" s="31">
        <v>1235.05</v>
      </c>
      <c r="M385" s="31">
        <v>1.7698499999999999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131.05000000000001</v>
      </c>
      <c r="D386" s="38">
        <v>131.28333333333333</v>
      </c>
      <c r="E386" s="38">
        <v>129.76666666666665</v>
      </c>
      <c r="F386" s="38">
        <v>128.48333333333332</v>
      </c>
      <c r="G386" s="38">
        <v>126.96666666666664</v>
      </c>
      <c r="H386" s="38">
        <v>132.56666666666666</v>
      </c>
      <c r="I386" s="38">
        <v>134.08333333333337</v>
      </c>
      <c r="J386" s="38">
        <v>135.36666666666667</v>
      </c>
      <c r="K386" s="31">
        <v>132.80000000000001</v>
      </c>
      <c r="L386" s="31">
        <v>130</v>
      </c>
      <c r="M386" s="31">
        <v>284.46823999999998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162.4</v>
      </c>
      <c r="D387" s="38">
        <v>162.16666666666666</v>
      </c>
      <c r="E387" s="38">
        <v>161.18333333333331</v>
      </c>
      <c r="F387" s="38">
        <v>159.96666666666664</v>
      </c>
      <c r="G387" s="38">
        <v>158.98333333333329</v>
      </c>
      <c r="H387" s="38">
        <v>163.38333333333333</v>
      </c>
      <c r="I387" s="38">
        <v>164.36666666666667</v>
      </c>
      <c r="J387" s="38">
        <v>165.58333333333334</v>
      </c>
      <c r="K387" s="31">
        <v>163.15</v>
      </c>
      <c r="L387" s="31">
        <v>160.94999999999999</v>
      </c>
      <c r="M387" s="31">
        <v>13.02244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1059.45</v>
      </c>
      <c r="D388" s="38">
        <v>1059.1499999999999</v>
      </c>
      <c r="E388" s="38">
        <v>1044.2999999999997</v>
      </c>
      <c r="F388" s="38">
        <v>1029.1499999999999</v>
      </c>
      <c r="G388" s="38">
        <v>1014.2999999999997</v>
      </c>
      <c r="H388" s="38">
        <v>1074.2999999999997</v>
      </c>
      <c r="I388" s="38">
        <v>1089.1499999999996</v>
      </c>
      <c r="J388" s="38">
        <v>1104.2999999999997</v>
      </c>
      <c r="K388" s="31">
        <v>1074</v>
      </c>
      <c r="L388" s="31">
        <v>1044</v>
      </c>
      <c r="M388" s="31">
        <v>2.9493399999999999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499.05</v>
      </c>
      <c r="D389" s="38">
        <v>501.06666666666666</v>
      </c>
      <c r="E389" s="38">
        <v>493.23333333333335</v>
      </c>
      <c r="F389" s="38">
        <v>487.41666666666669</v>
      </c>
      <c r="G389" s="38">
        <v>479.58333333333337</v>
      </c>
      <c r="H389" s="38">
        <v>506.88333333333333</v>
      </c>
      <c r="I389" s="38">
        <v>514.7166666666667</v>
      </c>
      <c r="J389" s="38">
        <v>520.5333333333333</v>
      </c>
      <c r="K389" s="31">
        <v>508.9</v>
      </c>
      <c r="L389" s="31">
        <v>495.25</v>
      </c>
      <c r="M389" s="31">
        <v>13.54218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235.45</v>
      </c>
      <c r="D390" s="38">
        <v>233.93333333333331</v>
      </c>
      <c r="E390" s="38">
        <v>229.56666666666661</v>
      </c>
      <c r="F390" s="38">
        <v>223.68333333333331</v>
      </c>
      <c r="G390" s="38">
        <v>219.31666666666661</v>
      </c>
      <c r="H390" s="38">
        <v>239.81666666666661</v>
      </c>
      <c r="I390" s="38">
        <v>244.18333333333334</v>
      </c>
      <c r="J390" s="38">
        <v>250.06666666666661</v>
      </c>
      <c r="K390" s="31">
        <v>238.3</v>
      </c>
      <c r="L390" s="31">
        <v>228.05</v>
      </c>
      <c r="M390" s="31">
        <v>9.1687200000000004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121.55</v>
      </c>
      <c r="D391" s="38">
        <v>122.14999999999999</v>
      </c>
      <c r="E391" s="38">
        <v>119.84999999999998</v>
      </c>
      <c r="F391" s="38">
        <v>118.14999999999999</v>
      </c>
      <c r="G391" s="38">
        <v>115.84999999999998</v>
      </c>
      <c r="H391" s="38">
        <v>123.84999999999998</v>
      </c>
      <c r="I391" s="38">
        <v>126.14999999999999</v>
      </c>
      <c r="J391" s="38">
        <v>127.84999999999998</v>
      </c>
      <c r="K391" s="31">
        <v>124.45</v>
      </c>
      <c r="L391" s="31">
        <v>120.45</v>
      </c>
      <c r="M391" s="31">
        <v>39.466880000000003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2642.3</v>
      </c>
      <c r="D392" s="38">
        <v>2629.0666666666671</v>
      </c>
      <c r="E392" s="38">
        <v>2598.233333333334</v>
      </c>
      <c r="F392" s="38">
        <v>2554.166666666667</v>
      </c>
      <c r="G392" s="38">
        <v>2523.3333333333339</v>
      </c>
      <c r="H392" s="38">
        <v>2673.1333333333341</v>
      </c>
      <c r="I392" s="38">
        <v>2703.9666666666672</v>
      </c>
      <c r="J392" s="38">
        <v>2748.0333333333342</v>
      </c>
      <c r="K392" s="31">
        <v>2659.9</v>
      </c>
      <c r="L392" s="31">
        <v>2585</v>
      </c>
      <c r="M392" s="31">
        <v>0.27762999999999999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61.65</v>
      </c>
      <c r="D393" s="38">
        <v>62.016666666666659</v>
      </c>
      <c r="E393" s="38">
        <v>60.23333333333332</v>
      </c>
      <c r="F393" s="38">
        <v>58.816666666666663</v>
      </c>
      <c r="G393" s="38">
        <v>57.033333333333324</v>
      </c>
      <c r="H393" s="38">
        <v>63.433333333333316</v>
      </c>
      <c r="I393" s="38">
        <v>65.216666666666669</v>
      </c>
      <c r="J393" s="38">
        <v>66.633333333333312</v>
      </c>
      <c r="K393" s="31">
        <v>63.8</v>
      </c>
      <c r="L393" s="31">
        <v>60.6</v>
      </c>
      <c r="M393" s="31">
        <v>104.65852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1999.3</v>
      </c>
      <c r="D394" s="38">
        <v>1985.7666666666667</v>
      </c>
      <c r="E394" s="38">
        <v>1962.5333333333333</v>
      </c>
      <c r="F394" s="38">
        <v>1925.7666666666667</v>
      </c>
      <c r="G394" s="38">
        <v>1902.5333333333333</v>
      </c>
      <c r="H394" s="38">
        <v>2022.5333333333333</v>
      </c>
      <c r="I394" s="38">
        <v>2045.7666666666664</v>
      </c>
      <c r="J394" s="38">
        <v>2082.5333333333333</v>
      </c>
      <c r="K394" s="31">
        <v>2009</v>
      </c>
      <c r="L394" s="31">
        <v>1949</v>
      </c>
      <c r="M394" s="31">
        <v>1.3562799999999999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238.75</v>
      </c>
      <c r="D395" s="38">
        <v>239.01666666666665</v>
      </c>
      <c r="E395" s="38">
        <v>235.58333333333331</v>
      </c>
      <c r="F395" s="38">
        <v>232.41666666666666</v>
      </c>
      <c r="G395" s="38">
        <v>228.98333333333332</v>
      </c>
      <c r="H395" s="38">
        <v>242.18333333333331</v>
      </c>
      <c r="I395" s="38">
        <v>245.61666666666665</v>
      </c>
      <c r="J395" s="38">
        <v>248.7833333333333</v>
      </c>
      <c r="K395" s="31">
        <v>242.45</v>
      </c>
      <c r="L395" s="31">
        <v>235.85</v>
      </c>
      <c r="M395" s="31">
        <v>145.55669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238.65</v>
      </c>
      <c r="D396" s="38">
        <v>240.85000000000002</v>
      </c>
      <c r="E396" s="38">
        <v>232.65000000000003</v>
      </c>
      <c r="F396" s="38">
        <v>226.65</v>
      </c>
      <c r="G396" s="38">
        <v>218.45000000000002</v>
      </c>
      <c r="H396" s="38">
        <v>246.85000000000005</v>
      </c>
      <c r="I396" s="38">
        <v>255.05000000000004</v>
      </c>
      <c r="J396" s="38">
        <v>261.05000000000007</v>
      </c>
      <c r="K396" s="31">
        <v>249.05</v>
      </c>
      <c r="L396" s="31">
        <v>234.85</v>
      </c>
      <c r="M396" s="31">
        <v>1583.5103200000001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156.85</v>
      </c>
      <c r="D397" s="38">
        <v>157.1</v>
      </c>
      <c r="E397" s="38">
        <v>155.75</v>
      </c>
      <c r="F397" s="38">
        <v>154.65</v>
      </c>
      <c r="G397" s="38">
        <v>153.30000000000001</v>
      </c>
      <c r="H397" s="38">
        <v>158.19999999999999</v>
      </c>
      <c r="I397" s="38">
        <v>159.54999999999995</v>
      </c>
      <c r="J397" s="38">
        <v>160.64999999999998</v>
      </c>
      <c r="K397" s="31">
        <v>158.44999999999999</v>
      </c>
      <c r="L397" s="31">
        <v>156</v>
      </c>
      <c r="M397" s="31">
        <v>9.4855099999999997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944.9</v>
      </c>
      <c r="D398" s="38">
        <v>913.06666666666661</v>
      </c>
      <c r="E398" s="38">
        <v>868.48333333333323</v>
      </c>
      <c r="F398" s="38">
        <v>792.06666666666661</v>
      </c>
      <c r="G398" s="38">
        <v>747.48333333333323</v>
      </c>
      <c r="H398" s="38">
        <v>989.48333333333323</v>
      </c>
      <c r="I398" s="38">
        <v>1034.0666666666666</v>
      </c>
      <c r="J398" s="38">
        <v>1110.4833333333331</v>
      </c>
      <c r="K398" s="31">
        <v>957.65</v>
      </c>
      <c r="L398" s="31">
        <v>836.65</v>
      </c>
      <c r="M398" s="31">
        <v>4.9328599999999998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2407</v>
      </c>
      <c r="D399" s="38">
        <v>2410.6333333333332</v>
      </c>
      <c r="E399" s="38">
        <v>2396.2666666666664</v>
      </c>
      <c r="F399" s="38">
        <v>2385.5333333333333</v>
      </c>
      <c r="G399" s="38">
        <v>2371.1666666666665</v>
      </c>
      <c r="H399" s="38">
        <v>2421.3666666666663</v>
      </c>
      <c r="I399" s="38">
        <v>2435.7333333333331</v>
      </c>
      <c r="J399" s="38">
        <v>2446.4666666666662</v>
      </c>
      <c r="K399" s="31">
        <v>2425</v>
      </c>
      <c r="L399" s="31">
        <v>2399.9</v>
      </c>
      <c r="M399" s="31">
        <v>108.193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126.9</v>
      </c>
      <c r="D400" s="38">
        <v>126.81666666666668</v>
      </c>
      <c r="E400" s="38">
        <v>124.23333333333335</v>
      </c>
      <c r="F400" s="38">
        <v>121.56666666666668</v>
      </c>
      <c r="G400" s="38">
        <v>118.98333333333335</v>
      </c>
      <c r="H400" s="38">
        <v>129.48333333333335</v>
      </c>
      <c r="I400" s="38">
        <v>132.06666666666669</v>
      </c>
      <c r="J400" s="38">
        <v>134.73333333333335</v>
      </c>
      <c r="K400" s="31">
        <v>129.4</v>
      </c>
      <c r="L400" s="31">
        <v>124.15</v>
      </c>
      <c r="M400" s="31">
        <v>31.542549999999999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720.95</v>
      </c>
      <c r="D401" s="38">
        <v>720.25</v>
      </c>
      <c r="E401" s="38">
        <v>715.7</v>
      </c>
      <c r="F401" s="38">
        <v>710.45</v>
      </c>
      <c r="G401" s="38">
        <v>705.90000000000009</v>
      </c>
      <c r="H401" s="38">
        <v>725.5</v>
      </c>
      <c r="I401" s="38">
        <v>730.05</v>
      </c>
      <c r="J401" s="38">
        <v>735.3</v>
      </c>
      <c r="K401" s="31">
        <v>724.8</v>
      </c>
      <c r="L401" s="31">
        <v>715</v>
      </c>
      <c r="M401" s="31">
        <v>1.2361200000000001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500.8</v>
      </c>
      <c r="D402" s="38">
        <v>502.08333333333331</v>
      </c>
      <c r="E402" s="38">
        <v>495.06666666666661</v>
      </c>
      <c r="F402" s="38">
        <v>489.33333333333331</v>
      </c>
      <c r="G402" s="38">
        <v>482.31666666666661</v>
      </c>
      <c r="H402" s="38">
        <v>507.81666666666661</v>
      </c>
      <c r="I402" s="38">
        <v>514.83333333333337</v>
      </c>
      <c r="J402" s="38">
        <v>520.56666666666661</v>
      </c>
      <c r="K402" s="31">
        <v>509.1</v>
      </c>
      <c r="L402" s="31">
        <v>496.35</v>
      </c>
      <c r="M402" s="31">
        <v>14.36382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865.4</v>
      </c>
      <c r="D403" s="38">
        <v>853.05000000000007</v>
      </c>
      <c r="E403" s="38">
        <v>835.10000000000014</v>
      </c>
      <c r="F403" s="38">
        <v>804.80000000000007</v>
      </c>
      <c r="G403" s="38">
        <v>786.85000000000014</v>
      </c>
      <c r="H403" s="38">
        <v>883.35000000000014</v>
      </c>
      <c r="I403" s="38">
        <v>901.30000000000018</v>
      </c>
      <c r="J403" s="38">
        <v>931.60000000000014</v>
      </c>
      <c r="K403" s="31">
        <v>871</v>
      </c>
      <c r="L403" s="31">
        <v>822.75</v>
      </c>
      <c r="M403" s="31">
        <v>5.3541699999999999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1570.5</v>
      </c>
      <c r="D404" s="38">
        <v>1564.4166666666667</v>
      </c>
      <c r="E404" s="38">
        <v>1550.1833333333334</v>
      </c>
      <c r="F404" s="38">
        <v>1529.8666666666666</v>
      </c>
      <c r="G404" s="38">
        <v>1515.6333333333332</v>
      </c>
      <c r="H404" s="38">
        <v>1584.7333333333336</v>
      </c>
      <c r="I404" s="38">
        <v>1598.9666666666667</v>
      </c>
      <c r="J404" s="38">
        <v>1619.2833333333338</v>
      </c>
      <c r="K404" s="31">
        <v>1578.65</v>
      </c>
      <c r="L404" s="31">
        <v>1544.1</v>
      </c>
      <c r="M404" s="31">
        <v>2.3481000000000001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95.8</v>
      </c>
      <c r="D405" s="38">
        <v>95.983333333333334</v>
      </c>
      <c r="E405" s="38">
        <v>95.266666666666666</v>
      </c>
      <c r="F405" s="38">
        <v>94.733333333333334</v>
      </c>
      <c r="G405" s="38">
        <v>94.016666666666666</v>
      </c>
      <c r="H405" s="38">
        <v>96.516666666666666</v>
      </c>
      <c r="I405" s="38">
        <v>97.233333333333334</v>
      </c>
      <c r="J405" s="38">
        <v>97.766666666666666</v>
      </c>
      <c r="K405" s="31">
        <v>96.7</v>
      </c>
      <c r="L405" s="31">
        <v>95.45</v>
      </c>
      <c r="M405" s="31">
        <v>87.198869999999999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7104.9</v>
      </c>
      <c r="D406" s="38">
        <v>7103.45</v>
      </c>
      <c r="E406" s="38">
        <v>7056.5</v>
      </c>
      <c r="F406" s="38">
        <v>7008.1</v>
      </c>
      <c r="G406" s="38">
        <v>6961.1500000000005</v>
      </c>
      <c r="H406" s="38">
        <v>7151.8499999999995</v>
      </c>
      <c r="I406" s="38">
        <v>7198.7999999999984</v>
      </c>
      <c r="J406" s="38">
        <v>7247.1999999999989</v>
      </c>
      <c r="K406" s="31">
        <v>7150.4</v>
      </c>
      <c r="L406" s="31">
        <v>7055.05</v>
      </c>
      <c r="M406" s="31">
        <v>7.485E-2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1425.35</v>
      </c>
      <c r="D407" s="38">
        <v>1422.6833333333334</v>
      </c>
      <c r="E407" s="38">
        <v>1402.2166666666667</v>
      </c>
      <c r="F407" s="38">
        <v>1379.0833333333333</v>
      </c>
      <c r="G407" s="38">
        <v>1358.6166666666666</v>
      </c>
      <c r="H407" s="38">
        <v>1445.8166666666668</v>
      </c>
      <c r="I407" s="38">
        <v>1466.2833333333335</v>
      </c>
      <c r="J407" s="38">
        <v>1489.416666666667</v>
      </c>
      <c r="K407" s="31">
        <v>1443.15</v>
      </c>
      <c r="L407" s="31">
        <v>1399.55</v>
      </c>
      <c r="M407" s="31">
        <v>1.4496500000000001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816.55</v>
      </c>
      <c r="D408" s="38">
        <v>820.11666666666667</v>
      </c>
      <c r="E408" s="38">
        <v>810.93333333333339</v>
      </c>
      <c r="F408" s="38">
        <v>805.31666666666672</v>
      </c>
      <c r="G408" s="38">
        <v>796.13333333333344</v>
      </c>
      <c r="H408" s="38">
        <v>825.73333333333335</v>
      </c>
      <c r="I408" s="38">
        <v>834.91666666666652</v>
      </c>
      <c r="J408" s="38">
        <v>840.5333333333333</v>
      </c>
      <c r="K408" s="31">
        <v>829.3</v>
      </c>
      <c r="L408" s="31">
        <v>814.5</v>
      </c>
      <c r="M408" s="31">
        <v>14.324339999999999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1292.55</v>
      </c>
      <c r="D409" s="38">
        <v>1295.8833333333332</v>
      </c>
      <c r="E409" s="38">
        <v>1283.1666666666665</v>
      </c>
      <c r="F409" s="38">
        <v>1273.7833333333333</v>
      </c>
      <c r="G409" s="38">
        <v>1261.0666666666666</v>
      </c>
      <c r="H409" s="38">
        <v>1305.2666666666664</v>
      </c>
      <c r="I409" s="38">
        <v>1317.9833333333331</v>
      </c>
      <c r="J409" s="38">
        <v>1327.3666666666663</v>
      </c>
      <c r="K409" s="31">
        <v>1308.5999999999999</v>
      </c>
      <c r="L409" s="31">
        <v>1286.5</v>
      </c>
      <c r="M409" s="31">
        <v>13.900779999999999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3052.3</v>
      </c>
      <c r="D410" s="38">
        <v>3077.5500000000006</v>
      </c>
      <c r="E410" s="38">
        <v>3017.4500000000012</v>
      </c>
      <c r="F410" s="38">
        <v>2982.6000000000004</v>
      </c>
      <c r="G410" s="38">
        <v>2922.5000000000009</v>
      </c>
      <c r="H410" s="38">
        <v>3112.4000000000015</v>
      </c>
      <c r="I410" s="38">
        <v>3172.5000000000009</v>
      </c>
      <c r="J410" s="38">
        <v>3207.3500000000017</v>
      </c>
      <c r="K410" s="31">
        <v>3137.65</v>
      </c>
      <c r="L410" s="31">
        <v>3042.7</v>
      </c>
      <c r="M410" s="31">
        <v>0.29653000000000002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451.2</v>
      </c>
      <c r="D411" s="38">
        <v>450.76666666666665</v>
      </c>
      <c r="E411" s="38">
        <v>447.63333333333333</v>
      </c>
      <c r="F411" s="38">
        <v>444.06666666666666</v>
      </c>
      <c r="G411" s="38">
        <v>440.93333333333334</v>
      </c>
      <c r="H411" s="38">
        <v>454.33333333333331</v>
      </c>
      <c r="I411" s="38">
        <v>457.46666666666664</v>
      </c>
      <c r="J411" s="38">
        <v>461.0333333333333</v>
      </c>
      <c r="K411" s="31">
        <v>453.9</v>
      </c>
      <c r="L411" s="31">
        <v>447.2</v>
      </c>
      <c r="M411" s="31">
        <v>1.0379400000000001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728.8</v>
      </c>
      <c r="D412" s="38">
        <v>724.2833333333333</v>
      </c>
      <c r="E412" s="38">
        <v>718.56666666666661</v>
      </c>
      <c r="F412" s="38">
        <v>708.33333333333326</v>
      </c>
      <c r="G412" s="38">
        <v>702.61666666666656</v>
      </c>
      <c r="H412" s="38">
        <v>734.51666666666665</v>
      </c>
      <c r="I412" s="38">
        <v>740.23333333333335</v>
      </c>
      <c r="J412" s="38">
        <v>750.4666666666667</v>
      </c>
      <c r="K412" s="31">
        <v>730</v>
      </c>
      <c r="L412" s="31">
        <v>714.05</v>
      </c>
      <c r="M412" s="31">
        <v>1.3066199999999999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23801.15</v>
      </c>
      <c r="D413" s="38">
        <v>23898.716666666664</v>
      </c>
      <c r="E413" s="38">
        <v>23697.433333333327</v>
      </c>
      <c r="F413" s="38">
        <v>23593.716666666664</v>
      </c>
      <c r="G413" s="38">
        <v>23392.433333333327</v>
      </c>
      <c r="H413" s="38">
        <v>24002.433333333327</v>
      </c>
      <c r="I413" s="38">
        <v>24203.71666666666</v>
      </c>
      <c r="J413" s="38">
        <v>24307.433333333327</v>
      </c>
      <c r="K413" s="31">
        <v>24100</v>
      </c>
      <c r="L413" s="31">
        <v>23795</v>
      </c>
      <c r="M413" s="31">
        <v>0.61972000000000005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46.6</v>
      </c>
      <c r="D414" s="38">
        <v>46.983333333333341</v>
      </c>
      <c r="E414" s="38">
        <v>46.01666666666668</v>
      </c>
      <c r="F414" s="38">
        <v>45.433333333333337</v>
      </c>
      <c r="G414" s="38">
        <v>44.466666666666676</v>
      </c>
      <c r="H414" s="38">
        <v>47.566666666666684</v>
      </c>
      <c r="I414" s="38">
        <v>48.533333333333339</v>
      </c>
      <c r="J414" s="38">
        <v>49.116666666666688</v>
      </c>
      <c r="K414" s="31">
        <v>47.95</v>
      </c>
      <c r="L414" s="31">
        <v>46.4</v>
      </c>
      <c r="M414" s="31">
        <v>115.52113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1928.3</v>
      </c>
      <c r="D415" s="38">
        <v>1918.8</v>
      </c>
      <c r="E415" s="38">
        <v>1898.6</v>
      </c>
      <c r="F415" s="38">
        <v>1868.8999999999999</v>
      </c>
      <c r="G415" s="38">
        <v>1848.6999999999998</v>
      </c>
      <c r="H415" s="38">
        <v>1948.5</v>
      </c>
      <c r="I415" s="38">
        <v>1968.7000000000003</v>
      </c>
      <c r="J415" s="38">
        <v>1998.4</v>
      </c>
      <c r="K415" s="31">
        <v>1939</v>
      </c>
      <c r="L415" s="31">
        <v>1889.1</v>
      </c>
      <c r="M415" s="31">
        <v>25.27974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466.7</v>
      </c>
      <c r="D416" s="38">
        <v>469.8</v>
      </c>
      <c r="E416" s="38">
        <v>461.90000000000003</v>
      </c>
      <c r="F416" s="38">
        <v>457.1</v>
      </c>
      <c r="G416" s="38">
        <v>449.20000000000005</v>
      </c>
      <c r="H416" s="38">
        <v>474.6</v>
      </c>
      <c r="I416" s="38">
        <v>482.5</v>
      </c>
      <c r="J416" s="38">
        <v>487.3</v>
      </c>
      <c r="K416" s="31">
        <v>477.7</v>
      </c>
      <c r="L416" s="31">
        <v>465</v>
      </c>
      <c r="M416" s="31">
        <v>3.3082600000000002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3922.1</v>
      </c>
      <c r="D417" s="38">
        <v>3920.4166666666665</v>
      </c>
      <c r="E417" s="38">
        <v>3847.8833333333332</v>
      </c>
      <c r="F417" s="38">
        <v>3773.6666666666665</v>
      </c>
      <c r="G417" s="38">
        <v>3701.1333333333332</v>
      </c>
      <c r="H417" s="38">
        <v>3994.6333333333332</v>
      </c>
      <c r="I417" s="38">
        <v>4067.166666666667</v>
      </c>
      <c r="J417" s="38">
        <v>4141.3833333333332</v>
      </c>
      <c r="K417" s="31">
        <v>3992.95</v>
      </c>
      <c r="L417" s="31">
        <v>3846.2</v>
      </c>
      <c r="M417" s="31">
        <v>7.0096999999999996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62.65</v>
      </c>
      <c r="D418" s="38">
        <v>62.5</v>
      </c>
      <c r="E418" s="38">
        <v>61.75</v>
      </c>
      <c r="F418" s="38">
        <v>60.85</v>
      </c>
      <c r="G418" s="38">
        <v>60.1</v>
      </c>
      <c r="H418" s="38">
        <v>63.4</v>
      </c>
      <c r="I418" s="38">
        <v>64.150000000000006</v>
      </c>
      <c r="J418" s="38">
        <v>65.05</v>
      </c>
      <c r="K418" s="31">
        <v>63.25</v>
      </c>
      <c r="L418" s="31">
        <v>61.6</v>
      </c>
      <c r="M418" s="31">
        <v>121.34327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5212.05</v>
      </c>
      <c r="D419" s="38">
        <v>5208.7833333333328</v>
      </c>
      <c r="E419" s="38">
        <v>5163.3166666666657</v>
      </c>
      <c r="F419" s="38">
        <v>5114.583333333333</v>
      </c>
      <c r="G419" s="38">
        <v>5069.1166666666659</v>
      </c>
      <c r="H419" s="38">
        <v>5257.5166666666655</v>
      </c>
      <c r="I419" s="38">
        <v>5302.9833333333327</v>
      </c>
      <c r="J419" s="38">
        <v>5351.7166666666653</v>
      </c>
      <c r="K419" s="31">
        <v>5254.25</v>
      </c>
      <c r="L419" s="31">
        <v>5160.05</v>
      </c>
      <c r="M419" s="31">
        <v>0.31845000000000001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610.35</v>
      </c>
      <c r="D420" s="38">
        <v>609</v>
      </c>
      <c r="E420" s="38">
        <v>603.35</v>
      </c>
      <c r="F420" s="38">
        <v>596.35</v>
      </c>
      <c r="G420" s="38">
        <v>590.70000000000005</v>
      </c>
      <c r="H420" s="38">
        <v>616</v>
      </c>
      <c r="I420" s="38">
        <v>621.65000000000009</v>
      </c>
      <c r="J420" s="38">
        <v>628.65</v>
      </c>
      <c r="K420" s="31">
        <v>614.65</v>
      </c>
      <c r="L420" s="31">
        <v>602</v>
      </c>
      <c r="M420" s="31">
        <v>2.3281999999999998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4838.3</v>
      </c>
      <c r="D421" s="38">
        <v>4855.8666666666668</v>
      </c>
      <c r="E421" s="38">
        <v>4785.4333333333334</v>
      </c>
      <c r="F421" s="38">
        <v>4732.5666666666666</v>
      </c>
      <c r="G421" s="38">
        <v>4662.1333333333332</v>
      </c>
      <c r="H421" s="38">
        <v>4908.7333333333336</v>
      </c>
      <c r="I421" s="38">
        <v>4979.1666666666679</v>
      </c>
      <c r="J421" s="38">
        <v>5032.0333333333338</v>
      </c>
      <c r="K421" s="31">
        <v>4926.3</v>
      </c>
      <c r="L421" s="31">
        <v>4803</v>
      </c>
      <c r="M421" s="31">
        <v>0.52310000000000001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595.6</v>
      </c>
      <c r="D422" s="38">
        <v>593.13333333333333</v>
      </c>
      <c r="E422" s="38">
        <v>580.51666666666665</v>
      </c>
      <c r="F422" s="38">
        <v>565.43333333333328</v>
      </c>
      <c r="G422" s="38">
        <v>552.81666666666661</v>
      </c>
      <c r="H422" s="38">
        <v>608.2166666666667</v>
      </c>
      <c r="I422" s="38">
        <v>620.83333333333326</v>
      </c>
      <c r="J422" s="38">
        <v>635.91666666666674</v>
      </c>
      <c r="K422" s="31">
        <v>605.75</v>
      </c>
      <c r="L422" s="31">
        <v>578.04999999999995</v>
      </c>
      <c r="M422" s="31">
        <v>39.327930000000002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1045.55</v>
      </c>
      <c r="D423" s="38">
        <v>1040</v>
      </c>
      <c r="E423" s="38">
        <v>1028</v>
      </c>
      <c r="F423" s="38">
        <v>1010.45</v>
      </c>
      <c r="G423" s="38">
        <v>998.45</v>
      </c>
      <c r="H423" s="38">
        <v>1057.55</v>
      </c>
      <c r="I423" s="38">
        <v>1069.55</v>
      </c>
      <c r="J423" s="38">
        <v>1087.0999999999999</v>
      </c>
      <c r="K423" s="31">
        <v>1052</v>
      </c>
      <c r="L423" s="31">
        <v>1022.45</v>
      </c>
      <c r="M423" s="31">
        <v>3.9051399999999998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2356.5</v>
      </c>
      <c r="D424" s="38">
        <v>2363.9166666666665</v>
      </c>
      <c r="E424" s="38">
        <v>2342.833333333333</v>
      </c>
      <c r="F424" s="38">
        <v>2329.1666666666665</v>
      </c>
      <c r="G424" s="38">
        <v>2308.083333333333</v>
      </c>
      <c r="H424" s="38">
        <v>2377.583333333333</v>
      </c>
      <c r="I424" s="38">
        <v>2398.6666666666661</v>
      </c>
      <c r="J424" s="38">
        <v>2412.333333333333</v>
      </c>
      <c r="K424" s="31">
        <v>2385</v>
      </c>
      <c r="L424" s="31">
        <v>2350.25</v>
      </c>
      <c r="M424" s="31">
        <v>6.4834500000000004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635.95000000000005</v>
      </c>
      <c r="D425" s="38">
        <v>633.19999999999993</v>
      </c>
      <c r="E425" s="38">
        <v>625.89999999999986</v>
      </c>
      <c r="F425" s="38">
        <v>615.84999999999991</v>
      </c>
      <c r="G425" s="38">
        <v>608.54999999999984</v>
      </c>
      <c r="H425" s="38">
        <v>643.24999999999989</v>
      </c>
      <c r="I425" s="38">
        <v>650.54999999999984</v>
      </c>
      <c r="J425" s="38">
        <v>660.59999999999991</v>
      </c>
      <c r="K425" s="31">
        <v>640.5</v>
      </c>
      <c r="L425" s="31">
        <v>623.15</v>
      </c>
      <c r="M425" s="31">
        <v>31.532579999999999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561.35</v>
      </c>
      <c r="D426" s="38">
        <v>563.68333333333339</v>
      </c>
      <c r="E426" s="38">
        <v>557.06666666666683</v>
      </c>
      <c r="F426" s="38">
        <v>552.78333333333342</v>
      </c>
      <c r="G426" s="38">
        <v>546.16666666666686</v>
      </c>
      <c r="H426" s="38">
        <v>567.96666666666681</v>
      </c>
      <c r="I426" s="38">
        <v>574.58333333333337</v>
      </c>
      <c r="J426" s="38">
        <v>578.86666666666679</v>
      </c>
      <c r="K426" s="31">
        <v>570.29999999999995</v>
      </c>
      <c r="L426" s="31">
        <v>559.4</v>
      </c>
      <c r="M426" s="31">
        <v>278.98475999999999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90.7</v>
      </c>
      <c r="D427" s="38">
        <v>91.083333333333329</v>
      </c>
      <c r="E427" s="38">
        <v>90.066666666666663</v>
      </c>
      <c r="F427" s="38">
        <v>89.433333333333337</v>
      </c>
      <c r="G427" s="38">
        <v>88.416666666666671</v>
      </c>
      <c r="H427" s="38">
        <v>91.716666666666654</v>
      </c>
      <c r="I427" s="38">
        <v>92.733333333333334</v>
      </c>
      <c r="J427" s="38">
        <v>93.366666666666646</v>
      </c>
      <c r="K427" s="31">
        <v>92.1</v>
      </c>
      <c r="L427" s="31">
        <v>90.45</v>
      </c>
      <c r="M427" s="31">
        <v>113.00175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378.3</v>
      </c>
      <c r="D428" s="38">
        <v>378.15000000000003</v>
      </c>
      <c r="E428" s="38">
        <v>371.40000000000009</v>
      </c>
      <c r="F428" s="38">
        <v>364.50000000000006</v>
      </c>
      <c r="G428" s="38">
        <v>357.75000000000011</v>
      </c>
      <c r="H428" s="38">
        <v>385.05000000000007</v>
      </c>
      <c r="I428" s="38">
        <v>391.79999999999995</v>
      </c>
      <c r="J428" s="38">
        <v>398.70000000000005</v>
      </c>
      <c r="K428" s="31">
        <v>384.9</v>
      </c>
      <c r="L428" s="31">
        <v>371.25</v>
      </c>
      <c r="M428" s="31">
        <v>2.4764699999999999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171.55</v>
      </c>
      <c r="D429" s="38">
        <v>170.50000000000003</v>
      </c>
      <c r="E429" s="38">
        <v>168.10000000000005</v>
      </c>
      <c r="F429" s="38">
        <v>164.65000000000003</v>
      </c>
      <c r="G429" s="38">
        <v>162.25000000000006</v>
      </c>
      <c r="H429" s="38">
        <v>173.95000000000005</v>
      </c>
      <c r="I429" s="38">
        <v>176.35000000000002</v>
      </c>
      <c r="J429" s="38">
        <v>179.80000000000004</v>
      </c>
      <c r="K429" s="31">
        <v>172.9</v>
      </c>
      <c r="L429" s="31">
        <v>167.05</v>
      </c>
      <c r="M429" s="31">
        <v>103.30110000000001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440.5</v>
      </c>
      <c r="D430" s="38">
        <v>439.93333333333334</v>
      </c>
      <c r="E430" s="38">
        <v>431.86666666666667</v>
      </c>
      <c r="F430" s="38">
        <v>423.23333333333335</v>
      </c>
      <c r="G430" s="38">
        <v>415.16666666666669</v>
      </c>
      <c r="H430" s="38">
        <v>448.56666666666666</v>
      </c>
      <c r="I430" s="38">
        <v>456.63333333333338</v>
      </c>
      <c r="J430" s="38">
        <v>465.26666666666665</v>
      </c>
      <c r="K430" s="31">
        <v>448</v>
      </c>
      <c r="L430" s="31">
        <v>431.3</v>
      </c>
      <c r="M430" s="31">
        <v>5.7160200000000003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256.7</v>
      </c>
      <c r="D431" s="38">
        <v>255.56666666666663</v>
      </c>
      <c r="E431" s="38">
        <v>251.48333333333329</v>
      </c>
      <c r="F431" s="38">
        <v>246.26666666666665</v>
      </c>
      <c r="G431" s="38">
        <v>242.18333333333331</v>
      </c>
      <c r="H431" s="38">
        <v>260.7833333333333</v>
      </c>
      <c r="I431" s="38">
        <v>264.86666666666656</v>
      </c>
      <c r="J431" s="38">
        <v>270.08333333333326</v>
      </c>
      <c r="K431" s="31">
        <v>259.64999999999998</v>
      </c>
      <c r="L431" s="31">
        <v>250.35</v>
      </c>
      <c r="M431" s="31">
        <v>45.165170000000003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1111.5999999999999</v>
      </c>
      <c r="D432" s="38">
        <v>1110.7166666666665</v>
      </c>
      <c r="E432" s="38">
        <v>1102.583333333333</v>
      </c>
      <c r="F432" s="38">
        <v>1093.5666666666666</v>
      </c>
      <c r="G432" s="38">
        <v>1085.4333333333332</v>
      </c>
      <c r="H432" s="38">
        <v>1119.7333333333329</v>
      </c>
      <c r="I432" s="38">
        <v>1127.8666666666666</v>
      </c>
      <c r="J432" s="38">
        <v>1136.8833333333328</v>
      </c>
      <c r="K432" s="31">
        <v>1118.8499999999999</v>
      </c>
      <c r="L432" s="31">
        <v>1101.7</v>
      </c>
      <c r="M432" s="31">
        <v>47.824039999999997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617</v>
      </c>
      <c r="D433" s="38">
        <v>619.51666666666665</v>
      </c>
      <c r="E433" s="38">
        <v>610.5333333333333</v>
      </c>
      <c r="F433" s="38">
        <v>604.06666666666661</v>
      </c>
      <c r="G433" s="38">
        <v>595.08333333333326</v>
      </c>
      <c r="H433" s="38">
        <v>625.98333333333335</v>
      </c>
      <c r="I433" s="38">
        <v>634.9666666666667</v>
      </c>
      <c r="J433" s="38">
        <v>641.43333333333339</v>
      </c>
      <c r="K433" s="31">
        <v>628.5</v>
      </c>
      <c r="L433" s="31">
        <v>613.04999999999995</v>
      </c>
      <c r="M433" s="31">
        <v>31.848700000000001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2596.0500000000002</v>
      </c>
      <c r="D434" s="38">
        <v>2601.4333333333334</v>
      </c>
      <c r="E434" s="38">
        <v>2584.8666666666668</v>
      </c>
      <c r="F434" s="38">
        <v>2573.6833333333334</v>
      </c>
      <c r="G434" s="38">
        <v>2557.1166666666668</v>
      </c>
      <c r="H434" s="38">
        <v>2612.6166666666668</v>
      </c>
      <c r="I434" s="38">
        <v>2629.1833333333334</v>
      </c>
      <c r="J434" s="38">
        <v>2640.3666666666668</v>
      </c>
      <c r="K434" s="31">
        <v>2618</v>
      </c>
      <c r="L434" s="31">
        <v>2590.25</v>
      </c>
      <c r="M434" s="31">
        <v>1.12392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1272.5999999999999</v>
      </c>
      <c r="D435" s="38">
        <v>1265.4833333333333</v>
      </c>
      <c r="E435" s="38">
        <v>1255.9666666666667</v>
      </c>
      <c r="F435" s="38">
        <v>1239.3333333333333</v>
      </c>
      <c r="G435" s="38">
        <v>1229.8166666666666</v>
      </c>
      <c r="H435" s="38">
        <v>1282.1166666666668</v>
      </c>
      <c r="I435" s="38">
        <v>1291.6333333333337</v>
      </c>
      <c r="J435" s="38">
        <v>1308.2666666666669</v>
      </c>
      <c r="K435" s="31">
        <v>1275</v>
      </c>
      <c r="L435" s="31">
        <v>1248.8499999999999</v>
      </c>
      <c r="M435" s="31">
        <v>2.89947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361.1</v>
      </c>
      <c r="D436" s="38">
        <v>362.51666666666665</v>
      </c>
      <c r="E436" s="38">
        <v>358.58333333333331</v>
      </c>
      <c r="F436" s="38">
        <v>356.06666666666666</v>
      </c>
      <c r="G436" s="38">
        <v>352.13333333333333</v>
      </c>
      <c r="H436" s="38">
        <v>365.0333333333333</v>
      </c>
      <c r="I436" s="38">
        <v>368.9666666666667</v>
      </c>
      <c r="J436" s="38">
        <v>371.48333333333329</v>
      </c>
      <c r="K436" s="31">
        <v>366.45</v>
      </c>
      <c r="L436" s="31">
        <v>360</v>
      </c>
      <c r="M436" s="31">
        <v>1.1808799999999999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423.1</v>
      </c>
      <c r="D437" s="38">
        <v>419.91666666666669</v>
      </c>
      <c r="E437" s="38">
        <v>413.23333333333335</v>
      </c>
      <c r="F437" s="38">
        <v>403.36666666666667</v>
      </c>
      <c r="G437" s="38">
        <v>396.68333333333334</v>
      </c>
      <c r="H437" s="38">
        <v>429.78333333333336</v>
      </c>
      <c r="I437" s="38">
        <v>436.46666666666664</v>
      </c>
      <c r="J437" s="38">
        <v>446.33333333333337</v>
      </c>
      <c r="K437" s="31">
        <v>426.6</v>
      </c>
      <c r="L437" s="31">
        <v>410.05</v>
      </c>
      <c r="M437" s="31">
        <v>6.0078100000000001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4457.7</v>
      </c>
      <c r="D438" s="38">
        <v>4471.1500000000005</v>
      </c>
      <c r="E438" s="38">
        <v>4238.3000000000011</v>
      </c>
      <c r="F438" s="38">
        <v>4018.9000000000005</v>
      </c>
      <c r="G438" s="38">
        <v>3786.0500000000011</v>
      </c>
      <c r="H438" s="38">
        <v>4690.5500000000011</v>
      </c>
      <c r="I438" s="38">
        <v>4923.4000000000015</v>
      </c>
      <c r="J438" s="38">
        <v>5142.8000000000011</v>
      </c>
      <c r="K438" s="31">
        <v>4704</v>
      </c>
      <c r="L438" s="31">
        <v>4251.75</v>
      </c>
      <c r="M438" s="31">
        <v>96.806889999999996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512.65</v>
      </c>
      <c r="D439" s="38">
        <v>514.1</v>
      </c>
      <c r="E439" s="38">
        <v>503.6</v>
      </c>
      <c r="F439" s="38">
        <v>494.55</v>
      </c>
      <c r="G439" s="38">
        <v>484.05</v>
      </c>
      <c r="H439" s="38">
        <v>523.15000000000009</v>
      </c>
      <c r="I439" s="38">
        <v>533.65000000000009</v>
      </c>
      <c r="J439" s="38">
        <v>542.70000000000005</v>
      </c>
      <c r="K439" s="31">
        <v>524.6</v>
      </c>
      <c r="L439" s="31">
        <v>505.05</v>
      </c>
      <c r="M439" s="31">
        <v>3.1974300000000002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24.55</v>
      </c>
      <c r="D440" s="38">
        <v>25.383333333333336</v>
      </c>
      <c r="E440" s="38">
        <v>23.716666666666672</v>
      </c>
      <c r="F440" s="38">
        <v>22.883333333333336</v>
      </c>
      <c r="G440" s="38">
        <v>21.216666666666672</v>
      </c>
      <c r="H440" s="38">
        <v>26.216666666666672</v>
      </c>
      <c r="I440" s="38">
        <v>27.883333333333336</v>
      </c>
      <c r="J440" s="38">
        <v>28.716666666666672</v>
      </c>
      <c r="K440" s="31">
        <v>27.05</v>
      </c>
      <c r="L440" s="31">
        <v>24.55</v>
      </c>
      <c r="M440" s="31">
        <v>4139.5850200000004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304.5</v>
      </c>
      <c r="D441" s="38">
        <v>307.66666666666669</v>
      </c>
      <c r="E441" s="38">
        <v>299.33333333333337</v>
      </c>
      <c r="F441" s="38">
        <v>294.16666666666669</v>
      </c>
      <c r="G441" s="38">
        <v>285.83333333333337</v>
      </c>
      <c r="H441" s="38">
        <v>312.83333333333337</v>
      </c>
      <c r="I441" s="38">
        <v>321.16666666666674</v>
      </c>
      <c r="J441" s="38">
        <v>326.33333333333337</v>
      </c>
      <c r="K441" s="31">
        <v>316</v>
      </c>
      <c r="L441" s="31">
        <v>302.5</v>
      </c>
      <c r="M441" s="31">
        <v>12.80444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774.05</v>
      </c>
      <c r="D442" s="38">
        <v>771.94999999999993</v>
      </c>
      <c r="E442" s="38">
        <v>766.59999999999991</v>
      </c>
      <c r="F442" s="38">
        <v>759.15</v>
      </c>
      <c r="G442" s="38">
        <v>753.8</v>
      </c>
      <c r="H442" s="38">
        <v>779.39999999999986</v>
      </c>
      <c r="I442" s="38">
        <v>784.75</v>
      </c>
      <c r="J442" s="38">
        <v>792.19999999999982</v>
      </c>
      <c r="K442" s="31">
        <v>777.3</v>
      </c>
      <c r="L442" s="31">
        <v>764.5</v>
      </c>
      <c r="M442" s="31">
        <v>9.0668199999999999</v>
      </c>
      <c r="N442" s="1"/>
      <c r="O442" s="1"/>
    </row>
    <row r="443" spans="1:15" ht="12.75" customHeight="1">
      <c r="A443" s="33">
        <v>433</v>
      </c>
      <c r="B443" s="58" t="s">
        <v>869</v>
      </c>
      <c r="C443" s="31">
        <v>546.65</v>
      </c>
      <c r="D443" s="38">
        <v>543.86666666666667</v>
      </c>
      <c r="E443" s="38">
        <v>529.7833333333333</v>
      </c>
      <c r="F443" s="38">
        <v>512.91666666666663</v>
      </c>
      <c r="G443" s="38">
        <v>498.83333333333326</v>
      </c>
      <c r="H443" s="38">
        <v>560.73333333333335</v>
      </c>
      <c r="I443" s="38">
        <v>574.81666666666661</v>
      </c>
      <c r="J443" s="38">
        <v>591.68333333333339</v>
      </c>
      <c r="K443" s="31">
        <v>557.95000000000005</v>
      </c>
      <c r="L443" s="31">
        <v>527</v>
      </c>
      <c r="M443" s="31">
        <v>12.773289999999999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975.75</v>
      </c>
      <c r="D444" s="38">
        <v>974.53333333333342</v>
      </c>
      <c r="E444" s="38">
        <v>961.91666666666686</v>
      </c>
      <c r="F444" s="38">
        <v>948.08333333333348</v>
      </c>
      <c r="G444" s="38">
        <v>935.46666666666692</v>
      </c>
      <c r="H444" s="38">
        <v>988.36666666666679</v>
      </c>
      <c r="I444" s="38">
        <v>1000.9833333333333</v>
      </c>
      <c r="J444" s="38">
        <v>1014.8166666666667</v>
      </c>
      <c r="K444" s="31">
        <v>987.15</v>
      </c>
      <c r="L444" s="31">
        <v>960.7</v>
      </c>
      <c r="M444" s="31">
        <v>5.8207700000000004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1061.45</v>
      </c>
      <c r="D445" s="38">
        <v>1062.0166666666667</v>
      </c>
      <c r="E445" s="38">
        <v>1052.0333333333333</v>
      </c>
      <c r="F445" s="38">
        <v>1042.6166666666666</v>
      </c>
      <c r="G445" s="38">
        <v>1032.6333333333332</v>
      </c>
      <c r="H445" s="38">
        <v>1071.4333333333334</v>
      </c>
      <c r="I445" s="38">
        <v>1081.4166666666665</v>
      </c>
      <c r="J445" s="38">
        <v>1090.8333333333335</v>
      </c>
      <c r="K445" s="31">
        <v>1072</v>
      </c>
      <c r="L445" s="31">
        <v>1052.5999999999999</v>
      </c>
      <c r="M445" s="31">
        <v>6.2812099999999997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1789.1</v>
      </c>
      <c r="D446" s="38">
        <v>1792.25</v>
      </c>
      <c r="E446" s="38">
        <v>1769.9</v>
      </c>
      <c r="F446" s="38">
        <v>1750.7</v>
      </c>
      <c r="G446" s="38">
        <v>1728.3500000000001</v>
      </c>
      <c r="H446" s="38">
        <v>1811.45</v>
      </c>
      <c r="I446" s="38">
        <v>1833.8</v>
      </c>
      <c r="J446" s="38">
        <v>1853</v>
      </c>
      <c r="K446" s="31">
        <v>1814.6</v>
      </c>
      <c r="L446" s="31">
        <v>1773.05</v>
      </c>
      <c r="M446" s="31">
        <v>39.063070000000003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3356.8</v>
      </c>
      <c r="D447" s="38">
        <v>3372.6166666666668</v>
      </c>
      <c r="E447" s="38">
        <v>3327.8333333333335</v>
      </c>
      <c r="F447" s="38">
        <v>3298.8666666666668</v>
      </c>
      <c r="G447" s="38">
        <v>3254.0833333333335</v>
      </c>
      <c r="H447" s="38">
        <v>3401.5833333333335</v>
      </c>
      <c r="I447" s="38">
        <v>3446.3666666666663</v>
      </c>
      <c r="J447" s="38">
        <v>3475.3333333333335</v>
      </c>
      <c r="K447" s="31">
        <v>3417.4</v>
      </c>
      <c r="L447" s="31">
        <v>3343.65</v>
      </c>
      <c r="M447" s="31">
        <v>34.176519999999996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834.35</v>
      </c>
      <c r="D448" s="38">
        <v>838.28333333333342</v>
      </c>
      <c r="E448" s="38">
        <v>825.11666666666679</v>
      </c>
      <c r="F448" s="38">
        <v>815.88333333333333</v>
      </c>
      <c r="G448" s="38">
        <v>802.7166666666667</v>
      </c>
      <c r="H448" s="38">
        <v>847.51666666666688</v>
      </c>
      <c r="I448" s="38">
        <v>860.68333333333362</v>
      </c>
      <c r="J448" s="38">
        <v>869.91666666666697</v>
      </c>
      <c r="K448" s="31">
        <v>851.45</v>
      </c>
      <c r="L448" s="31">
        <v>829.05</v>
      </c>
      <c r="M448" s="31">
        <v>20.253920000000001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7247.1</v>
      </c>
      <c r="D449" s="38">
        <v>7241.5333333333328</v>
      </c>
      <c r="E449" s="38">
        <v>7059.0666666666657</v>
      </c>
      <c r="F449" s="38">
        <v>6871.0333333333328</v>
      </c>
      <c r="G449" s="38">
        <v>6688.5666666666657</v>
      </c>
      <c r="H449" s="38">
        <v>7429.5666666666657</v>
      </c>
      <c r="I449" s="38">
        <v>7612.0333333333328</v>
      </c>
      <c r="J449" s="38">
        <v>7800.0666666666657</v>
      </c>
      <c r="K449" s="31">
        <v>7424</v>
      </c>
      <c r="L449" s="31">
        <v>7053.5</v>
      </c>
      <c r="M449" s="31">
        <v>2.2586900000000001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2437.5</v>
      </c>
      <c r="D450" s="38">
        <v>2431.35</v>
      </c>
      <c r="E450" s="38">
        <v>2413.6999999999998</v>
      </c>
      <c r="F450" s="38">
        <v>2389.9</v>
      </c>
      <c r="G450" s="38">
        <v>2372.25</v>
      </c>
      <c r="H450" s="38">
        <v>2455.1499999999996</v>
      </c>
      <c r="I450" s="38">
        <v>2472.8000000000002</v>
      </c>
      <c r="J450" s="38">
        <v>2496.5999999999995</v>
      </c>
      <c r="K450" s="31">
        <v>2449</v>
      </c>
      <c r="L450" s="31">
        <v>2407.5500000000002</v>
      </c>
      <c r="M450" s="31">
        <v>0.34943999999999997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399.5</v>
      </c>
      <c r="D451" s="38">
        <v>401.85000000000008</v>
      </c>
      <c r="E451" s="38">
        <v>393.75000000000017</v>
      </c>
      <c r="F451" s="38">
        <v>388.00000000000011</v>
      </c>
      <c r="G451" s="38">
        <v>379.9000000000002</v>
      </c>
      <c r="H451" s="38">
        <v>407.60000000000014</v>
      </c>
      <c r="I451" s="38">
        <v>415.70000000000005</v>
      </c>
      <c r="J451" s="38">
        <v>421.4500000000001</v>
      </c>
      <c r="K451" s="31">
        <v>409.95</v>
      </c>
      <c r="L451" s="31">
        <v>396.1</v>
      </c>
      <c r="M451" s="31">
        <v>25.17239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601</v>
      </c>
      <c r="D452" s="38">
        <v>603.23333333333335</v>
      </c>
      <c r="E452" s="38">
        <v>596.81666666666672</v>
      </c>
      <c r="F452" s="38">
        <v>592.63333333333333</v>
      </c>
      <c r="G452" s="38">
        <v>586.2166666666667</v>
      </c>
      <c r="H452" s="38">
        <v>607.41666666666674</v>
      </c>
      <c r="I452" s="38">
        <v>613.83333333333326</v>
      </c>
      <c r="J452" s="38">
        <v>618.01666666666677</v>
      </c>
      <c r="K452" s="31">
        <v>609.65</v>
      </c>
      <c r="L452" s="31">
        <v>599.04999999999995</v>
      </c>
      <c r="M452" s="31">
        <v>105.44271000000001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245.1</v>
      </c>
      <c r="D453" s="38">
        <v>246.36666666666667</v>
      </c>
      <c r="E453" s="38">
        <v>242.98333333333335</v>
      </c>
      <c r="F453" s="38">
        <v>240.86666666666667</v>
      </c>
      <c r="G453" s="38">
        <v>237.48333333333335</v>
      </c>
      <c r="H453" s="38">
        <v>248.48333333333335</v>
      </c>
      <c r="I453" s="38">
        <v>251.86666666666667</v>
      </c>
      <c r="J453" s="38">
        <v>253.98333333333335</v>
      </c>
      <c r="K453" s="31">
        <v>249.75</v>
      </c>
      <c r="L453" s="31">
        <v>244.25</v>
      </c>
      <c r="M453" s="31">
        <v>116.41155000000001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122.9</v>
      </c>
      <c r="D454" s="38">
        <v>122.88333333333333</v>
      </c>
      <c r="E454" s="38">
        <v>122.16666666666666</v>
      </c>
      <c r="F454" s="38">
        <v>121.43333333333334</v>
      </c>
      <c r="G454" s="38">
        <v>120.71666666666667</v>
      </c>
      <c r="H454" s="38">
        <v>123.61666666666665</v>
      </c>
      <c r="I454" s="38">
        <v>124.33333333333331</v>
      </c>
      <c r="J454" s="38">
        <v>125.06666666666663</v>
      </c>
      <c r="K454" s="31">
        <v>123.6</v>
      </c>
      <c r="L454" s="31">
        <v>122.15</v>
      </c>
      <c r="M454" s="31">
        <v>606.26985000000002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87.75</v>
      </c>
      <c r="D455" s="38">
        <v>87.95</v>
      </c>
      <c r="E455" s="38">
        <v>86.5</v>
      </c>
      <c r="F455" s="38">
        <v>85.25</v>
      </c>
      <c r="G455" s="38">
        <v>83.8</v>
      </c>
      <c r="H455" s="38">
        <v>89.2</v>
      </c>
      <c r="I455" s="38">
        <v>90.65000000000002</v>
      </c>
      <c r="J455" s="38">
        <v>91.9</v>
      </c>
      <c r="K455" s="31">
        <v>89.4</v>
      </c>
      <c r="L455" s="31">
        <v>86.7</v>
      </c>
      <c r="M455" s="31">
        <v>59.37086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1404.8</v>
      </c>
      <c r="D456" s="38">
        <v>1410.5166666666664</v>
      </c>
      <c r="E456" s="38">
        <v>1390.6833333333329</v>
      </c>
      <c r="F456" s="38">
        <v>1376.5666666666666</v>
      </c>
      <c r="G456" s="38">
        <v>1356.7333333333331</v>
      </c>
      <c r="H456" s="38">
        <v>1424.6333333333328</v>
      </c>
      <c r="I456" s="38">
        <v>1444.4666666666662</v>
      </c>
      <c r="J456" s="38">
        <v>1458.5833333333326</v>
      </c>
      <c r="K456" s="31">
        <v>1430.35</v>
      </c>
      <c r="L456" s="31">
        <v>1396.4</v>
      </c>
      <c r="M456" s="31">
        <v>0.36292999999999997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378.5</v>
      </c>
      <c r="D457" s="38">
        <v>384.23333333333335</v>
      </c>
      <c r="E457" s="38">
        <v>370.51666666666671</v>
      </c>
      <c r="F457" s="38">
        <v>362.53333333333336</v>
      </c>
      <c r="G457" s="38">
        <v>348.81666666666672</v>
      </c>
      <c r="H457" s="38">
        <v>392.2166666666667</v>
      </c>
      <c r="I457" s="38">
        <v>405.93333333333339</v>
      </c>
      <c r="J457" s="38">
        <v>413.91666666666669</v>
      </c>
      <c r="K457" s="31">
        <v>397.95</v>
      </c>
      <c r="L457" s="31">
        <v>376.25</v>
      </c>
      <c r="M457" s="31">
        <v>9.53904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2420</v>
      </c>
      <c r="D458" s="38">
        <v>2421.6999999999998</v>
      </c>
      <c r="E458" s="38">
        <v>2368.9999999999995</v>
      </c>
      <c r="F458" s="38">
        <v>2317.9999999999995</v>
      </c>
      <c r="G458" s="38">
        <v>2265.2999999999993</v>
      </c>
      <c r="H458" s="38">
        <v>2472.6999999999998</v>
      </c>
      <c r="I458" s="38">
        <v>2525.4000000000005</v>
      </c>
      <c r="J458" s="38">
        <v>2576.4</v>
      </c>
      <c r="K458" s="31">
        <v>2474.4</v>
      </c>
      <c r="L458" s="31">
        <v>2370.6999999999998</v>
      </c>
      <c r="M458" s="31">
        <v>0.41709000000000002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1201.95</v>
      </c>
      <c r="D459" s="38">
        <v>1204.8166666666666</v>
      </c>
      <c r="E459" s="38">
        <v>1195.1333333333332</v>
      </c>
      <c r="F459" s="38">
        <v>1188.3166666666666</v>
      </c>
      <c r="G459" s="38">
        <v>1178.6333333333332</v>
      </c>
      <c r="H459" s="38">
        <v>1211.6333333333332</v>
      </c>
      <c r="I459" s="38">
        <v>1221.3166666666666</v>
      </c>
      <c r="J459" s="38">
        <v>1228.1333333333332</v>
      </c>
      <c r="K459" s="31">
        <v>1214.5</v>
      </c>
      <c r="L459" s="31">
        <v>1198</v>
      </c>
      <c r="M459" s="31">
        <v>28.17747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871.1</v>
      </c>
      <c r="D460" s="38">
        <v>861.33333333333337</v>
      </c>
      <c r="E460" s="38">
        <v>847.66666666666674</v>
      </c>
      <c r="F460" s="38">
        <v>824.23333333333335</v>
      </c>
      <c r="G460" s="38">
        <v>810.56666666666672</v>
      </c>
      <c r="H460" s="38">
        <v>884.76666666666677</v>
      </c>
      <c r="I460" s="38">
        <v>898.43333333333351</v>
      </c>
      <c r="J460" s="38">
        <v>921.86666666666679</v>
      </c>
      <c r="K460" s="31">
        <v>875</v>
      </c>
      <c r="L460" s="31">
        <v>837.9</v>
      </c>
      <c r="M460" s="31">
        <v>26.208220000000001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129.15</v>
      </c>
      <c r="D461" s="38">
        <v>129.93333333333337</v>
      </c>
      <c r="E461" s="38">
        <v>127.56666666666672</v>
      </c>
      <c r="F461" s="38">
        <v>125.98333333333335</v>
      </c>
      <c r="G461" s="38">
        <v>123.6166666666667</v>
      </c>
      <c r="H461" s="38">
        <v>131.51666666666674</v>
      </c>
      <c r="I461" s="38">
        <v>133.88333333333335</v>
      </c>
      <c r="J461" s="38">
        <v>135.46666666666675</v>
      </c>
      <c r="K461" s="31">
        <v>132.30000000000001</v>
      </c>
      <c r="L461" s="31">
        <v>128.35</v>
      </c>
      <c r="M461" s="31">
        <v>4.1120299999999999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867.7</v>
      </c>
      <c r="D462" s="38">
        <v>869.55000000000007</v>
      </c>
      <c r="E462" s="38">
        <v>861.15000000000009</v>
      </c>
      <c r="F462" s="38">
        <v>854.6</v>
      </c>
      <c r="G462" s="38">
        <v>846.2</v>
      </c>
      <c r="H462" s="38">
        <v>876.10000000000014</v>
      </c>
      <c r="I462" s="38">
        <v>884.5</v>
      </c>
      <c r="J462" s="38">
        <v>891.05000000000018</v>
      </c>
      <c r="K462" s="31">
        <v>877.95</v>
      </c>
      <c r="L462" s="31">
        <v>863</v>
      </c>
      <c r="M462" s="31">
        <v>1.98221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2808.9</v>
      </c>
      <c r="D463" s="38">
        <v>2792.9166666666665</v>
      </c>
      <c r="E463" s="38">
        <v>2763.833333333333</v>
      </c>
      <c r="F463" s="38">
        <v>2718.7666666666664</v>
      </c>
      <c r="G463" s="38">
        <v>2689.6833333333329</v>
      </c>
      <c r="H463" s="38">
        <v>2837.9833333333331</v>
      </c>
      <c r="I463" s="38">
        <v>2867.0666666666662</v>
      </c>
      <c r="J463" s="38">
        <v>2912.1333333333332</v>
      </c>
      <c r="K463" s="31">
        <v>2822</v>
      </c>
      <c r="L463" s="31">
        <v>2747.85</v>
      </c>
      <c r="M463" s="31">
        <v>0.35981999999999997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3251.25</v>
      </c>
      <c r="D464" s="38">
        <v>3249.7666666666664</v>
      </c>
      <c r="E464" s="38">
        <v>3184.5333333333328</v>
      </c>
      <c r="F464" s="38">
        <v>3117.8166666666666</v>
      </c>
      <c r="G464" s="38">
        <v>3052.583333333333</v>
      </c>
      <c r="H464" s="38">
        <v>3316.4833333333327</v>
      </c>
      <c r="I464" s="38">
        <v>3381.7166666666662</v>
      </c>
      <c r="J464" s="38">
        <v>3448.4333333333325</v>
      </c>
      <c r="K464" s="31">
        <v>3315</v>
      </c>
      <c r="L464" s="31">
        <v>3183.05</v>
      </c>
      <c r="M464" s="31">
        <v>1.0335300000000001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3104.45</v>
      </c>
      <c r="D465" s="38">
        <v>3101.8666666666663</v>
      </c>
      <c r="E465" s="38">
        <v>3084.7833333333328</v>
      </c>
      <c r="F465" s="38">
        <v>3065.1166666666663</v>
      </c>
      <c r="G465" s="38">
        <v>3048.0333333333328</v>
      </c>
      <c r="H465" s="38">
        <v>3121.5333333333328</v>
      </c>
      <c r="I465" s="38">
        <v>3138.6166666666659</v>
      </c>
      <c r="J465" s="38">
        <v>3158.2833333333328</v>
      </c>
      <c r="K465" s="31">
        <v>3118.95</v>
      </c>
      <c r="L465" s="31">
        <v>3082.2</v>
      </c>
      <c r="M465" s="31">
        <v>14.204980000000001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1842.5</v>
      </c>
      <c r="D466" s="38">
        <v>1878.3</v>
      </c>
      <c r="E466" s="38">
        <v>1801.9499999999998</v>
      </c>
      <c r="F466" s="38">
        <v>1761.3999999999999</v>
      </c>
      <c r="G466" s="38">
        <v>1685.0499999999997</v>
      </c>
      <c r="H466" s="38">
        <v>1918.85</v>
      </c>
      <c r="I466" s="38">
        <v>1995.1999999999998</v>
      </c>
      <c r="J466" s="38">
        <v>2035.75</v>
      </c>
      <c r="K466" s="31">
        <v>1954.65</v>
      </c>
      <c r="L466" s="31">
        <v>1837.75</v>
      </c>
      <c r="M466" s="31">
        <v>14.112360000000001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656.9</v>
      </c>
      <c r="D467" s="38">
        <v>658.19999999999993</v>
      </c>
      <c r="E467" s="38">
        <v>651.49999999999989</v>
      </c>
      <c r="F467" s="38">
        <v>646.09999999999991</v>
      </c>
      <c r="G467" s="38">
        <v>639.39999999999986</v>
      </c>
      <c r="H467" s="38">
        <v>663.59999999999991</v>
      </c>
      <c r="I467" s="38">
        <v>670.3</v>
      </c>
      <c r="J467" s="38">
        <v>675.69999999999993</v>
      </c>
      <c r="K467" s="31">
        <v>664.9</v>
      </c>
      <c r="L467" s="31">
        <v>652.79999999999995</v>
      </c>
      <c r="M467" s="31">
        <v>1.1549700000000001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810.75</v>
      </c>
      <c r="D468" s="38">
        <v>808.6</v>
      </c>
      <c r="E468" s="38">
        <v>802.25</v>
      </c>
      <c r="F468" s="38">
        <v>793.75</v>
      </c>
      <c r="G468" s="38">
        <v>787.4</v>
      </c>
      <c r="H468" s="38">
        <v>817.1</v>
      </c>
      <c r="I468" s="38">
        <v>823.45000000000016</v>
      </c>
      <c r="J468" s="38">
        <v>831.95</v>
      </c>
      <c r="K468" s="31">
        <v>814.95</v>
      </c>
      <c r="L468" s="31">
        <v>800.1</v>
      </c>
      <c r="M468" s="31">
        <v>0.24889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2048.6</v>
      </c>
      <c r="D469" s="38">
        <v>2055.0499999999997</v>
      </c>
      <c r="E469" s="38">
        <v>2036.9999999999995</v>
      </c>
      <c r="F469" s="38">
        <v>2025.3999999999999</v>
      </c>
      <c r="G469" s="38">
        <v>2007.3499999999997</v>
      </c>
      <c r="H469" s="38">
        <v>2066.6499999999996</v>
      </c>
      <c r="I469" s="38">
        <v>2084.6999999999998</v>
      </c>
      <c r="J469" s="38">
        <v>2096.2999999999993</v>
      </c>
      <c r="K469" s="31">
        <v>2073.1</v>
      </c>
      <c r="L469" s="31">
        <v>2043.45</v>
      </c>
      <c r="M469" s="31">
        <v>6.82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36.549999999999997</v>
      </c>
      <c r="D470" s="38">
        <v>36.633333333333333</v>
      </c>
      <c r="E470" s="38">
        <v>36.016666666666666</v>
      </c>
      <c r="F470" s="38">
        <v>35.483333333333334</v>
      </c>
      <c r="G470" s="38">
        <v>34.866666666666667</v>
      </c>
      <c r="H470" s="38">
        <v>37.166666666666664</v>
      </c>
      <c r="I470" s="38">
        <v>37.783333333333324</v>
      </c>
      <c r="J470" s="38">
        <v>38.316666666666663</v>
      </c>
      <c r="K470" s="31">
        <v>37.25</v>
      </c>
      <c r="L470" s="31">
        <v>36.1</v>
      </c>
      <c r="M470" s="31">
        <v>138.10677000000001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314.3</v>
      </c>
      <c r="D471" s="38">
        <v>312.84999999999997</v>
      </c>
      <c r="E471" s="38">
        <v>308.14999999999992</v>
      </c>
      <c r="F471" s="38">
        <v>301.99999999999994</v>
      </c>
      <c r="G471" s="38">
        <v>297.2999999999999</v>
      </c>
      <c r="H471" s="38">
        <v>318.99999999999994</v>
      </c>
      <c r="I471" s="38">
        <v>323.7</v>
      </c>
      <c r="J471" s="38">
        <v>329.84999999999997</v>
      </c>
      <c r="K471" s="31">
        <v>317.55</v>
      </c>
      <c r="L471" s="31">
        <v>306.7</v>
      </c>
      <c r="M471" s="31">
        <v>15.497809999999999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391.45</v>
      </c>
      <c r="D472" s="38">
        <v>389.38333333333338</v>
      </c>
      <c r="E472" s="38">
        <v>384.06666666666678</v>
      </c>
      <c r="F472" s="38">
        <v>376.68333333333339</v>
      </c>
      <c r="G472" s="38">
        <v>371.36666666666679</v>
      </c>
      <c r="H472" s="38">
        <v>396.76666666666677</v>
      </c>
      <c r="I472" s="38">
        <v>402.08333333333337</v>
      </c>
      <c r="J472" s="38">
        <v>409.46666666666675</v>
      </c>
      <c r="K472" s="31">
        <v>394.7</v>
      </c>
      <c r="L472" s="31">
        <v>382</v>
      </c>
      <c r="M472" s="31">
        <v>8.0117200000000004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784.3</v>
      </c>
      <c r="D473" s="38">
        <v>780.9</v>
      </c>
      <c r="E473" s="38">
        <v>775.5</v>
      </c>
      <c r="F473" s="38">
        <v>766.7</v>
      </c>
      <c r="G473" s="38">
        <v>761.30000000000007</v>
      </c>
      <c r="H473" s="38">
        <v>789.69999999999993</v>
      </c>
      <c r="I473" s="38">
        <v>795.0999999999998</v>
      </c>
      <c r="J473" s="38">
        <v>803.89999999999986</v>
      </c>
      <c r="K473" s="31">
        <v>786.3</v>
      </c>
      <c r="L473" s="31">
        <v>772.1</v>
      </c>
      <c r="M473" s="31">
        <v>1.61913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2900.5</v>
      </c>
      <c r="D474" s="38">
        <v>2894.3833333333332</v>
      </c>
      <c r="E474" s="38">
        <v>2858.1166666666663</v>
      </c>
      <c r="F474" s="38">
        <v>2815.7333333333331</v>
      </c>
      <c r="G474" s="38">
        <v>2779.4666666666662</v>
      </c>
      <c r="H474" s="38">
        <v>2936.7666666666664</v>
      </c>
      <c r="I474" s="38">
        <v>2973.0333333333328</v>
      </c>
      <c r="J474" s="38">
        <v>3015.4166666666665</v>
      </c>
      <c r="K474" s="31">
        <v>2930.65</v>
      </c>
      <c r="L474" s="31">
        <v>2852</v>
      </c>
      <c r="M474" s="31">
        <v>17.07545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48.05</v>
      </c>
      <c r="D475" s="38">
        <v>47.983333333333327</v>
      </c>
      <c r="E475" s="38">
        <v>47.066666666666656</v>
      </c>
      <c r="F475" s="38">
        <v>46.083333333333329</v>
      </c>
      <c r="G475" s="38">
        <v>45.166666666666657</v>
      </c>
      <c r="H475" s="38">
        <v>48.966666666666654</v>
      </c>
      <c r="I475" s="38">
        <v>49.883333333333326</v>
      </c>
      <c r="J475" s="38">
        <v>50.866666666666653</v>
      </c>
      <c r="K475" s="31">
        <v>48.9</v>
      </c>
      <c r="L475" s="31">
        <v>47</v>
      </c>
      <c r="M475" s="31">
        <v>104.09914000000001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1419.9</v>
      </c>
      <c r="D476" s="38">
        <v>1421.8666666666668</v>
      </c>
      <c r="E476" s="38">
        <v>1407.3333333333335</v>
      </c>
      <c r="F476" s="38">
        <v>1394.7666666666667</v>
      </c>
      <c r="G476" s="38">
        <v>1380.2333333333333</v>
      </c>
      <c r="H476" s="38">
        <v>1434.4333333333336</v>
      </c>
      <c r="I476" s="38">
        <v>1448.9666666666669</v>
      </c>
      <c r="J476" s="38">
        <v>1461.5333333333338</v>
      </c>
      <c r="K476" s="31">
        <v>1436.4</v>
      </c>
      <c r="L476" s="31">
        <v>1409.3</v>
      </c>
      <c r="M476" s="31">
        <v>22.299520000000001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31.15</v>
      </c>
      <c r="D477" s="38">
        <v>31.333333333333332</v>
      </c>
      <c r="E477" s="38">
        <v>30.866666666666664</v>
      </c>
      <c r="F477" s="38">
        <v>30.583333333333332</v>
      </c>
      <c r="G477" s="38">
        <v>30.116666666666664</v>
      </c>
      <c r="H477" s="38">
        <v>31.616666666666664</v>
      </c>
      <c r="I477" s="38">
        <v>32.083333333333329</v>
      </c>
      <c r="J477" s="38">
        <v>32.36666666666666</v>
      </c>
      <c r="K477" s="31">
        <v>31.8</v>
      </c>
      <c r="L477" s="31">
        <v>31.05</v>
      </c>
      <c r="M477" s="31">
        <v>74.999979999999994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477.65</v>
      </c>
      <c r="D478" s="38">
        <v>481.2166666666667</v>
      </c>
      <c r="E478" s="38">
        <v>467.53333333333342</v>
      </c>
      <c r="F478" s="38">
        <v>457.41666666666674</v>
      </c>
      <c r="G478" s="38">
        <v>443.73333333333346</v>
      </c>
      <c r="H478" s="38">
        <v>491.33333333333337</v>
      </c>
      <c r="I478" s="38">
        <v>505.01666666666665</v>
      </c>
      <c r="J478" s="38">
        <v>515.13333333333333</v>
      </c>
      <c r="K478" s="31">
        <v>494.9</v>
      </c>
      <c r="L478" s="31">
        <v>471.1</v>
      </c>
      <c r="M478" s="31">
        <v>93.891639999999995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8297.4500000000007</v>
      </c>
      <c r="D479" s="38">
        <v>8294.4833333333336</v>
      </c>
      <c r="E479" s="38">
        <v>8228.9666666666672</v>
      </c>
      <c r="F479" s="38">
        <v>8160.4833333333336</v>
      </c>
      <c r="G479" s="38">
        <v>8094.9666666666672</v>
      </c>
      <c r="H479" s="38">
        <v>8362.9666666666672</v>
      </c>
      <c r="I479" s="38">
        <v>8428.4833333333336</v>
      </c>
      <c r="J479" s="38">
        <v>8496.9666666666672</v>
      </c>
      <c r="K479" s="31">
        <v>8360</v>
      </c>
      <c r="L479" s="31">
        <v>8226</v>
      </c>
      <c r="M479" s="31">
        <v>4.8261399999999997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85.9</v>
      </c>
      <c r="D480" s="38">
        <v>86.3</v>
      </c>
      <c r="E480" s="38">
        <v>85.1</v>
      </c>
      <c r="F480" s="38">
        <v>84.3</v>
      </c>
      <c r="G480" s="38">
        <v>83.1</v>
      </c>
      <c r="H480" s="38">
        <v>87.1</v>
      </c>
      <c r="I480" s="38">
        <v>88.300000000000011</v>
      </c>
      <c r="J480" s="38">
        <v>89.1</v>
      </c>
      <c r="K480" s="31">
        <v>87.5</v>
      </c>
      <c r="L480" s="31">
        <v>85.5</v>
      </c>
      <c r="M480" s="31">
        <v>136.59954999999999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1516.6</v>
      </c>
      <c r="D481" s="38">
        <v>1521.8333333333333</v>
      </c>
      <c r="E481" s="38">
        <v>1506.7666666666664</v>
      </c>
      <c r="F481" s="38">
        <v>1496.9333333333332</v>
      </c>
      <c r="G481" s="38">
        <v>1481.8666666666663</v>
      </c>
      <c r="H481" s="38">
        <v>1531.6666666666665</v>
      </c>
      <c r="I481" s="38">
        <v>1546.7333333333336</v>
      </c>
      <c r="J481" s="38">
        <v>1556.5666666666666</v>
      </c>
      <c r="K481" s="31">
        <v>1536.9</v>
      </c>
      <c r="L481" s="31">
        <v>1512</v>
      </c>
      <c r="M481" s="31">
        <v>0.63549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1007.55</v>
      </c>
      <c r="D482" s="38">
        <v>1009.3000000000001</v>
      </c>
      <c r="E482" s="38">
        <v>998.60000000000014</v>
      </c>
      <c r="F482" s="38">
        <v>989.65000000000009</v>
      </c>
      <c r="G482" s="38">
        <v>978.95000000000016</v>
      </c>
      <c r="H482" s="38">
        <v>1018.2500000000001</v>
      </c>
      <c r="I482" s="38">
        <v>1028.9500000000003</v>
      </c>
      <c r="J482" s="31">
        <v>1037.9000000000001</v>
      </c>
      <c r="K482" s="31">
        <v>1020</v>
      </c>
      <c r="L482" s="31">
        <v>1000.35</v>
      </c>
      <c r="M482" s="58">
        <v>9.9840900000000001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602.20000000000005</v>
      </c>
      <c r="D483" s="38">
        <v>601.66666666666674</v>
      </c>
      <c r="E483" s="38">
        <v>594.48333333333346</v>
      </c>
      <c r="F483" s="38">
        <v>586.76666666666677</v>
      </c>
      <c r="G483" s="38">
        <v>579.58333333333348</v>
      </c>
      <c r="H483" s="38">
        <v>609.38333333333344</v>
      </c>
      <c r="I483" s="38">
        <v>616.56666666666683</v>
      </c>
      <c r="J483" s="31">
        <v>624.28333333333342</v>
      </c>
      <c r="K483" s="31">
        <v>608.85</v>
      </c>
      <c r="L483" s="31">
        <v>593.95000000000005</v>
      </c>
      <c r="M483" s="58">
        <v>3.90604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591.15</v>
      </c>
      <c r="D484" s="38">
        <v>594.5</v>
      </c>
      <c r="E484" s="38">
        <v>586.9</v>
      </c>
      <c r="F484" s="38">
        <v>582.65</v>
      </c>
      <c r="G484" s="38">
        <v>575.04999999999995</v>
      </c>
      <c r="H484" s="38">
        <v>598.75</v>
      </c>
      <c r="I484" s="38">
        <v>606.34999999999991</v>
      </c>
      <c r="J484" s="38">
        <v>610.6</v>
      </c>
      <c r="K484" s="31">
        <v>602.1</v>
      </c>
      <c r="L484" s="31">
        <v>590.25</v>
      </c>
      <c r="M484" s="31">
        <v>73.213070000000002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748.2</v>
      </c>
      <c r="D485" s="38">
        <v>751.69999999999993</v>
      </c>
      <c r="E485" s="38">
        <v>741.49999999999989</v>
      </c>
      <c r="F485" s="38">
        <v>734.8</v>
      </c>
      <c r="G485" s="38">
        <v>724.59999999999991</v>
      </c>
      <c r="H485" s="38">
        <v>758.39999999999986</v>
      </c>
      <c r="I485" s="38">
        <v>768.59999999999991</v>
      </c>
      <c r="J485" s="31">
        <v>775.29999999999984</v>
      </c>
      <c r="K485" s="31">
        <v>761.9</v>
      </c>
      <c r="L485" s="31">
        <v>745</v>
      </c>
      <c r="M485" s="58">
        <v>1.30827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665.65</v>
      </c>
      <c r="D486" s="38">
        <v>670.51666666666677</v>
      </c>
      <c r="E486" s="38">
        <v>657.03333333333353</v>
      </c>
      <c r="F486" s="38">
        <v>648.41666666666674</v>
      </c>
      <c r="G486" s="38">
        <v>634.93333333333351</v>
      </c>
      <c r="H486" s="38">
        <v>679.13333333333355</v>
      </c>
      <c r="I486" s="38">
        <v>692.6166666666669</v>
      </c>
      <c r="J486" s="38">
        <v>701.23333333333358</v>
      </c>
      <c r="K486" s="31">
        <v>684</v>
      </c>
      <c r="L486" s="31">
        <v>661.9</v>
      </c>
      <c r="M486" s="31">
        <v>7.2809200000000001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442.2</v>
      </c>
      <c r="D487" s="38">
        <v>444.61666666666662</v>
      </c>
      <c r="E487" s="38">
        <v>433.53333333333325</v>
      </c>
      <c r="F487" s="38">
        <v>424.86666666666662</v>
      </c>
      <c r="G487" s="38">
        <v>413.78333333333325</v>
      </c>
      <c r="H487" s="38">
        <v>453.28333333333325</v>
      </c>
      <c r="I487" s="38">
        <v>464.36666666666662</v>
      </c>
      <c r="J487" s="38">
        <v>473.03333333333325</v>
      </c>
      <c r="K487" s="31">
        <v>455.7</v>
      </c>
      <c r="L487" s="31">
        <v>435.95</v>
      </c>
      <c r="M487" s="31">
        <v>7.5352899999999998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393.25</v>
      </c>
      <c r="D488" s="38">
        <v>394.25</v>
      </c>
      <c r="E488" s="38">
        <v>388.8</v>
      </c>
      <c r="F488" s="38">
        <v>384.35</v>
      </c>
      <c r="G488" s="38">
        <v>378.90000000000003</v>
      </c>
      <c r="H488" s="38">
        <v>398.7</v>
      </c>
      <c r="I488" s="38">
        <v>404.15000000000003</v>
      </c>
      <c r="J488" s="38">
        <v>408.59999999999997</v>
      </c>
      <c r="K488" s="31">
        <v>399.7</v>
      </c>
      <c r="L488" s="31">
        <v>389.8</v>
      </c>
      <c r="M488" s="31">
        <v>1.79955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422.8</v>
      </c>
      <c r="D489" s="38">
        <v>425.5333333333333</v>
      </c>
      <c r="E489" s="38">
        <v>414.86666666666662</v>
      </c>
      <c r="F489" s="38">
        <v>406.93333333333334</v>
      </c>
      <c r="G489" s="38">
        <v>396.26666666666665</v>
      </c>
      <c r="H489" s="38">
        <v>433.46666666666658</v>
      </c>
      <c r="I489" s="38">
        <v>444.13333333333333</v>
      </c>
      <c r="J489" s="38">
        <v>452.06666666666655</v>
      </c>
      <c r="K489" s="31">
        <v>436.2</v>
      </c>
      <c r="L489" s="31">
        <v>417.6</v>
      </c>
      <c r="M489" s="31">
        <v>2.2721900000000002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899.5</v>
      </c>
      <c r="D490" s="38">
        <v>898.94999999999993</v>
      </c>
      <c r="E490" s="38">
        <v>888.89999999999986</v>
      </c>
      <c r="F490" s="38">
        <v>878.3</v>
      </c>
      <c r="G490" s="38">
        <v>868.24999999999989</v>
      </c>
      <c r="H490" s="38">
        <v>909.54999999999984</v>
      </c>
      <c r="I490" s="38">
        <v>919.5999999999998</v>
      </c>
      <c r="J490" s="38">
        <v>930.19999999999982</v>
      </c>
      <c r="K490" s="31">
        <v>909</v>
      </c>
      <c r="L490" s="31">
        <v>888.35</v>
      </c>
      <c r="M490" s="31">
        <v>21.721640000000001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1260.45</v>
      </c>
      <c r="D491" s="38">
        <v>1263.4666666666667</v>
      </c>
      <c r="E491" s="38">
        <v>1251.9833333333333</v>
      </c>
      <c r="F491" s="38">
        <v>1243.5166666666667</v>
      </c>
      <c r="G491" s="38">
        <v>1232.0333333333333</v>
      </c>
      <c r="H491" s="38">
        <v>1271.9333333333334</v>
      </c>
      <c r="I491" s="38">
        <v>1283.416666666667</v>
      </c>
      <c r="J491" s="38">
        <v>1291.8833333333334</v>
      </c>
      <c r="K491" s="31">
        <v>1274.95</v>
      </c>
      <c r="L491" s="31">
        <v>1255</v>
      </c>
      <c r="M491" s="31">
        <v>0.41613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232.3</v>
      </c>
      <c r="D492" s="38">
        <v>233.75</v>
      </c>
      <c r="E492" s="38">
        <v>230.15</v>
      </c>
      <c r="F492" s="38">
        <v>228</v>
      </c>
      <c r="G492" s="38">
        <v>224.4</v>
      </c>
      <c r="H492" s="38">
        <v>235.9</v>
      </c>
      <c r="I492" s="38">
        <v>239.50000000000003</v>
      </c>
      <c r="J492" s="38">
        <v>241.65</v>
      </c>
      <c r="K492" s="31">
        <v>237.35</v>
      </c>
      <c r="L492" s="31">
        <v>231.6</v>
      </c>
      <c r="M492" s="31">
        <v>116.31767000000001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314.35000000000002</v>
      </c>
      <c r="D493" s="38">
        <v>316.8</v>
      </c>
      <c r="E493" s="38">
        <v>308.60000000000002</v>
      </c>
      <c r="F493" s="38">
        <v>302.85000000000002</v>
      </c>
      <c r="G493" s="38">
        <v>294.65000000000003</v>
      </c>
      <c r="H493" s="38">
        <v>322.55</v>
      </c>
      <c r="I493" s="38">
        <v>330.74999999999994</v>
      </c>
      <c r="J493" s="38">
        <v>336.5</v>
      </c>
      <c r="K493" s="31">
        <v>325</v>
      </c>
      <c r="L493" s="31">
        <v>311.05</v>
      </c>
      <c r="M493" s="31">
        <v>6.3101599999999998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521</v>
      </c>
      <c r="D494" s="38">
        <v>513.75</v>
      </c>
      <c r="E494" s="38">
        <v>499.20000000000005</v>
      </c>
      <c r="F494" s="38">
        <v>477.40000000000003</v>
      </c>
      <c r="G494" s="38">
        <v>462.85000000000008</v>
      </c>
      <c r="H494" s="38">
        <v>535.54999999999995</v>
      </c>
      <c r="I494" s="38">
        <v>550.09999999999991</v>
      </c>
      <c r="J494" s="38">
        <v>571.9</v>
      </c>
      <c r="K494" s="31">
        <v>528.29999999999995</v>
      </c>
      <c r="L494" s="31">
        <v>491.95</v>
      </c>
      <c r="M494" s="31">
        <v>3.9826100000000002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1855.1</v>
      </c>
      <c r="D495" s="38">
        <v>1861.6666666666667</v>
      </c>
      <c r="E495" s="38">
        <v>1839.9333333333334</v>
      </c>
      <c r="F495" s="38">
        <v>1824.7666666666667</v>
      </c>
      <c r="G495" s="38">
        <v>1803.0333333333333</v>
      </c>
      <c r="H495" s="38">
        <v>1876.8333333333335</v>
      </c>
      <c r="I495" s="38">
        <v>1898.5666666666666</v>
      </c>
      <c r="J495" s="38">
        <v>1913.7333333333336</v>
      </c>
      <c r="K495" s="31">
        <v>1883.4</v>
      </c>
      <c r="L495" s="31">
        <v>1846.5</v>
      </c>
      <c r="M495" s="31">
        <v>0.79501999999999995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2229.4</v>
      </c>
      <c r="D496" s="38">
        <v>2219.9833333333336</v>
      </c>
      <c r="E496" s="38">
        <v>2188.0666666666671</v>
      </c>
      <c r="F496" s="38">
        <v>2146.7333333333336</v>
      </c>
      <c r="G496" s="38">
        <v>2114.8166666666671</v>
      </c>
      <c r="H496" s="38">
        <v>2261.3166666666671</v>
      </c>
      <c r="I496" s="38">
        <v>2293.2333333333331</v>
      </c>
      <c r="J496" s="38">
        <v>2334.5666666666671</v>
      </c>
      <c r="K496" s="31">
        <v>2251.9</v>
      </c>
      <c r="L496" s="31">
        <v>2178.65</v>
      </c>
      <c r="M496" s="31">
        <v>0.35016000000000003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9.0500000000000007</v>
      </c>
      <c r="D497" s="38">
        <v>9.1333333333333329</v>
      </c>
      <c r="E497" s="38">
        <v>8.9166666666666661</v>
      </c>
      <c r="F497" s="38">
        <v>8.7833333333333332</v>
      </c>
      <c r="G497" s="38">
        <v>8.5666666666666664</v>
      </c>
      <c r="H497" s="38">
        <v>9.2666666666666657</v>
      </c>
      <c r="I497" s="38">
        <v>9.4833333333333343</v>
      </c>
      <c r="J497" s="38">
        <v>9.6166666666666654</v>
      </c>
      <c r="K497" s="31">
        <v>9.35</v>
      </c>
      <c r="L497" s="31">
        <v>9</v>
      </c>
      <c r="M497" s="31">
        <v>1607.5065500000001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869.9</v>
      </c>
      <c r="D498" s="38">
        <v>865.25</v>
      </c>
      <c r="E498" s="38">
        <v>858.5</v>
      </c>
      <c r="F498" s="38">
        <v>847.1</v>
      </c>
      <c r="G498" s="38">
        <v>840.35</v>
      </c>
      <c r="H498" s="38">
        <v>876.65</v>
      </c>
      <c r="I498" s="38">
        <v>883.4</v>
      </c>
      <c r="J498" s="38">
        <v>894.8</v>
      </c>
      <c r="K498" s="31">
        <v>872</v>
      </c>
      <c r="L498" s="31">
        <v>853.85</v>
      </c>
      <c r="M498" s="31">
        <v>20.539249999999999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327.35000000000002</v>
      </c>
      <c r="D499" s="38">
        <v>329.43333333333334</v>
      </c>
      <c r="E499" s="38">
        <v>320.9666666666667</v>
      </c>
      <c r="F499" s="38">
        <v>314.58333333333337</v>
      </c>
      <c r="G499" s="38">
        <v>306.11666666666673</v>
      </c>
      <c r="H499" s="38">
        <v>335.81666666666666</v>
      </c>
      <c r="I499" s="38">
        <v>344.28333333333325</v>
      </c>
      <c r="J499" s="38">
        <v>350.66666666666663</v>
      </c>
      <c r="K499" s="31">
        <v>337.9</v>
      </c>
      <c r="L499" s="31">
        <v>323.05</v>
      </c>
      <c r="M499" s="31">
        <v>11.95092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124.85</v>
      </c>
      <c r="D500" s="38">
        <v>125.16666666666667</v>
      </c>
      <c r="E500" s="38">
        <v>122.53333333333335</v>
      </c>
      <c r="F500" s="38">
        <v>120.21666666666667</v>
      </c>
      <c r="G500" s="38">
        <v>117.58333333333334</v>
      </c>
      <c r="H500" s="38">
        <v>127.48333333333335</v>
      </c>
      <c r="I500" s="38">
        <v>130.11666666666667</v>
      </c>
      <c r="J500" s="38">
        <v>132.43333333333334</v>
      </c>
      <c r="K500" s="31">
        <v>127.8</v>
      </c>
      <c r="L500" s="31">
        <v>122.85</v>
      </c>
      <c r="M500" s="31">
        <v>37.974499999999999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938.25</v>
      </c>
      <c r="D501" s="38">
        <v>945.5</v>
      </c>
      <c r="E501" s="38">
        <v>898</v>
      </c>
      <c r="F501" s="38">
        <v>857.75</v>
      </c>
      <c r="G501" s="38">
        <v>810.25</v>
      </c>
      <c r="H501" s="38">
        <v>985.75</v>
      </c>
      <c r="I501" s="38">
        <v>1033.25</v>
      </c>
      <c r="J501" s="38">
        <v>1073.5</v>
      </c>
      <c r="K501" s="31">
        <v>993</v>
      </c>
      <c r="L501" s="31">
        <v>905.25</v>
      </c>
      <c r="M501" s="31">
        <v>4.2673800000000002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1633.7</v>
      </c>
      <c r="D502" s="38">
        <v>1637.2333333333333</v>
      </c>
      <c r="E502" s="38">
        <v>1621.4666666666667</v>
      </c>
      <c r="F502" s="38">
        <v>1609.2333333333333</v>
      </c>
      <c r="G502" s="38">
        <v>1593.4666666666667</v>
      </c>
      <c r="H502" s="38">
        <v>1649.4666666666667</v>
      </c>
      <c r="I502" s="38">
        <v>1665.2333333333336</v>
      </c>
      <c r="J502" s="38">
        <v>1677.4666666666667</v>
      </c>
      <c r="K502" s="31">
        <v>1653</v>
      </c>
      <c r="L502" s="31">
        <v>1625</v>
      </c>
      <c r="M502" s="31">
        <v>0.35457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408.4</v>
      </c>
      <c r="D503" s="38">
        <v>408.2833333333333</v>
      </c>
      <c r="E503" s="38">
        <v>406.56666666666661</v>
      </c>
      <c r="F503" s="38">
        <v>404.73333333333329</v>
      </c>
      <c r="G503" s="38">
        <v>403.01666666666659</v>
      </c>
      <c r="H503" s="38">
        <v>410.11666666666662</v>
      </c>
      <c r="I503" s="38">
        <v>411.83333333333331</v>
      </c>
      <c r="J503" s="38">
        <v>413.66666666666663</v>
      </c>
      <c r="K503" s="31">
        <v>410</v>
      </c>
      <c r="L503" s="31">
        <v>406.45</v>
      </c>
      <c r="M503" s="31">
        <v>110.30976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16.8</v>
      </c>
      <c r="D504" s="38">
        <v>16.833333333333332</v>
      </c>
      <c r="E504" s="38">
        <v>16.666666666666664</v>
      </c>
      <c r="F504" s="38">
        <v>16.533333333333331</v>
      </c>
      <c r="G504" s="38">
        <v>16.366666666666664</v>
      </c>
      <c r="H504" s="38">
        <v>16.966666666666665</v>
      </c>
      <c r="I504" s="38">
        <v>17.133333333333329</v>
      </c>
      <c r="J504" s="31">
        <v>17.266666666666666</v>
      </c>
      <c r="K504" s="31">
        <v>17</v>
      </c>
      <c r="L504" s="31">
        <v>16.7</v>
      </c>
      <c r="M504" s="58">
        <v>1225.0258100000001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262.2</v>
      </c>
      <c r="D505" s="38">
        <v>263.51666666666671</v>
      </c>
      <c r="E505" s="38">
        <v>258.78333333333342</v>
      </c>
      <c r="F505" s="38">
        <v>255.36666666666673</v>
      </c>
      <c r="G505" s="38">
        <v>250.63333333333344</v>
      </c>
      <c r="H505" s="38">
        <v>266.93333333333339</v>
      </c>
      <c r="I505" s="38">
        <v>271.66666666666663</v>
      </c>
      <c r="J505" s="31">
        <v>275.08333333333337</v>
      </c>
      <c r="K505" s="31">
        <v>268.25</v>
      </c>
      <c r="L505" s="31">
        <v>260.10000000000002</v>
      </c>
      <c r="M505" s="58">
        <v>121.08313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526.95000000000005</v>
      </c>
      <c r="D506" s="38">
        <v>520.26666666666677</v>
      </c>
      <c r="E506" s="38">
        <v>505.68333333333351</v>
      </c>
      <c r="F506" s="38">
        <v>484.41666666666674</v>
      </c>
      <c r="G506" s="38">
        <v>469.83333333333348</v>
      </c>
      <c r="H506" s="38">
        <v>541.53333333333353</v>
      </c>
      <c r="I506" s="38">
        <v>556.11666666666679</v>
      </c>
      <c r="J506" s="38">
        <v>577.38333333333355</v>
      </c>
      <c r="K506" s="31">
        <v>534.85</v>
      </c>
      <c r="L506" s="31">
        <v>499</v>
      </c>
      <c r="M506" s="31">
        <v>32.112780000000001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13820.2</v>
      </c>
      <c r="D507" s="38">
        <v>13652.550000000001</v>
      </c>
      <c r="E507" s="38">
        <v>13117.650000000001</v>
      </c>
      <c r="F507" s="38">
        <v>12415.1</v>
      </c>
      <c r="G507" s="38">
        <v>11880.2</v>
      </c>
      <c r="H507" s="38">
        <v>14355.100000000002</v>
      </c>
      <c r="I507" s="38">
        <v>14890</v>
      </c>
      <c r="J507" s="38">
        <v>15592.550000000003</v>
      </c>
      <c r="K507" s="31">
        <v>14187.45</v>
      </c>
      <c r="L507" s="31">
        <v>12950</v>
      </c>
      <c r="M507" s="31">
        <v>6.6659999999999997E-2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97.6</v>
      </c>
      <c r="D508" s="38">
        <v>98.36666666666666</v>
      </c>
      <c r="E508" s="38">
        <v>95.933333333333323</v>
      </c>
      <c r="F508" s="38">
        <v>94.266666666666666</v>
      </c>
      <c r="G508" s="38">
        <v>91.833333333333329</v>
      </c>
      <c r="H508" s="38">
        <v>100.03333333333332</v>
      </c>
      <c r="I508" s="38">
        <v>102.46666666666665</v>
      </c>
      <c r="J508" s="31">
        <v>104.13333333333331</v>
      </c>
      <c r="K508" s="31">
        <v>100.8</v>
      </c>
      <c r="L508" s="31">
        <v>96.7</v>
      </c>
      <c r="M508" s="58">
        <v>1130.6364000000001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625.85</v>
      </c>
      <c r="D509" s="38">
        <v>627.25</v>
      </c>
      <c r="E509" s="38">
        <v>620.6</v>
      </c>
      <c r="F509" s="38">
        <v>615.35</v>
      </c>
      <c r="G509" s="38">
        <v>608.70000000000005</v>
      </c>
      <c r="H509" s="38">
        <v>632.5</v>
      </c>
      <c r="I509" s="38">
        <v>639.15000000000009</v>
      </c>
      <c r="J509" s="38">
        <v>644.4</v>
      </c>
      <c r="K509" s="31">
        <v>633.9</v>
      </c>
      <c r="L509" s="31">
        <v>622</v>
      </c>
      <c r="M509" s="31">
        <v>10.940630000000001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1642.4</v>
      </c>
      <c r="D510" s="38">
        <v>1637.7666666666667</v>
      </c>
      <c r="E510" s="38">
        <v>1613.0333333333333</v>
      </c>
      <c r="F510" s="38">
        <v>1583.6666666666667</v>
      </c>
      <c r="G510" s="38">
        <v>1558.9333333333334</v>
      </c>
      <c r="H510" s="38">
        <v>1667.1333333333332</v>
      </c>
      <c r="I510" s="38">
        <v>1691.8666666666663</v>
      </c>
      <c r="J510" s="38">
        <v>1721.2333333333331</v>
      </c>
      <c r="K510" s="31">
        <v>1662.5</v>
      </c>
      <c r="L510" s="31">
        <v>1608.4</v>
      </c>
      <c r="M510" s="31">
        <v>0.39167000000000002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76"/>
      <c r="B5" s="377"/>
      <c r="C5" s="376"/>
      <c r="D5" s="377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78" t="s">
        <v>566</v>
      </c>
      <c r="C7" s="377"/>
      <c r="D7" s="7">
        <f>Main!B10</f>
        <v>45170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2.8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45169</v>
      </c>
      <c r="B10" s="32">
        <v>540615</v>
      </c>
      <c r="C10" s="31" t="s">
        <v>1218</v>
      </c>
      <c r="D10" s="31" t="s">
        <v>1219</v>
      </c>
      <c r="E10" s="31" t="s">
        <v>576</v>
      </c>
      <c r="F10" s="91">
        <v>2130040</v>
      </c>
      <c r="G10" s="32">
        <v>0.62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45169</v>
      </c>
      <c r="B11" s="32">
        <v>540615</v>
      </c>
      <c r="C11" s="31" t="s">
        <v>1218</v>
      </c>
      <c r="D11" s="31" t="s">
        <v>1219</v>
      </c>
      <c r="E11" s="31" t="s">
        <v>575</v>
      </c>
      <c r="F11" s="91">
        <v>81453</v>
      </c>
      <c r="G11" s="32">
        <v>0.62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45169</v>
      </c>
      <c r="B12" s="32">
        <v>539773</v>
      </c>
      <c r="C12" s="31" t="s">
        <v>1169</v>
      </c>
      <c r="D12" s="31" t="s">
        <v>1170</v>
      </c>
      <c r="E12" s="31" t="s">
        <v>575</v>
      </c>
      <c r="F12" s="91">
        <v>96012</v>
      </c>
      <c r="G12" s="32">
        <v>2.44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45169</v>
      </c>
      <c r="B13" s="32">
        <v>539773</v>
      </c>
      <c r="C13" s="31" t="s">
        <v>1169</v>
      </c>
      <c r="D13" s="31" t="s">
        <v>1170</v>
      </c>
      <c r="E13" s="31" t="s">
        <v>576</v>
      </c>
      <c r="F13" s="91">
        <v>1344223</v>
      </c>
      <c r="G13" s="32">
        <v>2.4500000000000002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45169</v>
      </c>
      <c r="B14" s="32">
        <v>540718</v>
      </c>
      <c r="C14" s="31" t="s">
        <v>1220</v>
      </c>
      <c r="D14" s="31" t="s">
        <v>1221</v>
      </c>
      <c r="E14" s="31" t="s">
        <v>576</v>
      </c>
      <c r="F14" s="91">
        <v>27000</v>
      </c>
      <c r="G14" s="32">
        <v>40.5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45169</v>
      </c>
      <c r="B15" s="32">
        <v>540718</v>
      </c>
      <c r="C15" s="31" t="s">
        <v>1220</v>
      </c>
      <c r="D15" s="31" t="s">
        <v>1222</v>
      </c>
      <c r="E15" s="31" t="s">
        <v>575</v>
      </c>
      <c r="F15" s="91">
        <v>21000</v>
      </c>
      <c r="G15" s="32">
        <v>40.5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45169</v>
      </c>
      <c r="B16" s="32">
        <v>541865</v>
      </c>
      <c r="C16" s="31" t="s">
        <v>1142</v>
      </c>
      <c r="D16" s="31" t="s">
        <v>1179</v>
      </c>
      <c r="E16" s="31" t="s">
        <v>575</v>
      </c>
      <c r="F16" s="91">
        <v>700000</v>
      </c>
      <c r="G16" s="32">
        <v>37.65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45169</v>
      </c>
      <c r="B17" s="32">
        <v>541865</v>
      </c>
      <c r="C17" s="31" t="s">
        <v>1142</v>
      </c>
      <c r="D17" s="31" t="s">
        <v>1180</v>
      </c>
      <c r="E17" s="31" t="s">
        <v>575</v>
      </c>
      <c r="F17" s="91">
        <v>387770</v>
      </c>
      <c r="G17" s="32">
        <v>37.65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45169</v>
      </c>
      <c r="B18" s="32">
        <v>541865</v>
      </c>
      <c r="C18" s="31" t="s">
        <v>1142</v>
      </c>
      <c r="D18" s="31" t="s">
        <v>1171</v>
      </c>
      <c r="E18" s="31" t="s">
        <v>576</v>
      </c>
      <c r="F18" s="91">
        <v>1087770</v>
      </c>
      <c r="G18" s="32">
        <v>37.65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45169</v>
      </c>
      <c r="B19" s="32">
        <v>530233</v>
      </c>
      <c r="C19" s="31" t="s">
        <v>1223</v>
      </c>
      <c r="D19" s="31" t="s">
        <v>1224</v>
      </c>
      <c r="E19" s="31" t="s">
        <v>575</v>
      </c>
      <c r="F19" s="91">
        <v>50000</v>
      </c>
      <c r="G19" s="32">
        <v>134.87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45169</v>
      </c>
      <c r="B20" s="32">
        <v>543971</v>
      </c>
      <c r="C20" s="31" t="s">
        <v>1172</v>
      </c>
      <c r="D20" s="31" t="s">
        <v>1176</v>
      </c>
      <c r="E20" s="31" t="s">
        <v>576</v>
      </c>
      <c r="F20" s="91">
        <v>160000</v>
      </c>
      <c r="G20" s="32">
        <v>157.1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45169</v>
      </c>
      <c r="B21" s="32">
        <v>543971</v>
      </c>
      <c r="C21" s="31" t="s">
        <v>1172</v>
      </c>
      <c r="D21" s="31" t="s">
        <v>1175</v>
      </c>
      <c r="E21" s="31" t="s">
        <v>576</v>
      </c>
      <c r="F21" s="91">
        <v>160000</v>
      </c>
      <c r="G21" s="32">
        <v>157.1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45169</v>
      </c>
      <c r="B22" s="32">
        <v>543971</v>
      </c>
      <c r="C22" s="31" t="s">
        <v>1172</v>
      </c>
      <c r="D22" s="31" t="s">
        <v>1174</v>
      </c>
      <c r="E22" s="31" t="s">
        <v>576</v>
      </c>
      <c r="F22" s="91">
        <v>240000</v>
      </c>
      <c r="G22" s="32">
        <v>157.1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45169</v>
      </c>
      <c r="B23" s="32">
        <v>543971</v>
      </c>
      <c r="C23" s="31" t="s">
        <v>1172</v>
      </c>
      <c r="D23" s="31" t="s">
        <v>1225</v>
      </c>
      <c r="E23" s="31" t="s">
        <v>575</v>
      </c>
      <c r="F23" s="91">
        <v>201600</v>
      </c>
      <c r="G23" s="32">
        <v>157.1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45169</v>
      </c>
      <c r="B24" s="32">
        <v>543971</v>
      </c>
      <c r="C24" s="31" t="s">
        <v>1172</v>
      </c>
      <c r="D24" s="31" t="s">
        <v>1226</v>
      </c>
      <c r="E24" s="31" t="s">
        <v>575</v>
      </c>
      <c r="F24" s="91">
        <v>180800</v>
      </c>
      <c r="G24" s="32">
        <v>157.1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45169</v>
      </c>
      <c r="B25" s="32">
        <v>543971</v>
      </c>
      <c r="C25" s="31" t="s">
        <v>1172</v>
      </c>
      <c r="D25" s="31" t="s">
        <v>1226</v>
      </c>
      <c r="E25" s="31" t="s">
        <v>576</v>
      </c>
      <c r="F25" s="91">
        <v>89600</v>
      </c>
      <c r="G25" s="32">
        <v>155.75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45169</v>
      </c>
      <c r="B26" s="32">
        <v>543971</v>
      </c>
      <c r="C26" s="31" t="s">
        <v>1172</v>
      </c>
      <c r="D26" s="31" t="s">
        <v>926</v>
      </c>
      <c r="E26" s="31" t="s">
        <v>576</v>
      </c>
      <c r="F26" s="91">
        <v>220800</v>
      </c>
      <c r="G26" s="32">
        <v>157.1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45169</v>
      </c>
      <c r="B27" s="32">
        <v>543971</v>
      </c>
      <c r="C27" s="31" t="s">
        <v>1172</v>
      </c>
      <c r="D27" s="31" t="s">
        <v>1173</v>
      </c>
      <c r="E27" s="31" t="s">
        <v>576</v>
      </c>
      <c r="F27" s="91">
        <v>112000</v>
      </c>
      <c r="G27" s="32">
        <v>157.1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45169</v>
      </c>
      <c r="B28" s="32">
        <v>543928</v>
      </c>
      <c r="C28" s="31" t="s">
        <v>1227</v>
      </c>
      <c r="D28" s="31" t="s">
        <v>1228</v>
      </c>
      <c r="E28" s="31" t="s">
        <v>575</v>
      </c>
      <c r="F28" s="91">
        <v>43600</v>
      </c>
      <c r="G28" s="32">
        <v>304.69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45169</v>
      </c>
      <c r="B29" s="32">
        <v>543516</v>
      </c>
      <c r="C29" s="31" t="s">
        <v>1229</v>
      </c>
      <c r="D29" s="31" t="s">
        <v>1230</v>
      </c>
      <c r="E29" s="31" t="s">
        <v>576</v>
      </c>
      <c r="F29" s="91">
        <v>13000</v>
      </c>
      <c r="G29" s="32">
        <v>137.51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45169</v>
      </c>
      <c r="B30" s="32">
        <v>539405</v>
      </c>
      <c r="C30" s="31" t="s">
        <v>1143</v>
      </c>
      <c r="D30" s="31" t="s">
        <v>1144</v>
      </c>
      <c r="E30" s="31" t="s">
        <v>576</v>
      </c>
      <c r="F30" s="91">
        <v>1143</v>
      </c>
      <c r="G30" s="32">
        <v>12.66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45169</v>
      </c>
      <c r="B31" s="32">
        <v>539405</v>
      </c>
      <c r="C31" s="31" t="s">
        <v>1143</v>
      </c>
      <c r="D31" s="31" t="s">
        <v>1144</v>
      </c>
      <c r="E31" s="31" t="s">
        <v>575</v>
      </c>
      <c r="F31" s="91">
        <v>21125</v>
      </c>
      <c r="G31" s="32">
        <v>12.68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45169</v>
      </c>
      <c r="B32" s="32">
        <v>539405</v>
      </c>
      <c r="C32" s="31" t="s">
        <v>1143</v>
      </c>
      <c r="D32" s="31" t="s">
        <v>1177</v>
      </c>
      <c r="E32" s="31" t="s">
        <v>576</v>
      </c>
      <c r="F32" s="91">
        <v>30000</v>
      </c>
      <c r="G32" s="32">
        <v>12.67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45169</v>
      </c>
      <c r="B33" s="32">
        <v>542724</v>
      </c>
      <c r="C33" s="31" t="s">
        <v>1231</v>
      </c>
      <c r="D33" s="31" t="s">
        <v>1232</v>
      </c>
      <c r="E33" s="31" t="s">
        <v>576</v>
      </c>
      <c r="F33" s="91">
        <v>3484067</v>
      </c>
      <c r="G33" s="32">
        <v>1.02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45169</v>
      </c>
      <c r="B34" s="32">
        <v>512493</v>
      </c>
      <c r="C34" s="31" t="s">
        <v>1233</v>
      </c>
      <c r="D34" s="31" t="s">
        <v>1234</v>
      </c>
      <c r="E34" s="31" t="s">
        <v>575</v>
      </c>
      <c r="F34" s="91">
        <v>206658</v>
      </c>
      <c r="G34" s="32">
        <v>47.51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45169</v>
      </c>
      <c r="B35" s="32">
        <v>512493</v>
      </c>
      <c r="C35" s="31" t="s">
        <v>1233</v>
      </c>
      <c r="D35" s="31" t="s">
        <v>1235</v>
      </c>
      <c r="E35" s="31" t="s">
        <v>576</v>
      </c>
      <c r="F35" s="91">
        <v>206658</v>
      </c>
      <c r="G35" s="32">
        <v>47.51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45169</v>
      </c>
      <c r="B36" s="32">
        <v>543239</v>
      </c>
      <c r="C36" s="31" t="s">
        <v>1178</v>
      </c>
      <c r="D36" s="31" t="s">
        <v>1236</v>
      </c>
      <c r="E36" s="31" t="s">
        <v>575</v>
      </c>
      <c r="F36" s="91">
        <v>260400</v>
      </c>
      <c r="G36" s="32">
        <v>157.24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45169</v>
      </c>
      <c r="B37" s="32">
        <v>543239</v>
      </c>
      <c r="C37" s="31" t="s">
        <v>1178</v>
      </c>
      <c r="D37" s="31" t="s">
        <v>1237</v>
      </c>
      <c r="E37" s="31" t="s">
        <v>576</v>
      </c>
      <c r="F37" s="91">
        <v>102200</v>
      </c>
      <c r="G37" s="32">
        <v>160.07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45169</v>
      </c>
      <c r="B38" s="32">
        <v>543239</v>
      </c>
      <c r="C38" s="31" t="s">
        <v>1178</v>
      </c>
      <c r="D38" s="31" t="s">
        <v>1238</v>
      </c>
      <c r="E38" s="31" t="s">
        <v>576</v>
      </c>
      <c r="F38" s="91">
        <v>326200</v>
      </c>
      <c r="G38" s="32">
        <v>155.54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45169</v>
      </c>
      <c r="B39" s="32">
        <v>531913</v>
      </c>
      <c r="C39" s="31" t="s">
        <v>1145</v>
      </c>
      <c r="D39" s="31" t="s">
        <v>1239</v>
      </c>
      <c r="E39" s="31" t="s">
        <v>576</v>
      </c>
      <c r="F39" s="91">
        <v>26047</v>
      </c>
      <c r="G39" s="32">
        <v>10.5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45169</v>
      </c>
      <c r="B40" s="32">
        <v>531913</v>
      </c>
      <c r="C40" s="31" t="s">
        <v>1145</v>
      </c>
      <c r="D40" s="31" t="s">
        <v>1240</v>
      </c>
      <c r="E40" s="31" t="s">
        <v>575</v>
      </c>
      <c r="F40" s="91">
        <v>137084</v>
      </c>
      <c r="G40" s="32">
        <v>10.54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45169</v>
      </c>
      <c r="B41" s="32">
        <v>531913</v>
      </c>
      <c r="C41" s="31" t="s">
        <v>1145</v>
      </c>
      <c r="D41" s="31" t="s">
        <v>1241</v>
      </c>
      <c r="E41" s="31" t="s">
        <v>575</v>
      </c>
      <c r="F41" s="91">
        <v>80575</v>
      </c>
      <c r="G41" s="32">
        <v>10.5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45169</v>
      </c>
      <c r="B42" s="32">
        <v>531913</v>
      </c>
      <c r="C42" s="31" t="s">
        <v>1145</v>
      </c>
      <c r="D42" s="31" t="s">
        <v>1146</v>
      </c>
      <c r="E42" s="31" t="s">
        <v>575</v>
      </c>
      <c r="F42" s="91">
        <v>31619</v>
      </c>
      <c r="G42" s="32">
        <v>10.7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45169</v>
      </c>
      <c r="B43" s="32">
        <v>531913</v>
      </c>
      <c r="C43" s="31" t="s">
        <v>1145</v>
      </c>
      <c r="D43" s="31" t="s">
        <v>1146</v>
      </c>
      <c r="E43" s="31" t="s">
        <v>576</v>
      </c>
      <c r="F43" s="91">
        <v>169869</v>
      </c>
      <c r="G43" s="32">
        <v>10.53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45169</v>
      </c>
      <c r="B44" s="32">
        <v>531913</v>
      </c>
      <c r="C44" s="31" t="s">
        <v>1145</v>
      </c>
      <c r="D44" s="31" t="s">
        <v>1242</v>
      </c>
      <c r="E44" s="31" t="s">
        <v>576</v>
      </c>
      <c r="F44" s="91">
        <v>31000</v>
      </c>
      <c r="G44" s="32">
        <v>10.6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45169</v>
      </c>
      <c r="B45" s="32">
        <v>506520</v>
      </c>
      <c r="C45" s="31" t="s">
        <v>1181</v>
      </c>
      <c r="D45" s="31" t="s">
        <v>1182</v>
      </c>
      <c r="E45" s="31" t="s">
        <v>576</v>
      </c>
      <c r="F45" s="91">
        <v>147715</v>
      </c>
      <c r="G45" s="32">
        <v>9.49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45169</v>
      </c>
      <c r="B46" s="32">
        <v>541161</v>
      </c>
      <c r="C46" s="31" t="s">
        <v>1243</v>
      </c>
      <c r="D46" s="31" t="s">
        <v>1244</v>
      </c>
      <c r="E46" s="31" t="s">
        <v>575</v>
      </c>
      <c r="F46" s="91">
        <v>4000000</v>
      </c>
      <c r="G46" s="32">
        <v>2.96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45169</v>
      </c>
      <c r="B47" s="32">
        <v>532906</v>
      </c>
      <c r="C47" s="31" t="s">
        <v>1245</v>
      </c>
      <c r="D47" s="31" t="s">
        <v>1246</v>
      </c>
      <c r="E47" s="31" t="s">
        <v>576</v>
      </c>
      <c r="F47" s="91">
        <v>2500000</v>
      </c>
      <c r="G47" s="32">
        <v>69.540000000000006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45169</v>
      </c>
      <c r="B48" s="32">
        <v>532906</v>
      </c>
      <c r="C48" s="31" t="s">
        <v>1245</v>
      </c>
      <c r="D48" s="31" t="s">
        <v>1247</v>
      </c>
      <c r="E48" s="31" t="s">
        <v>575</v>
      </c>
      <c r="F48" s="91">
        <v>2489216</v>
      </c>
      <c r="G48" s="32">
        <v>69.540000000000006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45169</v>
      </c>
      <c r="B49" s="32">
        <v>543578</v>
      </c>
      <c r="C49" s="31" t="s">
        <v>1248</v>
      </c>
      <c r="D49" s="31" t="s">
        <v>1249</v>
      </c>
      <c r="E49" s="31" t="s">
        <v>575</v>
      </c>
      <c r="F49" s="91">
        <v>12000</v>
      </c>
      <c r="G49" s="32">
        <v>182.67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45169</v>
      </c>
      <c r="B50" s="32">
        <v>543527</v>
      </c>
      <c r="C50" s="31" t="s">
        <v>1250</v>
      </c>
      <c r="D50" s="31" t="s">
        <v>1251</v>
      </c>
      <c r="E50" s="31" t="s">
        <v>576</v>
      </c>
      <c r="F50" s="91">
        <v>3737804</v>
      </c>
      <c r="G50" s="32">
        <v>1125.07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45169</v>
      </c>
      <c r="B51" s="32">
        <v>543527</v>
      </c>
      <c r="C51" s="31" t="s">
        <v>1250</v>
      </c>
      <c r="D51" s="31" t="s">
        <v>1252</v>
      </c>
      <c r="E51" s="31" t="s">
        <v>575</v>
      </c>
      <c r="F51" s="91">
        <v>398000</v>
      </c>
      <c r="G51" s="32">
        <v>1125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45169</v>
      </c>
      <c r="B52" s="32">
        <v>543527</v>
      </c>
      <c r="C52" s="31" t="s">
        <v>1250</v>
      </c>
      <c r="D52" s="31" t="s">
        <v>1253</v>
      </c>
      <c r="E52" s="31" t="s">
        <v>575</v>
      </c>
      <c r="F52" s="91">
        <v>2004775</v>
      </c>
      <c r="G52" s="32">
        <v>1125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45169</v>
      </c>
      <c r="B53" s="32">
        <v>543527</v>
      </c>
      <c r="C53" s="31" t="s">
        <v>1250</v>
      </c>
      <c r="D53" s="31" t="s">
        <v>1174</v>
      </c>
      <c r="E53" s="31" t="s">
        <v>576</v>
      </c>
      <c r="F53" s="91">
        <v>276</v>
      </c>
      <c r="G53" s="32">
        <v>1090.1600000000001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45169</v>
      </c>
      <c r="B54" s="32">
        <v>543527</v>
      </c>
      <c r="C54" s="31" t="s">
        <v>1250</v>
      </c>
      <c r="D54" s="31" t="s">
        <v>1174</v>
      </c>
      <c r="E54" s="31" t="s">
        <v>575</v>
      </c>
      <c r="F54" s="91">
        <v>340678</v>
      </c>
      <c r="G54" s="32">
        <v>1125.05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45169</v>
      </c>
      <c r="B55" s="32">
        <v>543527</v>
      </c>
      <c r="C55" s="31" t="s">
        <v>1250</v>
      </c>
      <c r="D55" s="31" t="s">
        <v>1254</v>
      </c>
      <c r="E55" s="31" t="s">
        <v>575</v>
      </c>
      <c r="F55" s="91">
        <v>336000</v>
      </c>
      <c r="G55" s="32">
        <v>1125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45169</v>
      </c>
      <c r="B56" s="32">
        <v>536659</v>
      </c>
      <c r="C56" s="31" t="s">
        <v>1147</v>
      </c>
      <c r="D56" s="31" t="s">
        <v>1255</v>
      </c>
      <c r="E56" s="31" t="s">
        <v>575</v>
      </c>
      <c r="F56" s="91">
        <v>60100</v>
      </c>
      <c r="G56" s="32">
        <v>19.260000000000002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45169</v>
      </c>
      <c r="B57" s="32">
        <v>540358</v>
      </c>
      <c r="C57" s="31" t="s">
        <v>1256</v>
      </c>
      <c r="D57" s="31" t="s">
        <v>1257</v>
      </c>
      <c r="E57" s="31" t="s">
        <v>575</v>
      </c>
      <c r="F57" s="91">
        <v>51500</v>
      </c>
      <c r="G57" s="32">
        <v>701.53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45169</v>
      </c>
      <c r="B58" s="32">
        <v>540358</v>
      </c>
      <c r="C58" s="31" t="s">
        <v>1256</v>
      </c>
      <c r="D58" s="31" t="s">
        <v>1258</v>
      </c>
      <c r="E58" s="31" t="s">
        <v>575</v>
      </c>
      <c r="F58" s="91">
        <v>51000</v>
      </c>
      <c r="G58" s="32">
        <v>703.25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45169</v>
      </c>
      <c r="B59" s="32">
        <v>540358</v>
      </c>
      <c r="C59" s="31" t="s">
        <v>1256</v>
      </c>
      <c r="D59" s="31" t="s">
        <v>1259</v>
      </c>
      <c r="E59" s="31" t="s">
        <v>576</v>
      </c>
      <c r="F59" s="91">
        <v>101500</v>
      </c>
      <c r="G59" s="32">
        <v>701.3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45169</v>
      </c>
      <c r="B60" s="32">
        <v>543366</v>
      </c>
      <c r="C60" s="31" t="s">
        <v>976</v>
      </c>
      <c r="D60" s="31" t="s">
        <v>1184</v>
      </c>
      <c r="E60" s="31" t="s">
        <v>575</v>
      </c>
      <c r="F60" s="91">
        <v>15600</v>
      </c>
      <c r="G60" s="32">
        <v>79.13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45169</v>
      </c>
      <c r="B61" s="32">
        <v>543366</v>
      </c>
      <c r="C61" s="31" t="s">
        <v>976</v>
      </c>
      <c r="D61" s="31" t="s">
        <v>1260</v>
      </c>
      <c r="E61" s="31" t="s">
        <v>576</v>
      </c>
      <c r="F61" s="91">
        <v>12000</v>
      </c>
      <c r="G61" s="32">
        <v>85.13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45169</v>
      </c>
      <c r="B62" s="32">
        <v>543366</v>
      </c>
      <c r="C62" s="31" t="s">
        <v>976</v>
      </c>
      <c r="D62" s="31" t="s">
        <v>1183</v>
      </c>
      <c r="E62" s="31" t="s">
        <v>576</v>
      </c>
      <c r="F62" s="91">
        <v>8400</v>
      </c>
      <c r="G62" s="32">
        <v>82.06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45169</v>
      </c>
      <c r="B63" s="32">
        <v>543366</v>
      </c>
      <c r="C63" s="31" t="s">
        <v>976</v>
      </c>
      <c r="D63" s="31" t="s">
        <v>1261</v>
      </c>
      <c r="E63" s="31" t="s">
        <v>576</v>
      </c>
      <c r="F63" s="91">
        <v>8400</v>
      </c>
      <c r="G63" s="32">
        <v>88.71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45169</v>
      </c>
      <c r="B64" s="32">
        <v>543366</v>
      </c>
      <c r="C64" s="31" t="s">
        <v>976</v>
      </c>
      <c r="D64" s="31" t="s">
        <v>1261</v>
      </c>
      <c r="E64" s="31" t="s">
        <v>576</v>
      </c>
      <c r="F64" s="91">
        <v>4800</v>
      </c>
      <c r="G64" s="32">
        <v>75.5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45169</v>
      </c>
      <c r="B65" s="32">
        <v>542753</v>
      </c>
      <c r="C65" s="31" t="s">
        <v>1262</v>
      </c>
      <c r="D65" s="31" t="s">
        <v>1263</v>
      </c>
      <c r="E65" s="31" t="s">
        <v>576</v>
      </c>
      <c r="F65" s="91">
        <v>3540000</v>
      </c>
      <c r="G65" s="32">
        <v>2.78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45169</v>
      </c>
      <c r="B66" s="32">
        <v>542753</v>
      </c>
      <c r="C66" s="31" t="s">
        <v>1262</v>
      </c>
      <c r="D66" s="31" t="s">
        <v>1264</v>
      </c>
      <c r="E66" s="31" t="s">
        <v>576</v>
      </c>
      <c r="F66" s="91">
        <v>18645740</v>
      </c>
      <c r="G66" s="32">
        <v>2.8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45169</v>
      </c>
      <c r="B67" s="32">
        <v>542753</v>
      </c>
      <c r="C67" s="31" t="s">
        <v>1262</v>
      </c>
      <c r="D67" s="31" t="s">
        <v>1265</v>
      </c>
      <c r="E67" s="31" t="s">
        <v>576</v>
      </c>
      <c r="F67" s="91">
        <v>4489754</v>
      </c>
      <c r="G67" s="32">
        <v>2.8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45169</v>
      </c>
      <c r="B68" s="32">
        <v>542753</v>
      </c>
      <c r="C68" s="31" t="s">
        <v>1262</v>
      </c>
      <c r="D68" s="31" t="s">
        <v>1266</v>
      </c>
      <c r="E68" s="31" t="s">
        <v>576</v>
      </c>
      <c r="F68" s="91">
        <v>15000000</v>
      </c>
      <c r="G68" s="32">
        <v>2.79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45169</v>
      </c>
      <c r="B69" s="32">
        <v>542753</v>
      </c>
      <c r="C69" s="31" t="s">
        <v>1262</v>
      </c>
      <c r="D69" s="31" t="s">
        <v>1267</v>
      </c>
      <c r="E69" s="31" t="s">
        <v>576</v>
      </c>
      <c r="F69" s="91">
        <v>4000000</v>
      </c>
      <c r="G69" s="32">
        <v>2.83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45169</v>
      </c>
      <c r="B70" s="32">
        <v>542753</v>
      </c>
      <c r="C70" s="31" t="s">
        <v>1262</v>
      </c>
      <c r="D70" s="31" t="s">
        <v>1268</v>
      </c>
      <c r="E70" s="31" t="s">
        <v>576</v>
      </c>
      <c r="F70" s="91">
        <v>10100000</v>
      </c>
      <c r="G70" s="32">
        <v>2.78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45169</v>
      </c>
      <c r="B71" s="32">
        <v>542753</v>
      </c>
      <c r="C71" s="31" t="s">
        <v>1262</v>
      </c>
      <c r="D71" s="31" t="s">
        <v>926</v>
      </c>
      <c r="E71" s="31" t="s">
        <v>576</v>
      </c>
      <c r="F71" s="91">
        <v>25000000</v>
      </c>
      <c r="G71" s="32">
        <v>2.78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45169</v>
      </c>
      <c r="B72" s="32">
        <v>542753</v>
      </c>
      <c r="C72" s="31" t="s">
        <v>1262</v>
      </c>
      <c r="D72" s="31" t="s">
        <v>1269</v>
      </c>
      <c r="E72" s="31" t="s">
        <v>576</v>
      </c>
      <c r="F72" s="91">
        <v>6622607</v>
      </c>
      <c r="G72" s="32">
        <v>2.78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45169</v>
      </c>
      <c r="B73" s="32">
        <v>542753</v>
      </c>
      <c r="C73" s="31" t="s">
        <v>1262</v>
      </c>
      <c r="D73" s="31" t="s">
        <v>1270</v>
      </c>
      <c r="E73" s="31" t="s">
        <v>576</v>
      </c>
      <c r="F73" s="91">
        <v>3893787</v>
      </c>
      <c r="G73" s="32">
        <v>2.79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45169</v>
      </c>
      <c r="B74" s="32">
        <v>538875</v>
      </c>
      <c r="C74" s="31" t="s">
        <v>1271</v>
      </c>
      <c r="D74" s="31" t="s">
        <v>1272</v>
      </c>
      <c r="E74" s="31" t="s">
        <v>576</v>
      </c>
      <c r="F74" s="91">
        <v>100000</v>
      </c>
      <c r="G74" s="32">
        <v>12.76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45169</v>
      </c>
      <c r="B75" s="32">
        <v>543970</v>
      </c>
      <c r="C75" s="31" t="s">
        <v>1148</v>
      </c>
      <c r="D75" s="31" t="s">
        <v>1185</v>
      </c>
      <c r="E75" s="31" t="s">
        <v>576</v>
      </c>
      <c r="F75" s="91">
        <v>33000</v>
      </c>
      <c r="G75" s="32">
        <v>95.52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45169</v>
      </c>
      <c r="B76" s="32">
        <v>543970</v>
      </c>
      <c r="C76" s="31" t="s">
        <v>1148</v>
      </c>
      <c r="D76" s="31" t="s">
        <v>1273</v>
      </c>
      <c r="E76" s="31" t="s">
        <v>576</v>
      </c>
      <c r="F76" s="91">
        <v>33000</v>
      </c>
      <c r="G76" s="32">
        <v>95.52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45169</v>
      </c>
      <c r="B77" s="32">
        <v>533018</v>
      </c>
      <c r="C77" s="31" t="s">
        <v>1274</v>
      </c>
      <c r="D77" s="31" t="s">
        <v>1275</v>
      </c>
      <c r="E77" s="31" t="s">
        <v>576</v>
      </c>
      <c r="F77" s="91">
        <v>178</v>
      </c>
      <c r="G77" s="32">
        <v>2556.59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45169</v>
      </c>
      <c r="B78" s="32">
        <v>538923</v>
      </c>
      <c r="C78" s="31" t="s">
        <v>1276</v>
      </c>
      <c r="D78" s="31" t="s">
        <v>1277</v>
      </c>
      <c r="E78" s="31" t="s">
        <v>576</v>
      </c>
      <c r="F78" s="91">
        <v>36900</v>
      </c>
      <c r="G78" s="32">
        <v>64.27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45169</v>
      </c>
      <c r="B79" s="32">
        <v>532070</v>
      </c>
      <c r="C79" s="31" t="s">
        <v>1278</v>
      </c>
      <c r="D79" s="31" t="s">
        <v>1279</v>
      </c>
      <c r="E79" s="31" t="s">
        <v>576</v>
      </c>
      <c r="F79" s="91">
        <v>80362</v>
      </c>
      <c r="G79" s="32">
        <v>158.94999999999999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45169</v>
      </c>
      <c r="B80" s="32">
        <v>532070</v>
      </c>
      <c r="C80" s="31" t="s">
        <v>1278</v>
      </c>
      <c r="D80" s="31" t="s">
        <v>1280</v>
      </c>
      <c r="E80" s="31" t="s">
        <v>576</v>
      </c>
      <c r="F80" s="91">
        <v>50000</v>
      </c>
      <c r="G80" s="32">
        <v>155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45169</v>
      </c>
      <c r="B81" s="32">
        <v>542025</v>
      </c>
      <c r="C81" s="31" t="s">
        <v>1281</v>
      </c>
      <c r="D81" s="31" t="s">
        <v>1282</v>
      </c>
      <c r="E81" s="31" t="s">
        <v>576</v>
      </c>
      <c r="F81" s="91">
        <v>816000</v>
      </c>
      <c r="G81" s="32">
        <v>0.62</v>
      </c>
      <c r="H81" s="32" t="s">
        <v>334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45169</v>
      </c>
      <c r="B82" s="32">
        <v>511447</v>
      </c>
      <c r="C82" s="31" t="s">
        <v>1283</v>
      </c>
      <c r="D82" s="31" t="s">
        <v>1284</v>
      </c>
      <c r="E82" s="31" t="s">
        <v>576</v>
      </c>
      <c r="F82" s="91">
        <v>749403</v>
      </c>
      <c r="G82" s="32">
        <v>3.3</v>
      </c>
      <c r="H82" s="32" t="s">
        <v>334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45169</v>
      </c>
      <c r="B83" s="32">
        <v>532444</v>
      </c>
      <c r="C83" s="31" t="s">
        <v>1285</v>
      </c>
      <c r="D83" s="31" t="s">
        <v>1286</v>
      </c>
      <c r="E83" s="31" t="s">
        <v>576</v>
      </c>
      <c r="F83" s="91">
        <v>165616</v>
      </c>
      <c r="G83" s="32">
        <v>1.5</v>
      </c>
      <c r="H83" s="32" t="s">
        <v>334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45169</v>
      </c>
      <c r="B84" s="32">
        <v>532444</v>
      </c>
      <c r="C84" s="31" t="s">
        <v>1285</v>
      </c>
      <c r="D84" s="31" t="s">
        <v>1287</v>
      </c>
      <c r="E84" s="31" t="s">
        <v>576</v>
      </c>
      <c r="F84" s="91">
        <v>200000</v>
      </c>
      <c r="G84" s="32">
        <v>1.5</v>
      </c>
      <c r="H84" s="32" t="s">
        <v>334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45169</v>
      </c>
      <c r="B85" s="32">
        <v>531025</v>
      </c>
      <c r="C85" s="31" t="s">
        <v>1046</v>
      </c>
      <c r="D85" s="31" t="s">
        <v>1288</v>
      </c>
      <c r="E85" s="31" t="s">
        <v>576</v>
      </c>
      <c r="F85" s="91">
        <v>1250000</v>
      </c>
      <c r="G85" s="32">
        <v>1.01</v>
      </c>
      <c r="H85" s="32" t="s">
        <v>334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45169</v>
      </c>
      <c r="B86" s="32">
        <v>531025</v>
      </c>
      <c r="C86" s="31" t="s">
        <v>1046</v>
      </c>
      <c r="D86" s="31" t="s">
        <v>1288</v>
      </c>
      <c r="E86" s="31" t="s">
        <v>576</v>
      </c>
      <c r="F86" s="91">
        <v>3000000</v>
      </c>
      <c r="G86" s="32">
        <v>1.01</v>
      </c>
      <c r="H86" s="32" t="s">
        <v>334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45169</v>
      </c>
      <c r="B87" s="32">
        <v>531025</v>
      </c>
      <c r="C87" s="31" t="s">
        <v>1046</v>
      </c>
      <c r="D87" s="31" t="s">
        <v>1289</v>
      </c>
      <c r="E87" s="31" t="s">
        <v>576</v>
      </c>
      <c r="F87" s="91">
        <v>3125000</v>
      </c>
      <c r="G87" s="32">
        <v>1.01</v>
      </c>
      <c r="H87" s="32" t="s">
        <v>334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45169</v>
      </c>
      <c r="B88" s="32">
        <v>531025</v>
      </c>
      <c r="C88" s="31" t="s">
        <v>1046</v>
      </c>
      <c r="D88" s="31" t="s">
        <v>1289</v>
      </c>
      <c r="E88" s="31" t="s">
        <v>576</v>
      </c>
      <c r="F88" s="91">
        <v>3125000</v>
      </c>
      <c r="G88" s="32">
        <v>1.01</v>
      </c>
      <c r="H88" s="32" t="s">
        <v>334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45169</v>
      </c>
      <c r="B89" s="32">
        <v>531025</v>
      </c>
      <c r="C89" s="31" t="s">
        <v>1046</v>
      </c>
      <c r="D89" s="31" t="s">
        <v>1186</v>
      </c>
      <c r="E89" s="31" t="s">
        <v>576</v>
      </c>
      <c r="F89" s="91">
        <v>18900000</v>
      </c>
      <c r="G89" s="32">
        <v>1.01</v>
      </c>
      <c r="H89" s="32" t="s">
        <v>334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45169</v>
      </c>
      <c r="B90" s="32">
        <v>531025</v>
      </c>
      <c r="C90" s="31" t="s">
        <v>1046</v>
      </c>
      <c r="D90" s="31" t="s">
        <v>1290</v>
      </c>
      <c r="E90" s="31" t="s">
        <v>576</v>
      </c>
      <c r="F90" s="91">
        <v>12264226</v>
      </c>
      <c r="G90" s="32">
        <v>1.01</v>
      </c>
      <c r="H90" s="32" t="s">
        <v>334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45169</v>
      </c>
      <c r="B91" s="32">
        <v>531025</v>
      </c>
      <c r="C91" s="31" t="s">
        <v>1046</v>
      </c>
      <c r="D91" s="31" t="s">
        <v>1291</v>
      </c>
      <c r="E91" s="31" t="s">
        <v>576</v>
      </c>
      <c r="F91" s="91">
        <v>3935874</v>
      </c>
      <c r="G91" s="32">
        <v>1.01</v>
      </c>
      <c r="H91" s="32" t="s">
        <v>334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45169</v>
      </c>
      <c r="B92" s="32">
        <v>531025</v>
      </c>
      <c r="C92" s="31" t="s">
        <v>1046</v>
      </c>
      <c r="D92" s="31" t="s">
        <v>1292</v>
      </c>
      <c r="E92" s="31" t="s">
        <v>576</v>
      </c>
      <c r="F92" s="91">
        <v>4565716</v>
      </c>
      <c r="G92" s="32">
        <v>1.01</v>
      </c>
      <c r="H92" s="32" t="s">
        <v>334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45169</v>
      </c>
      <c r="B93" s="32">
        <v>531025</v>
      </c>
      <c r="C93" s="31" t="s">
        <v>1046</v>
      </c>
      <c r="D93" s="31" t="s">
        <v>1293</v>
      </c>
      <c r="E93" s="31" t="s">
        <v>576</v>
      </c>
      <c r="F93" s="91">
        <v>3000000</v>
      </c>
      <c r="G93" s="32">
        <v>1.01</v>
      </c>
      <c r="H93" s="32" t="s">
        <v>334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45169</v>
      </c>
      <c r="B94" s="32">
        <v>531025</v>
      </c>
      <c r="C94" s="31" t="s">
        <v>1046</v>
      </c>
      <c r="D94" s="31" t="s">
        <v>1294</v>
      </c>
      <c r="E94" s="31" t="s">
        <v>576</v>
      </c>
      <c r="F94" s="91">
        <v>3342577</v>
      </c>
      <c r="G94" s="32">
        <v>1.01</v>
      </c>
      <c r="H94" s="32" t="s">
        <v>334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45169</v>
      </c>
      <c r="B95" s="32">
        <v>531025</v>
      </c>
      <c r="C95" s="31" t="s">
        <v>1046</v>
      </c>
      <c r="D95" s="31" t="s">
        <v>1105</v>
      </c>
      <c r="E95" s="31" t="s">
        <v>576</v>
      </c>
      <c r="F95" s="91">
        <v>7720686</v>
      </c>
      <c r="G95" s="32">
        <v>1.01</v>
      </c>
      <c r="H95" s="32" t="s">
        <v>334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45169</v>
      </c>
      <c r="B96" s="32">
        <v>531025</v>
      </c>
      <c r="C96" s="31" t="s">
        <v>1046</v>
      </c>
      <c r="D96" s="31" t="s">
        <v>1292</v>
      </c>
      <c r="E96" s="31" t="s">
        <v>576</v>
      </c>
      <c r="F96" s="91">
        <v>4565716</v>
      </c>
      <c r="G96" s="32">
        <v>1.01</v>
      </c>
      <c r="H96" s="32" t="s">
        <v>334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45169</v>
      </c>
      <c r="B97" s="32">
        <v>531025</v>
      </c>
      <c r="C97" s="31" t="s">
        <v>1046</v>
      </c>
      <c r="D97" s="31" t="s">
        <v>1293</v>
      </c>
      <c r="E97" s="31" t="s">
        <v>576</v>
      </c>
      <c r="F97" s="91">
        <v>3000000</v>
      </c>
      <c r="G97" s="32">
        <v>1.01</v>
      </c>
      <c r="H97" s="32" t="s">
        <v>334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45169</v>
      </c>
      <c r="B98" s="32">
        <v>531025</v>
      </c>
      <c r="C98" s="31" t="s">
        <v>1046</v>
      </c>
      <c r="D98" s="31" t="s">
        <v>1294</v>
      </c>
      <c r="E98" s="31" t="s">
        <v>576</v>
      </c>
      <c r="F98" s="91">
        <v>3342577</v>
      </c>
      <c r="G98" s="32">
        <v>1.01</v>
      </c>
      <c r="H98" s="32" t="s">
        <v>334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45169</v>
      </c>
      <c r="B99" s="32">
        <v>531025</v>
      </c>
      <c r="C99" s="31" t="s">
        <v>1046</v>
      </c>
      <c r="D99" s="31" t="s">
        <v>1105</v>
      </c>
      <c r="E99" s="31" t="s">
        <v>576</v>
      </c>
      <c r="F99" s="91">
        <v>7720686</v>
      </c>
      <c r="G99" s="32">
        <v>1.01</v>
      </c>
      <c r="H99" s="32" t="s">
        <v>334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45169</v>
      </c>
      <c r="B100" s="32">
        <v>533427</v>
      </c>
      <c r="C100" s="31" t="s">
        <v>1295</v>
      </c>
      <c r="D100" s="31" t="s">
        <v>1296</v>
      </c>
      <c r="E100" s="31" t="s">
        <v>576</v>
      </c>
      <c r="F100" s="91">
        <v>152711</v>
      </c>
      <c r="G100" s="32">
        <v>20.89</v>
      </c>
      <c r="H100" s="32" t="s">
        <v>334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45169</v>
      </c>
      <c r="B101" s="32">
        <v>533427</v>
      </c>
      <c r="C101" s="31" t="s">
        <v>1295</v>
      </c>
      <c r="D101" s="31" t="s">
        <v>1297</v>
      </c>
      <c r="E101" s="31" t="s">
        <v>576</v>
      </c>
      <c r="F101" s="91">
        <v>150000</v>
      </c>
      <c r="G101" s="32">
        <v>20.9</v>
      </c>
      <c r="H101" s="32" t="s">
        <v>334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45169</v>
      </c>
      <c r="B102" s="32">
        <v>543436</v>
      </c>
      <c r="C102" s="31" t="s">
        <v>1149</v>
      </c>
      <c r="D102" s="31" t="s">
        <v>1150</v>
      </c>
      <c r="E102" s="31" t="s">
        <v>576</v>
      </c>
      <c r="F102" s="91">
        <v>13600</v>
      </c>
      <c r="G102" s="32">
        <v>142.65</v>
      </c>
      <c r="H102" s="32" t="s">
        <v>334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45169</v>
      </c>
      <c r="B103" s="32">
        <v>543436</v>
      </c>
      <c r="C103" s="31" t="s">
        <v>1149</v>
      </c>
      <c r="D103" s="31" t="s">
        <v>1187</v>
      </c>
      <c r="E103" s="31" t="s">
        <v>576</v>
      </c>
      <c r="F103" s="91">
        <v>14400</v>
      </c>
      <c r="G103" s="32">
        <v>142.54</v>
      </c>
      <c r="H103" s="32" t="s">
        <v>334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45169</v>
      </c>
      <c r="B104" s="32" t="s">
        <v>1298</v>
      </c>
      <c r="C104" s="31" t="s">
        <v>1299</v>
      </c>
      <c r="D104" s="31" t="s">
        <v>1300</v>
      </c>
      <c r="E104" s="31" t="s">
        <v>575</v>
      </c>
      <c r="F104" s="91">
        <v>69500</v>
      </c>
      <c r="G104" s="32">
        <v>70.510000000000005</v>
      </c>
      <c r="H104" s="32" t="s">
        <v>888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45169</v>
      </c>
      <c r="B105" s="32" t="s">
        <v>1298</v>
      </c>
      <c r="C105" s="31" t="s">
        <v>1299</v>
      </c>
      <c r="D105" s="31" t="s">
        <v>1118</v>
      </c>
      <c r="E105" s="31" t="s">
        <v>575</v>
      </c>
      <c r="F105" s="91">
        <v>89078</v>
      </c>
      <c r="G105" s="32">
        <v>69.430000000000007</v>
      </c>
      <c r="H105" s="32" t="s">
        <v>888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45169</v>
      </c>
      <c r="B106" s="32" t="s">
        <v>1298</v>
      </c>
      <c r="C106" s="31" t="s">
        <v>1299</v>
      </c>
      <c r="D106" s="31" t="s">
        <v>1301</v>
      </c>
      <c r="E106" s="31" t="s">
        <v>575</v>
      </c>
      <c r="F106" s="91">
        <v>137895</v>
      </c>
      <c r="G106" s="32">
        <v>70.84</v>
      </c>
      <c r="H106" s="32" t="s">
        <v>888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45169</v>
      </c>
      <c r="B107" s="32" t="s">
        <v>50</v>
      </c>
      <c r="C107" s="31" t="s">
        <v>1302</v>
      </c>
      <c r="D107" s="31" t="s">
        <v>1303</v>
      </c>
      <c r="E107" s="31" t="s">
        <v>575</v>
      </c>
      <c r="F107" s="91">
        <v>2293323</v>
      </c>
      <c r="G107" s="32">
        <v>2006.73</v>
      </c>
      <c r="H107" s="32" t="s">
        <v>888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45169</v>
      </c>
      <c r="B108" s="32" t="s">
        <v>1304</v>
      </c>
      <c r="C108" s="31" t="s">
        <v>1305</v>
      </c>
      <c r="D108" s="31" t="s">
        <v>1306</v>
      </c>
      <c r="E108" s="31" t="s">
        <v>575</v>
      </c>
      <c r="F108" s="91">
        <v>649695</v>
      </c>
      <c r="G108" s="32">
        <v>170.08</v>
      </c>
      <c r="H108" s="32" t="s">
        <v>888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45169</v>
      </c>
      <c r="B109" s="32" t="s">
        <v>1304</v>
      </c>
      <c r="C109" s="31" t="s">
        <v>1305</v>
      </c>
      <c r="D109" s="31" t="s">
        <v>1307</v>
      </c>
      <c r="E109" s="31" t="s">
        <v>575</v>
      </c>
      <c r="F109" s="91">
        <v>858989</v>
      </c>
      <c r="G109" s="32">
        <v>179.06</v>
      </c>
      <c r="H109" s="32" t="s">
        <v>888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45169</v>
      </c>
      <c r="B110" s="32" t="s">
        <v>1304</v>
      </c>
      <c r="C110" s="31" t="s">
        <v>1305</v>
      </c>
      <c r="D110" s="31" t="s">
        <v>1308</v>
      </c>
      <c r="E110" s="31" t="s">
        <v>575</v>
      </c>
      <c r="F110" s="91">
        <v>684362</v>
      </c>
      <c r="G110" s="32">
        <v>173.09</v>
      </c>
      <c r="H110" s="32" t="s">
        <v>888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45169</v>
      </c>
      <c r="B111" s="32" t="s">
        <v>1304</v>
      </c>
      <c r="C111" s="31" t="s">
        <v>1305</v>
      </c>
      <c r="D111" s="31" t="s">
        <v>1118</v>
      </c>
      <c r="E111" s="31" t="s">
        <v>575</v>
      </c>
      <c r="F111" s="91">
        <v>1778592</v>
      </c>
      <c r="G111" s="32">
        <v>175.49</v>
      </c>
      <c r="H111" s="32" t="s">
        <v>888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45169</v>
      </c>
      <c r="B112" s="32" t="s">
        <v>1304</v>
      </c>
      <c r="C112" s="31" t="s">
        <v>1305</v>
      </c>
      <c r="D112" s="31" t="s">
        <v>577</v>
      </c>
      <c r="E112" s="31" t="s">
        <v>575</v>
      </c>
      <c r="F112" s="91">
        <v>1331762</v>
      </c>
      <c r="G112" s="32">
        <v>171.22</v>
      </c>
      <c r="H112" s="32" t="s">
        <v>888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45169</v>
      </c>
      <c r="B113" s="32" t="s">
        <v>58</v>
      </c>
      <c r="C113" s="31" t="s">
        <v>1309</v>
      </c>
      <c r="D113" s="31" t="s">
        <v>1303</v>
      </c>
      <c r="E113" s="31" t="s">
        <v>575</v>
      </c>
      <c r="F113" s="91">
        <v>33943</v>
      </c>
      <c r="G113" s="32">
        <v>184.23</v>
      </c>
      <c r="H113" s="32" t="s">
        <v>888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45169</v>
      </c>
      <c r="B114" s="32" t="s">
        <v>1310</v>
      </c>
      <c r="C114" s="31" t="s">
        <v>1311</v>
      </c>
      <c r="D114" s="31" t="s">
        <v>1234</v>
      </c>
      <c r="E114" s="31" t="s">
        <v>575</v>
      </c>
      <c r="F114" s="91">
        <v>68000</v>
      </c>
      <c r="G114" s="32">
        <v>17.600000000000001</v>
      </c>
      <c r="H114" s="32" t="s">
        <v>888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45169</v>
      </c>
      <c r="B115" s="32" t="s">
        <v>61</v>
      </c>
      <c r="C115" s="31" t="s">
        <v>1312</v>
      </c>
      <c r="D115" s="31" t="s">
        <v>1303</v>
      </c>
      <c r="E115" s="31" t="s">
        <v>575</v>
      </c>
      <c r="F115" s="91">
        <v>68255</v>
      </c>
      <c r="G115" s="32">
        <v>1941.63</v>
      </c>
      <c r="H115" s="32" t="s">
        <v>888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45169</v>
      </c>
      <c r="B116" s="32" t="s">
        <v>1313</v>
      </c>
      <c r="C116" s="31" t="s">
        <v>1314</v>
      </c>
      <c r="D116" s="31" t="s">
        <v>1315</v>
      </c>
      <c r="E116" s="31" t="s">
        <v>575</v>
      </c>
      <c r="F116" s="91">
        <v>129283</v>
      </c>
      <c r="G116" s="32">
        <v>624.65</v>
      </c>
      <c r="H116" s="32" t="s">
        <v>888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45169</v>
      </c>
      <c r="B117" s="32" t="s">
        <v>1316</v>
      </c>
      <c r="C117" s="31" t="s">
        <v>1317</v>
      </c>
      <c r="D117" s="31" t="s">
        <v>577</v>
      </c>
      <c r="E117" s="31" t="s">
        <v>575</v>
      </c>
      <c r="F117" s="91">
        <v>195585</v>
      </c>
      <c r="G117" s="32">
        <v>529.91</v>
      </c>
      <c r="H117" s="32" t="s">
        <v>888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45169</v>
      </c>
      <c r="B118" s="32" t="s">
        <v>334</v>
      </c>
      <c r="C118" s="31" t="s">
        <v>1318</v>
      </c>
      <c r="D118" s="31" t="s">
        <v>577</v>
      </c>
      <c r="E118" s="31" t="s">
        <v>575</v>
      </c>
      <c r="F118" s="91">
        <v>903454</v>
      </c>
      <c r="G118" s="32">
        <v>1031.5999999999999</v>
      </c>
      <c r="H118" s="32" t="s">
        <v>888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45169</v>
      </c>
      <c r="B119" s="32" t="s">
        <v>101</v>
      </c>
      <c r="C119" s="31" t="s">
        <v>1319</v>
      </c>
      <c r="D119" s="31" t="s">
        <v>1320</v>
      </c>
      <c r="E119" s="31" t="s">
        <v>575</v>
      </c>
      <c r="F119" s="91">
        <v>1572737</v>
      </c>
      <c r="G119" s="32">
        <v>1704.65</v>
      </c>
      <c r="H119" s="32" t="s">
        <v>888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45169</v>
      </c>
      <c r="B120" s="32" t="s">
        <v>101</v>
      </c>
      <c r="C120" s="31" t="s">
        <v>1319</v>
      </c>
      <c r="D120" s="31" t="s">
        <v>1303</v>
      </c>
      <c r="E120" s="31" t="s">
        <v>575</v>
      </c>
      <c r="F120" s="91">
        <v>26047</v>
      </c>
      <c r="G120" s="32">
        <v>1707.71</v>
      </c>
      <c r="H120" s="32" t="s">
        <v>888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45169</v>
      </c>
      <c r="B121" s="32" t="s">
        <v>1321</v>
      </c>
      <c r="C121" s="31" t="s">
        <v>1322</v>
      </c>
      <c r="D121" s="31" t="s">
        <v>577</v>
      </c>
      <c r="E121" s="31" t="s">
        <v>575</v>
      </c>
      <c r="F121" s="91">
        <v>1010996</v>
      </c>
      <c r="G121" s="32">
        <v>329.74</v>
      </c>
      <c r="H121" s="32" t="s">
        <v>888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45169</v>
      </c>
      <c r="B122" s="32" t="s">
        <v>1151</v>
      </c>
      <c r="C122" s="31" t="s">
        <v>1152</v>
      </c>
      <c r="D122" s="31" t="s">
        <v>1092</v>
      </c>
      <c r="E122" s="31" t="s">
        <v>575</v>
      </c>
      <c r="F122" s="91">
        <v>11996173</v>
      </c>
      <c r="G122" s="32">
        <v>29.21</v>
      </c>
      <c r="H122" s="32" t="s">
        <v>888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45169</v>
      </c>
      <c r="B123" s="32" t="s">
        <v>128</v>
      </c>
      <c r="C123" s="31" t="s">
        <v>1323</v>
      </c>
      <c r="D123" s="31" t="s">
        <v>1303</v>
      </c>
      <c r="E123" s="31" t="s">
        <v>575</v>
      </c>
      <c r="F123" s="91">
        <v>2220</v>
      </c>
      <c r="G123" s="32">
        <v>2488.9</v>
      </c>
      <c r="H123" s="32" t="s">
        <v>888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45169</v>
      </c>
      <c r="B124" s="32" t="s">
        <v>137</v>
      </c>
      <c r="C124" s="31" t="s">
        <v>1106</v>
      </c>
      <c r="D124" s="31" t="s">
        <v>1092</v>
      </c>
      <c r="E124" s="31" t="s">
        <v>575</v>
      </c>
      <c r="F124" s="91">
        <v>3733331</v>
      </c>
      <c r="G124" s="32">
        <v>200.05</v>
      </c>
      <c r="H124" s="32" t="s">
        <v>888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45169</v>
      </c>
      <c r="B125" s="32" t="s">
        <v>137</v>
      </c>
      <c r="C125" s="31" t="s">
        <v>1106</v>
      </c>
      <c r="D125" s="31" t="s">
        <v>577</v>
      </c>
      <c r="E125" s="31" t="s">
        <v>575</v>
      </c>
      <c r="F125" s="91">
        <v>2416669</v>
      </c>
      <c r="G125" s="32">
        <v>200.61</v>
      </c>
      <c r="H125" s="32" t="s">
        <v>888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45169</v>
      </c>
      <c r="B126" s="32" t="s">
        <v>143</v>
      </c>
      <c r="C126" s="31" t="s">
        <v>1324</v>
      </c>
      <c r="D126" s="31" t="s">
        <v>1325</v>
      </c>
      <c r="E126" s="31" t="s">
        <v>575</v>
      </c>
      <c r="F126" s="91">
        <v>3623</v>
      </c>
      <c r="G126" s="32">
        <v>91.79</v>
      </c>
      <c r="H126" s="32" t="s">
        <v>888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45169</v>
      </c>
      <c r="B127" s="32" t="s">
        <v>1191</v>
      </c>
      <c r="C127" s="31" t="s">
        <v>1192</v>
      </c>
      <c r="D127" s="31" t="s">
        <v>577</v>
      </c>
      <c r="E127" s="31" t="s">
        <v>575</v>
      </c>
      <c r="F127" s="91">
        <v>617092</v>
      </c>
      <c r="G127" s="32">
        <v>91.81</v>
      </c>
      <c r="H127" s="32" t="s">
        <v>888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45169</v>
      </c>
      <c r="B128" s="32" t="s">
        <v>1326</v>
      </c>
      <c r="C128" s="31" t="s">
        <v>1327</v>
      </c>
      <c r="D128" s="31" t="s">
        <v>1328</v>
      </c>
      <c r="E128" s="31" t="s">
        <v>575</v>
      </c>
      <c r="F128" s="91">
        <v>154800</v>
      </c>
      <c r="G128" s="32">
        <v>26.99</v>
      </c>
      <c r="H128" s="32" t="s">
        <v>888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45169</v>
      </c>
      <c r="B129" s="32" t="s">
        <v>461</v>
      </c>
      <c r="C129" s="31" t="s">
        <v>1329</v>
      </c>
      <c r="D129" s="31" t="s">
        <v>1330</v>
      </c>
      <c r="E129" s="31" t="s">
        <v>575</v>
      </c>
      <c r="F129" s="91">
        <v>1405329</v>
      </c>
      <c r="G129" s="32">
        <v>856.79</v>
      </c>
      <c r="H129" s="32" t="s">
        <v>888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45169</v>
      </c>
      <c r="B130" s="32" t="s">
        <v>461</v>
      </c>
      <c r="C130" s="31" t="s">
        <v>1329</v>
      </c>
      <c r="D130" s="31" t="s">
        <v>1331</v>
      </c>
      <c r="E130" s="31" t="s">
        <v>575</v>
      </c>
      <c r="F130" s="91">
        <v>679322</v>
      </c>
      <c r="G130" s="32">
        <v>859.93</v>
      </c>
      <c r="H130" s="32" t="s">
        <v>888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45169</v>
      </c>
      <c r="B131" s="32" t="s">
        <v>461</v>
      </c>
      <c r="C131" s="31" t="s">
        <v>1329</v>
      </c>
      <c r="D131" s="31" t="s">
        <v>1332</v>
      </c>
      <c r="E131" s="31" t="s">
        <v>575</v>
      </c>
      <c r="F131" s="91">
        <v>3979000</v>
      </c>
      <c r="G131" s="32">
        <v>862</v>
      </c>
      <c r="H131" s="32" t="s">
        <v>888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45169</v>
      </c>
      <c r="B132" s="32" t="s">
        <v>461</v>
      </c>
      <c r="C132" s="31" t="s">
        <v>1329</v>
      </c>
      <c r="D132" s="31" t="s">
        <v>1333</v>
      </c>
      <c r="E132" s="31" t="s">
        <v>575</v>
      </c>
      <c r="F132" s="91">
        <v>1442965</v>
      </c>
      <c r="G132" s="32">
        <v>862</v>
      </c>
      <c r="H132" s="32" t="s">
        <v>888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45169</v>
      </c>
      <c r="B133" s="32" t="s">
        <v>461</v>
      </c>
      <c r="C133" s="31" t="s">
        <v>1329</v>
      </c>
      <c r="D133" s="31" t="s">
        <v>1334</v>
      </c>
      <c r="E133" s="31" t="s">
        <v>575</v>
      </c>
      <c r="F133" s="91">
        <v>960000</v>
      </c>
      <c r="G133" s="32">
        <v>862</v>
      </c>
      <c r="H133" s="32" t="s">
        <v>888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45169</v>
      </c>
      <c r="B134" s="32" t="s">
        <v>199</v>
      </c>
      <c r="C134" s="31" t="s">
        <v>1335</v>
      </c>
      <c r="D134" s="31" t="s">
        <v>1303</v>
      </c>
      <c r="E134" s="31" t="s">
        <v>575</v>
      </c>
      <c r="F134" s="91">
        <v>70751</v>
      </c>
      <c r="G134" s="32">
        <v>259.86</v>
      </c>
      <c r="H134" s="32" t="s">
        <v>888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45169</v>
      </c>
      <c r="B135" s="32" t="s">
        <v>1336</v>
      </c>
      <c r="C135" s="31" t="s">
        <v>1337</v>
      </c>
      <c r="D135" s="31" t="s">
        <v>1338</v>
      </c>
      <c r="E135" s="31" t="s">
        <v>575</v>
      </c>
      <c r="F135" s="91">
        <v>56000</v>
      </c>
      <c r="G135" s="32">
        <v>79</v>
      </c>
      <c r="H135" s="32" t="s">
        <v>888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45169</v>
      </c>
      <c r="B136" s="32" t="s">
        <v>1336</v>
      </c>
      <c r="C136" s="31" t="s">
        <v>1337</v>
      </c>
      <c r="D136" s="31" t="s">
        <v>1339</v>
      </c>
      <c r="E136" s="31" t="s">
        <v>575</v>
      </c>
      <c r="F136" s="91">
        <v>56000</v>
      </c>
      <c r="G136" s="32">
        <v>78.260000000000005</v>
      </c>
      <c r="H136" s="32" t="s">
        <v>888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45169</v>
      </c>
      <c r="B137" s="32" t="s">
        <v>1250</v>
      </c>
      <c r="C137" s="31" t="s">
        <v>1340</v>
      </c>
      <c r="D137" s="31" t="s">
        <v>1331</v>
      </c>
      <c r="E137" s="31" t="s">
        <v>575</v>
      </c>
      <c r="F137" s="91">
        <v>2</v>
      </c>
      <c r="G137" s="32">
        <v>1082.5</v>
      </c>
      <c r="H137" s="32" t="s">
        <v>888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45169</v>
      </c>
      <c r="B138" s="32" t="s">
        <v>210</v>
      </c>
      <c r="C138" s="31" t="s">
        <v>1341</v>
      </c>
      <c r="D138" s="31" t="s">
        <v>1303</v>
      </c>
      <c r="E138" s="31" t="s">
        <v>575</v>
      </c>
      <c r="F138" s="91">
        <v>40179</v>
      </c>
      <c r="G138" s="32">
        <v>245.4</v>
      </c>
      <c r="H138" s="32" t="s">
        <v>888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45169</v>
      </c>
      <c r="B139" s="32" t="s">
        <v>1155</v>
      </c>
      <c r="C139" s="31" t="s">
        <v>1156</v>
      </c>
      <c r="D139" s="31" t="s">
        <v>1092</v>
      </c>
      <c r="E139" s="31" t="s">
        <v>575</v>
      </c>
      <c r="F139" s="91">
        <v>42860240</v>
      </c>
      <c r="G139" s="32">
        <v>19.59</v>
      </c>
      <c r="H139" s="32" t="s">
        <v>888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45169</v>
      </c>
      <c r="B140" s="32" t="s">
        <v>1342</v>
      </c>
      <c r="C140" s="31" t="s">
        <v>1343</v>
      </c>
      <c r="D140" s="31" t="s">
        <v>1193</v>
      </c>
      <c r="E140" s="31" t="s">
        <v>575</v>
      </c>
      <c r="F140" s="91">
        <v>25600</v>
      </c>
      <c r="G140" s="32">
        <v>238.28</v>
      </c>
      <c r="H140" s="32" t="s">
        <v>888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45169</v>
      </c>
      <c r="B141" s="32" t="s">
        <v>1342</v>
      </c>
      <c r="C141" s="31" t="s">
        <v>1343</v>
      </c>
      <c r="D141" s="31" t="s">
        <v>1315</v>
      </c>
      <c r="E141" s="31" t="s">
        <v>575</v>
      </c>
      <c r="F141" s="91">
        <v>20800</v>
      </c>
      <c r="G141" s="32">
        <v>250</v>
      </c>
      <c r="H141" s="32" t="s">
        <v>888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45169</v>
      </c>
      <c r="B142" s="32" t="s">
        <v>1342</v>
      </c>
      <c r="C142" s="31" t="s">
        <v>1343</v>
      </c>
      <c r="D142" s="31" t="s">
        <v>1331</v>
      </c>
      <c r="E142" s="31" t="s">
        <v>575</v>
      </c>
      <c r="F142" s="91">
        <v>32000</v>
      </c>
      <c r="G142" s="32">
        <v>250</v>
      </c>
      <c r="H142" s="32" t="s">
        <v>888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45169</v>
      </c>
      <c r="B143" s="32" t="s">
        <v>1342</v>
      </c>
      <c r="C143" s="31" t="s">
        <v>1343</v>
      </c>
      <c r="D143" s="31" t="s">
        <v>1344</v>
      </c>
      <c r="E143" s="31" t="s">
        <v>575</v>
      </c>
      <c r="F143" s="91">
        <v>30400</v>
      </c>
      <c r="G143" s="32">
        <v>239.37</v>
      </c>
      <c r="H143" s="32" t="s">
        <v>888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45169</v>
      </c>
      <c r="B144" s="32" t="s">
        <v>1342</v>
      </c>
      <c r="C144" s="31" t="s">
        <v>1343</v>
      </c>
      <c r="D144" s="31" t="s">
        <v>1345</v>
      </c>
      <c r="E144" s="31" t="s">
        <v>575</v>
      </c>
      <c r="F144" s="91">
        <v>19200</v>
      </c>
      <c r="G144" s="32">
        <v>255.21</v>
      </c>
      <c r="H144" s="32" t="s">
        <v>888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45169</v>
      </c>
      <c r="B145" s="32" t="s">
        <v>1342</v>
      </c>
      <c r="C145" s="31" t="s">
        <v>1343</v>
      </c>
      <c r="D145" s="31" t="s">
        <v>1346</v>
      </c>
      <c r="E145" s="31" t="s">
        <v>575</v>
      </c>
      <c r="F145" s="91">
        <v>28800</v>
      </c>
      <c r="G145" s="32">
        <v>262.5</v>
      </c>
      <c r="H145" s="32" t="s">
        <v>888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45169</v>
      </c>
      <c r="B146" s="32" t="s">
        <v>1342</v>
      </c>
      <c r="C146" s="31" t="s">
        <v>1343</v>
      </c>
      <c r="D146" s="31" t="s">
        <v>1347</v>
      </c>
      <c r="E146" s="31" t="s">
        <v>575</v>
      </c>
      <c r="F146" s="91">
        <v>24000</v>
      </c>
      <c r="G146" s="32">
        <v>253.11</v>
      </c>
      <c r="H146" s="32" t="s">
        <v>888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45169</v>
      </c>
      <c r="B147" s="32" t="s">
        <v>1195</v>
      </c>
      <c r="C147" s="31" t="s">
        <v>1196</v>
      </c>
      <c r="D147" s="31" t="s">
        <v>1190</v>
      </c>
      <c r="E147" s="31" t="s">
        <v>575</v>
      </c>
      <c r="F147" s="91">
        <v>155325</v>
      </c>
      <c r="G147" s="32">
        <v>890.67</v>
      </c>
      <c r="H147" s="32" t="s">
        <v>888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45169</v>
      </c>
      <c r="B148" s="32" t="s">
        <v>1195</v>
      </c>
      <c r="C148" s="31" t="s">
        <v>1196</v>
      </c>
      <c r="D148" s="31" t="s">
        <v>1188</v>
      </c>
      <c r="E148" s="31" t="s">
        <v>575</v>
      </c>
      <c r="F148" s="91">
        <v>140569</v>
      </c>
      <c r="G148" s="32">
        <v>889.05</v>
      </c>
      <c r="H148" s="32" t="s">
        <v>888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45169</v>
      </c>
      <c r="B149" s="32" t="s">
        <v>1195</v>
      </c>
      <c r="C149" s="31" t="s">
        <v>1196</v>
      </c>
      <c r="D149" s="31" t="s">
        <v>1118</v>
      </c>
      <c r="E149" s="31" t="s">
        <v>575</v>
      </c>
      <c r="F149" s="91">
        <v>182182</v>
      </c>
      <c r="G149" s="32">
        <v>893.25</v>
      </c>
      <c r="H149" s="32" t="s">
        <v>888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45169</v>
      </c>
      <c r="B150" s="32" t="s">
        <v>1195</v>
      </c>
      <c r="C150" s="31" t="s">
        <v>1196</v>
      </c>
      <c r="D150" s="31" t="s">
        <v>577</v>
      </c>
      <c r="E150" s="31" t="s">
        <v>575</v>
      </c>
      <c r="F150" s="91">
        <v>600877</v>
      </c>
      <c r="G150" s="32">
        <v>891.64</v>
      </c>
      <c r="H150" s="32" t="s">
        <v>888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45169</v>
      </c>
      <c r="B151" s="32" t="s">
        <v>1348</v>
      </c>
      <c r="C151" s="31" t="s">
        <v>1349</v>
      </c>
      <c r="D151" s="31" t="s">
        <v>1350</v>
      </c>
      <c r="E151" s="31" t="s">
        <v>575</v>
      </c>
      <c r="F151" s="91">
        <v>646472</v>
      </c>
      <c r="G151" s="32">
        <v>484</v>
      </c>
      <c r="H151" s="32" t="s">
        <v>888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45169</v>
      </c>
      <c r="B152" s="32" t="s">
        <v>1348</v>
      </c>
      <c r="C152" s="31" t="s">
        <v>1349</v>
      </c>
      <c r="D152" s="31" t="s">
        <v>1351</v>
      </c>
      <c r="E152" s="31" t="s">
        <v>575</v>
      </c>
      <c r="F152" s="91">
        <v>1310001</v>
      </c>
      <c r="G152" s="32">
        <v>484</v>
      </c>
      <c r="H152" s="32" t="s">
        <v>888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45169</v>
      </c>
      <c r="B153" s="32" t="s">
        <v>1348</v>
      </c>
      <c r="C153" s="31" t="s">
        <v>1349</v>
      </c>
      <c r="D153" s="31" t="s">
        <v>1352</v>
      </c>
      <c r="E153" s="31" t="s">
        <v>575</v>
      </c>
      <c r="F153" s="91">
        <v>651334</v>
      </c>
      <c r="G153" s="32">
        <v>484</v>
      </c>
      <c r="H153" s="32" t="s">
        <v>888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45169</v>
      </c>
      <c r="B154" s="32" t="s">
        <v>1348</v>
      </c>
      <c r="C154" s="31" t="s">
        <v>1349</v>
      </c>
      <c r="D154" s="31" t="s">
        <v>1353</v>
      </c>
      <c r="E154" s="31" t="s">
        <v>575</v>
      </c>
      <c r="F154" s="91">
        <v>861962</v>
      </c>
      <c r="G154" s="32">
        <v>484</v>
      </c>
      <c r="H154" s="32" t="s">
        <v>888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45169</v>
      </c>
      <c r="B155" s="32" t="s">
        <v>1348</v>
      </c>
      <c r="C155" s="31" t="s">
        <v>1349</v>
      </c>
      <c r="D155" s="31" t="s">
        <v>1354</v>
      </c>
      <c r="E155" s="31" t="s">
        <v>575</v>
      </c>
      <c r="F155" s="91">
        <v>477594</v>
      </c>
      <c r="G155" s="32">
        <v>484</v>
      </c>
      <c r="H155" s="32" t="s">
        <v>888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45169</v>
      </c>
      <c r="B156" s="32" t="s">
        <v>1348</v>
      </c>
      <c r="C156" s="31" t="s">
        <v>1349</v>
      </c>
      <c r="D156" s="31" t="s">
        <v>1355</v>
      </c>
      <c r="E156" s="31" t="s">
        <v>575</v>
      </c>
      <c r="F156" s="91">
        <v>2011246</v>
      </c>
      <c r="G156" s="32">
        <v>484</v>
      </c>
      <c r="H156" s="32" t="s">
        <v>888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45169</v>
      </c>
      <c r="B157" s="32" t="s">
        <v>525</v>
      </c>
      <c r="C157" s="31" t="s">
        <v>1356</v>
      </c>
      <c r="D157" s="31" t="s">
        <v>1303</v>
      </c>
      <c r="E157" s="31" t="s">
        <v>575</v>
      </c>
      <c r="F157" s="91">
        <v>8667</v>
      </c>
      <c r="G157" s="32">
        <v>4358.32</v>
      </c>
      <c r="H157" s="32" t="s">
        <v>888</v>
      </c>
    </row>
    <row r="158" spans="1:28" ht="15" customHeight="1">
      <c r="A158" s="90">
        <v>45169</v>
      </c>
      <c r="B158" s="32" t="s">
        <v>545</v>
      </c>
      <c r="C158" s="31" t="s">
        <v>1197</v>
      </c>
      <c r="D158" s="31" t="s">
        <v>1190</v>
      </c>
      <c r="E158" s="31" t="s">
        <v>575</v>
      </c>
      <c r="F158" s="91">
        <v>382703</v>
      </c>
      <c r="G158" s="32">
        <v>483.59</v>
      </c>
      <c r="H158" s="32" t="s">
        <v>888</v>
      </c>
    </row>
    <row r="159" spans="1:28" ht="15" customHeight="1">
      <c r="A159" s="90">
        <v>45169</v>
      </c>
      <c r="B159" s="32" t="s">
        <v>545</v>
      </c>
      <c r="C159" s="31" t="s">
        <v>1197</v>
      </c>
      <c r="D159" s="31" t="s">
        <v>1118</v>
      </c>
      <c r="E159" s="31" t="s">
        <v>575</v>
      </c>
      <c r="F159" s="91">
        <v>374060</v>
      </c>
      <c r="G159" s="32">
        <v>483.77</v>
      </c>
      <c r="H159" s="32" t="s">
        <v>888</v>
      </c>
    </row>
    <row r="160" spans="1:28" ht="15" customHeight="1">
      <c r="A160" s="90">
        <v>45169</v>
      </c>
      <c r="B160" s="32" t="s">
        <v>545</v>
      </c>
      <c r="C160" s="31" t="s">
        <v>1197</v>
      </c>
      <c r="D160" s="31" t="s">
        <v>1188</v>
      </c>
      <c r="E160" s="31" t="s">
        <v>575</v>
      </c>
      <c r="F160" s="91">
        <v>363902</v>
      </c>
      <c r="G160" s="32">
        <v>483.23</v>
      </c>
      <c r="H160" s="32" t="s">
        <v>888</v>
      </c>
    </row>
    <row r="161" spans="1:8" ht="15" customHeight="1">
      <c r="A161" s="90">
        <v>45169</v>
      </c>
      <c r="B161" s="32" t="s">
        <v>545</v>
      </c>
      <c r="C161" s="31" t="s">
        <v>1197</v>
      </c>
      <c r="D161" s="31" t="s">
        <v>577</v>
      </c>
      <c r="E161" s="31" t="s">
        <v>575</v>
      </c>
      <c r="F161" s="91">
        <v>959917</v>
      </c>
      <c r="G161" s="32">
        <v>483.54</v>
      </c>
      <c r="H161" s="32" t="s">
        <v>888</v>
      </c>
    </row>
    <row r="162" spans="1:8" ht="15" customHeight="1">
      <c r="A162" s="90">
        <v>45169</v>
      </c>
      <c r="B162" s="32" t="s">
        <v>1357</v>
      </c>
      <c r="C162" s="31" t="s">
        <v>1358</v>
      </c>
      <c r="D162" s="31" t="s">
        <v>1189</v>
      </c>
      <c r="E162" s="31" t="s">
        <v>575</v>
      </c>
      <c r="F162" s="91">
        <v>25200</v>
      </c>
      <c r="G162" s="32">
        <v>161.41999999999999</v>
      </c>
      <c r="H162" s="32" t="s">
        <v>888</v>
      </c>
    </row>
    <row r="163" spans="1:8" ht="15" customHeight="1">
      <c r="A163" s="90">
        <v>45169</v>
      </c>
      <c r="B163" s="32" t="s">
        <v>1357</v>
      </c>
      <c r="C163" s="31" t="s">
        <v>1358</v>
      </c>
      <c r="D163" s="31" t="s">
        <v>1359</v>
      </c>
      <c r="E163" s="31" t="s">
        <v>575</v>
      </c>
      <c r="F163" s="91">
        <v>24000</v>
      </c>
      <c r="G163" s="32">
        <v>159.11000000000001</v>
      </c>
      <c r="H163" s="32" t="s">
        <v>888</v>
      </c>
    </row>
    <row r="164" spans="1:8" ht="15" customHeight="1">
      <c r="A164" s="90">
        <v>45169</v>
      </c>
      <c r="B164" s="32" t="s">
        <v>1120</v>
      </c>
      <c r="C164" s="31" t="s">
        <v>1121</v>
      </c>
      <c r="D164" s="31" t="s">
        <v>1194</v>
      </c>
      <c r="E164" s="31" t="s">
        <v>575</v>
      </c>
      <c r="F164" s="91">
        <v>10337935</v>
      </c>
      <c r="G164" s="32">
        <v>4.5999999999999996</v>
      </c>
      <c r="H164" s="32" t="s">
        <v>888</v>
      </c>
    </row>
    <row r="165" spans="1:8" ht="15" customHeight="1">
      <c r="A165" s="90">
        <v>45169</v>
      </c>
      <c r="B165" s="32" t="s">
        <v>1120</v>
      </c>
      <c r="C165" s="31" t="s">
        <v>1121</v>
      </c>
      <c r="D165" s="31" t="s">
        <v>1119</v>
      </c>
      <c r="E165" s="31" t="s">
        <v>575</v>
      </c>
      <c r="F165" s="91">
        <v>3134301</v>
      </c>
      <c r="G165" s="32">
        <v>4.6900000000000004</v>
      </c>
      <c r="H165" s="32" t="s">
        <v>888</v>
      </c>
    </row>
    <row r="166" spans="1:8" ht="15" customHeight="1">
      <c r="A166" s="90">
        <v>45169</v>
      </c>
      <c r="B166" s="32" t="s">
        <v>1120</v>
      </c>
      <c r="C166" s="31" t="s">
        <v>1121</v>
      </c>
      <c r="D166" s="31" t="s">
        <v>1107</v>
      </c>
      <c r="E166" s="31" t="s">
        <v>575</v>
      </c>
      <c r="F166" s="91">
        <v>12790544</v>
      </c>
      <c r="G166" s="32">
        <v>4.58</v>
      </c>
      <c r="H166" s="32" t="s">
        <v>888</v>
      </c>
    </row>
    <row r="167" spans="1:8" ht="15" customHeight="1">
      <c r="A167" s="90">
        <v>45169</v>
      </c>
      <c r="B167" s="32" t="s">
        <v>1298</v>
      </c>
      <c r="C167" s="31" t="s">
        <v>1299</v>
      </c>
      <c r="D167" s="31" t="s">
        <v>1301</v>
      </c>
      <c r="E167" s="31" t="s">
        <v>576</v>
      </c>
      <c r="F167" s="91">
        <v>137895</v>
      </c>
      <c r="G167" s="32">
        <v>70.08</v>
      </c>
      <c r="H167" s="32" t="s">
        <v>888</v>
      </c>
    </row>
    <row r="168" spans="1:8" ht="15" customHeight="1">
      <c r="A168" s="90">
        <v>45169</v>
      </c>
      <c r="B168" s="32" t="s">
        <v>1298</v>
      </c>
      <c r="C168" s="31" t="s">
        <v>1299</v>
      </c>
      <c r="D168" s="31" t="s">
        <v>1118</v>
      </c>
      <c r="E168" s="31" t="s">
        <v>576</v>
      </c>
      <c r="F168" s="91">
        <v>89078</v>
      </c>
      <c r="G168" s="32">
        <v>69.569999999999993</v>
      </c>
      <c r="H168" s="32" t="s">
        <v>888</v>
      </c>
    </row>
    <row r="169" spans="1:8" ht="15" customHeight="1">
      <c r="A169" s="90">
        <v>45169</v>
      </c>
      <c r="B169" s="32" t="s">
        <v>1298</v>
      </c>
      <c r="C169" s="31" t="s">
        <v>1299</v>
      </c>
      <c r="D169" s="31" t="s">
        <v>1300</v>
      </c>
      <c r="E169" s="31" t="s">
        <v>576</v>
      </c>
      <c r="F169" s="91">
        <v>69500</v>
      </c>
      <c r="G169" s="32">
        <v>67.540000000000006</v>
      </c>
      <c r="H169" s="32" t="s">
        <v>888</v>
      </c>
    </row>
    <row r="170" spans="1:8" ht="15" customHeight="1">
      <c r="A170" s="90">
        <v>45169</v>
      </c>
      <c r="B170" s="32" t="s">
        <v>1304</v>
      </c>
      <c r="C170" s="31" t="s">
        <v>1305</v>
      </c>
      <c r="D170" s="31" t="s">
        <v>1308</v>
      </c>
      <c r="E170" s="31" t="s">
        <v>576</v>
      </c>
      <c r="F170" s="91">
        <v>684362</v>
      </c>
      <c r="G170" s="32">
        <v>173.18</v>
      </c>
      <c r="H170" s="32" t="s">
        <v>888</v>
      </c>
    </row>
    <row r="171" spans="1:8" ht="15" customHeight="1">
      <c r="A171" s="90">
        <v>45169</v>
      </c>
      <c r="B171" s="32" t="s">
        <v>1304</v>
      </c>
      <c r="C171" s="31" t="s">
        <v>1305</v>
      </c>
      <c r="D171" s="31" t="s">
        <v>1118</v>
      </c>
      <c r="E171" s="31" t="s">
        <v>576</v>
      </c>
      <c r="F171" s="91">
        <v>1778592</v>
      </c>
      <c r="G171" s="32">
        <v>175.6</v>
      </c>
      <c r="H171" s="32" t="s">
        <v>888</v>
      </c>
    </row>
    <row r="172" spans="1:8" ht="15" customHeight="1">
      <c r="A172" s="90">
        <v>45169</v>
      </c>
      <c r="B172" s="32" t="s">
        <v>1304</v>
      </c>
      <c r="C172" s="31" t="s">
        <v>1305</v>
      </c>
      <c r="D172" s="31" t="s">
        <v>1306</v>
      </c>
      <c r="E172" s="31" t="s">
        <v>576</v>
      </c>
      <c r="F172" s="91">
        <v>649695</v>
      </c>
      <c r="G172" s="32">
        <v>170.54</v>
      </c>
      <c r="H172" s="32" t="s">
        <v>888</v>
      </c>
    </row>
    <row r="173" spans="1:8" ht="15" customHeight="1">
      <c r="A173" s="90">
        <v>45169</v>
      </c>
      <c r="B173" s="32" t="s">
        <v>1304</v>
      </c>
      <c r="C173" s="31" t="s">
        <v>1305</v>
      </c>
      <c r="D173" s="31" t="s">
        <v>577</v>
      </c>
      <c r="E173" s="31" t="s">
        <v>576</v>
      </c>
      <c r="F173" s="91">
        <v>1331762</v>
      </c>
      <c r="G173" s="32">
        <v>171.67</v>
      </c>
      <c r="H173" s="32" t="s">
        <v>888</v>
      </c>
    </row>
    <row r="174" spans="1:8" ht="15" customHeight="1">
      <c r="A174" s="90">
        <v>45169</v>
      </c>
      <c r="B174" s="32" t="s">
        <v>1304</v>
      </c>
      <c r="C174" s="31" t="s">
        <v>1305</v>
      </c>
      <c r="D174" s="31" t="s">
        <v>1307</v>
      </c>
      <c r="E174" s="31" t="s">
        <v>576</v>
      </c>
      <c r="F174" s="91">
        <v>857079</v>
      </c>
      <c r="G174" s="32">
        <v>179.19</v>
      </c>
      <c r="H174" s="32" t="s">
        <v>888</v>
      </c>
    </row>
    <row r="175" spans="1:8" ht="15" customHeight="1">
      <c r="A175" s="90">
        <v>45169</v>
      </c>
      <c r="B175" s="32" t="s">
        <v>58</v>
      </c>
      <c r="C175" s="31" t="s">
        <v>1309</v>
      </c>
      <c r="D175" s="31" t="s">
        <v>1303</v>
      </c>
      <c r="E175" s="31" t="s">
        <v>576</v>
      </c>
      <c r="F175" s="91">
        <v>60345844</v>
      </c>
      <c r="G175" s="32">
        <v>183.83</v>
      </c>
      <c r="H175" s="32" t="s">
        <v>888</v>
      </c>
    </row>
    <row r="176" spans="1:8" ht="15" customHeight="1">
      <c r="A176" s="90">
        <v>45169</v>
      </c>
      <c r="B176" s="32" t="s">
        <v>1310</v>
      </c>
      <c r="C176" s="31" t="s">
        <v>1311</v>
      </c>
      <c r="D176" s="31" t="s">
        <v>1235</v>
      </c>
      <c r="E176" s="31" t="s">
        <v>576</v>
      </c>
      <c r="F176" s="91">
        <v>96000</v>
      </c>
      <c r="G176" s="32">
        <v>17.600000000000001</v>
      </c>
      <c r="H176" s="32" t="s">
        <v>888</v>
      </c>
    </row>
    <row r="177" spans="1:8" ht="15" customHeight="1">
      <c r="A177" s="90">
        <v>45169</v>
      </c>
      <c r="B177" s="32" t="s">
        <v>61</v>
      </c>
      <c r="C177" s="31" t="s">
        <v>1312</v>
      </c>
      <c r="D177" s="31" t="s">
        <v>1303</v>
      </c>
      <c r="E177" s="31" t="s">
        <v>576</v>
      </c>
      <c r="F177" s="91">
        <v>4799832</v>
      </c>
      <c r="G177" s="32">
        <v>1952.76</v>
      </c>
      <c r="H177" s="32" t="s">
        <v>888</v>
      </c>
    </row>
    <row r="178" spans="1:8" ht="15" customHeight="1">
      <c r="A178" s="90">
        <v>45169</v>
      </c>
      <c r="B178" s="32" t="s">
        <v>1313</v>
      </c>
      <c r="C178" s="31" t="s">
        <v>1314</v>
      </c>
      <c r="D178" s="31" t="s">
        <v>1315</v>
      </c>
      <c r="E178" s="31" t="s">
        <v>576</v>
      </c>
      <c r="F178" s="91">
        <v>223900</v>
      </c>
      <c r="G178" s="32">
        <v>619.83000000000004</v>
      </c>
      <c r="H178" s="32" t="s">
        <v>888</v>
      </c>
    </row>
    <row r="179" spans="1:8" ht="15" customHeight="1">
      <c r="A179" s="90">
        <v>45169</v>
      </c>
      <c r="B179" s="32" t="s">
        <v>1316</v>
      </c>
      <c r="C179" s="31" t="s">
        <v>1317</v>
      </c>
      <c r="D179" s="31" t="s">
        <v>577</v>
      </c>
      <c r="E179" s="31" t="s">
        <v>576</v>
      </c>
      <c r="F179" s="91">
        <v>195585</v>
      </c>
      <c r="G179" s="32">
        <v>530.44000000000005</v>
      </c>
      <c r="H179" s="32" t="s">
        <v>888</v>
      </c>
    </row>
    <row r="180" spans="1:8" ht="15" customHeight="1">
      <c r="A180" s="90">
        <v>45169</v>
      </c>
      <c r="B180" s="32" t="s">
        <v>334</v>
      </c>
      <c r="C180" s="31" t="s">
        <v>1318</v>
      </c>
      <c r="D180" s="31" t="s">
        <v>577</v>
      </c>
      <c r="E180" s="31" t="s">
        <v>576</v>
      </c>
      <c r="F180" s="91">
        <v>903454</v>
      </c>
      <c r="G180" s="32">
        <v>1031.51</v>
      </c>
      <c r="H180" s="32" t="s">
        <v>888</v>
      </c>
    </row>
    <row r="181" spans="1:8" ht="15" customHeight="1">
      <c r="A181" s="90">
        <v>45169</v>
      </c>
      <c r="B181" s="32" t="s">
        <v>101</v>
      </c>
      <c r="C181" s="31" t="s">
        <v>1319</v>
      </c>
      <c r="D181" s="31" t="s">
        <v>1303</v>
      </c>
      <c r="E181" s="31" t="s">
        <v>576</v>
      </c>
      <c r="F181" s="91">
        <v>5336225</v>
      </c>
      <c r="G181" s="32">
        <v>1707.52</v>
      </c>
      <c r="H181" s="32" t="s">
        <v>888</v>
      </c>
    </row>
    <row r="182" spans="1:8" ht="15" customHeight="1">
      <c r="A182" s="90">
        <v>45169</v>
      </c>
      <c r="B182" s="32" t="s">
        <v>101</v>
      </c>
      <c r="C182" s="31" t="s">
        <v>1319</v>
      </c>
      <c r="D182" s="31" t="s">
        <v>1320</v>
      </c>
      <c r="E182" s="31" t="s">
        <v>576</v>
      </c>
      <c r="F182" s="91">
        <v>1572737</v>
      </c>
      <c r="G182" s="32">
        <v>1708.75</v>
      </c>
      <c r="H182" s="32" t="s">
        <v>888</v>
      </c>
    </row>
    <row r="183" spans="1:8" ht="15" customHeight="1">
      <c r="A183" s="90">
        <v>45169</v>
      </c>
      <c r="B183" s="32" t="s">
        <v>1321</v>
      </c>
      <c r="C183" s="31" t="s">
        <v>1322</v>
      </c>
      <c r="D183" s="31" t="s">
        <v>577</v>
      </c>
      <c r="E183" s="31" t="s">
        <v>576</v>
      </c>
      <c r="F183" s="91">
        <v>1010996</v>
      </c>
      <c r="G183" s="32">
        <v>329.94</v>
      </c>
      <c r="H183" s="32" t="s">
        <v>888</v>
      </c>
    </row>
    <row r="184" spans="1:8" ht="15" customHeight="1">
      <c r="A184" s="90">
        <v>45169</v>
      </c>
      <c r="B184" s="32" t="s">
        <v>1360</v>
      </c>
      <c r="C184" s="31" t="s">
        <v>1361</v>
      </c>
      <c r="D184" s="31" t="s">
        <v>1362</v>
      </c>
      <c r="E184" s="31" t="s">
        <v>576</v>
      </c>
      <c r="F184" s="91">
        <v>4737529</v>
      </c>
      <c r="G184" s="32">
        <v>2.78</v>
      </c>
      <c r="H184" s="32" t="s">
        <v>888</v>
      </c>
    </row>
    <row r="185" spans="1:8" ht="15" customHeight="1">
      <c r="A185" s="90">
        <v>45169</v>
      </c>
      <c r="B185" s="32" t="s">
        <v>1151</v>
      </c>
      <c r="C185" s="31" t="s">
        <v>1152</v>
      </c>
      <c r="D185" s="31" t="s">
        <v>1092</v>
      </c>
      <c r="E185" s="31" t="s">
        <v>576</v>
      </c>
      <c r="F185" s="91">
        <v>12493950</v>
      </c>
      <c r="G185" s="32">
        <v>29.25</v>
      </c>
      <c r="H185" s="32" t="s">
        <v>888</v>
      </c>
    </row>
    <row r="186" spans="1:8" ht="15" customHeight="1">
      <c r="A186" s="90">
        <v>45169</v>
      </c>
      <c r="B186" s="32" t="s">
        <v>128</v>
      </c>
      <c r="C186" s="31" t="s">
        <v>1323</v>
      </c>
      <c r="D186" s="31" t="s">
        <v>1303</v>
      </c>
      <c r="E186" s="31" t="s">
        <v>576</v>
      </c>
      <c r="F186" s="91">
        <v>3278576</v>
      </c>
      <c r="G186" s="32">
        <v>2515.4</v>
      </c>
      <c r="H186" s="32" t="s">
        <v>888</v>
      </c>
    </row>
    <row r="187" spans="1:8" ht="15" customHeight="1">
      <c r="A187" s="90">
        <v>45169</v>
      </c>
      <c r="B187" s="32" t="s">
        <v>137</v>
      </c>
      <c r="C187" s="31" t="s">
        <v>1106</v>
      </c>
      <c r="D187" s="31" t="s">
        <v>577</v>
      </c>
      <c r="E187" s="31" t="s">
        <v>576</v>
      </c>
      <c r="F187" s="91">
        <v>2416669</v>
      </c>
      <c r="G187" s="32">
        <v>200.58</v>
      </c>
      <c r="H187" s="32" t="s">
        <v>888</v>
      </c>
    </row>
    <row r="188" spans="1:8" ht="15" customHeight="1">
      <c r="A188" s="90">
        <v>45169</v>
      </c>
      <c r="B188" s="32" t="s">
        <v>137</v>
      </c>
      <c r="C188" s="31" t="s">
        <v>1106</v>
      </c>
      <c r="D188" s="31" t="s">
        <v>1092</v>
      </c>
      <c r="E188" s="31" t="s">
        <v>576</v>
      </c>
      <c r="F188" s="91">
        <v>3674566</v>
      </c>
      <c r="G188" s="32">
        <v>200.52</v>
      </c>
      <c r="H188" s="32" t="s">
        <v>888</v>
      </c>
    </row>
    <row r="189" spans="1:8" ht="15" customHeight="1">
      <c r="A189" s="90">
        <v>45169</v>
      </c>
      <c r="B189" s="32" t="s">
        <v>143</v>
      </c>
      <c r="C189" s="31" t="s">
        <v>1324</v>
      </c>
      <c r="D189" s="31" t="s">
        <v>1325</v>
      </c>
      <c r="E189" s="31" t="s">
        <v>576</v>
      </c>
      <c r="F189" s="91">
        <v>33546719</v>
      </c>
      <c r="G189" s="32">
        <v>93</v>
      </c>
      <c r="H189" s="32" t="s">
        <v>888</v>
      </c>
    </row>
    <row r="190" spans="1:8" ht="15" customHeight="1">
      <c r="A190" s="90">
        <v>45169</v>
      </c>
      <c r="B190" s="32" t="s">
        <v>143</v>
      </c>
      <c r="C190" s="31" t="s">
        <v>1324</v>
      </c>
      <c r="D190" s="31" t="s">
        <v>1303</v>
      </c>
      <c r="E190" s="31" t="s">
        <v>576</v>
      </c>
      <c r="F190" s="91">
        <v>112226524</v>
      </c>
      <c r="G190" s="32">
        <v>93.04</v>
      </c>
      <c r="H190" s="32" t="s">
        <v>888</v>
      </c>
    </row>
    <row r="191" spans="1:8" ht="15" customHeight="1">
      <c r="A191" s="90">
        <v>45169</v>
      </c>
      <c r="B191" s="32" t="s">
        <v>1363</v>
      </c>
      <c r="C191" s="31" t="s">
        <v>1364</v>
      </c>
      <c r="D191" s="31" t="s">
        <v>1365</v>
      </c>
      <c r="E191" s="31" t="s">
        <v>576</v>
      </c>
      <c r="F191" s="91">
        <v>83580</v>
      </c>
      <c r="G191" s="32">
        <v>201.94</v>
      </c>
      <c r="H191" s="32" t="s">
        <v>888</v>
      </c>
    </row>
    <row r="192" spans="1:8" ht="15" customHeight="1">
      <c r="A192" s="90">
        <v>45169</v>
      </c>
      <c r="B192" s="32" t="s">
        <v>1191</v>
      </c>
      <c r="C192" s="31" t="s">
        <v>1192</v>
      </c>
      <c r="D192" s="31" t="s">
        <v>577</v>
      </c>
      <c r="E192" s="31" t="s">
        <v>576</v>
      </c>
      <c r="F192" s="91">
        <v>617092</v>
      </c>
      <c r="G192" s="32">
        <v>91.9</v>
      </c>
      <c r="H192" s="32" t="s">
        <v>888</v>
      </c>
    </row>
    <row r="193" spans="1:8" ht="15" customHeight="1">
      <c r="A193" s="90">
        <v>45169</v>
      </c>
      <c r="B193" s="32" t="s">
        <v>1198</v>
      </c>
      <c r="C193" s="31" t="s">
        <v>1199</v>
      </c>
      <c r="D193" s="31" t="s">
        <v>1200</v>
      </c>
      <c r="E193" s="31" t="s">
        <v>576</v>
      </c>
      <c r="F193" s="91">
        <v>2523322</v>
      </c>
      <c r="G193" s="32">
        <v>89.69</v>
      </c>
      <c r="H193" s="32" t="s">
        <v>888</v>
      </c>
    </row>
    <row r="194" spans="1:8" ht="15" customHeight="1">
      <c r="A194" s="90">
        <v>45169</v>
      </c>
      <c r="B194" s="32" t="s">
        <v>1153</v>
      </c>
      <c r="C194" s="31" t="s">
        <v>1154</v>
      </c>
      <c r="D194" s="31" t="s">
        <v>1157</v>
      </c>
      <c r="E194" s="31" t="s">
        <v>576</v>
      </c>
      <c r="F194" s="91">
        <v>438314</v>
      </c>
      <c r="G194" s="32">
        <v>5.53</v>
      </c>
      <c r="H194" s="32" t="s">
        <v>888</v>
      </c>
    </row>
    <row r="195" spans="1:8" ht="15" customHeight="1">
      <c r="A195" s="90">
        <v>45169</v>
      </c>
      <c r="B195" s="32" t="s">
        <v>1326</v>
      </c>
      <c r="C195" s="31" t="s">
        <v>1327</v>
      </c>
      <c r="D195" s="31" t="s">
        <v>1366</v>
      </c>
      <c r="E195" s="31" t="s">
        <v>576</v>
      </c>
      <c r="F195" s="91">
        <v>173000</v>
      </c>
      <c r="G195" s="32">
        <v>26.95</v>
      </c>
      <c r="H195" s="32" t="s">
        <v>888</v>
      </c>
    </row>
    <row r="196" spans="1:8" ht="15" customHeight="1">
      <c r="A196" s="90">
        <v>45169</v>
      </c>
      <c r="B196" s="32" t="s">
        <v>461</v>
      </c>
      <c r="C196" s="31" t="s">
        <v>1329</v>
      </c>
      <c r="D196" s="31" t="s">
        <v>1367</v>
      </c>
      <c r="E196" s="31" t="s">
        <v>576</v>
      </c>
      <c r="F196" s="91">
        <v>7000000</v>
      </c>
      <c r="G196" s="32">
        <v>861.93</v>
      </c>
      <c r="H196" s="32" t="s">
        <v>888</v>
      </c>
    </row>
    <row r="197" spans="1:8" ht="15" customHeight="1">
      <c r="A197" s="90">
        <v>45169</v>
      </c>
      <c r="B197" s="32" t="s">
        <v>461</v>
      </c>
      <c r="C197" s="31" t="s">
        <v>1329</v>
      </c>
      <c r="D197" s="31" t="s">
        <v>1368</v>
      </c>
      <c r="E197" s="31" t="s">
        <v>576</v>
      </c>
      <c r="F197" s="91">
        <v>7000000</v>
      </c>
      <c r="G197" s="32">
        <v>861.68</v>
      </c>
      <c r="H197" s="32" t="s">
        <v>888</v>
      </c>
    </row>
    <row r="198" spans="1:8" ht="15" customHeight="1">
      <c r="A198" s="90">
        <v>45169</v>
      </c>
      <c r="B198" s="32" t="s">
        <v>461</v>
      </c>
      <c r="C198" s="31" t="s">
        <v>1329</v>
      </c>
      <c r="D198" s="31" t="s">
        <v>1331</v>
      </c>
      <c r="E198" s="31" t="s">
        <v>576</v>
      </c>
      <c r="F198" s="91">
        <v>733325</v>
      </c>
      <c r="G198" s="32">
        <v>833.32</v>
      </c>
      <c r="H198" s="32" t="s">
        <v>888</v>
      </c>
    </row>
    <row r="199" spans="1:8" ht="15" customHeight="1">
      <c r="A199" s="90">
        <v>45169</v>
      </c>
      <c r="B199" s="32" t="s">
        <v>1369</v>
      </c>
      <c r="C199" s="31" t="s">
        <v>1370</v>
      </c>
      <c r="D199" s="31" t="s">
        <v>1303</v>
      </c>
      <c r="E199" s="31" t="s">
        <v>576</v>
      </c>
      <c r="F199" s="91">
        <v>64893</v>
      </c>
      <c r="G199" s="32">
        <v>3871.31</v>
      </c>
      <c r="H199" s="32" t="s">
        <v>888</v>
      </c>
    </row>
    <row r="200" spans="1:8" ht="15" customHeight="1">
      <c r="A200" s="90">
        <v>45169</v>
      </c>
      <c r="B200" s="32" t="s">
        <v>1371</v>
      </c>
      <c r="C200" s="31" t="s">
        <v>1372</v>
      </c>
      <c r="D200" s="31" t="s">
        <v>1373</v>
      </c>
      <c r="E200" s="31" t="s">
        <v>576</v>
      </c>
      <c r="F200" s="91">
        <v>36000</v>
      </c>
      <c r="G200" s="32">
        <v>178.13</v>
      </c>
      <c r="H200" s="32" t="s">
        <v>888</v>
      </c>
    </row>
    <row r="201" spans="1:8" ht="15" customHeight="1">
      <c r="A201" s="90">
        <v>45169</v>
      </c>
      <c r="B201" s="32" t="s">
        <v>1374</v>
      </c>
      <c r="C201" s="31" t="s">
        <v>1375</v>
      </c>
      <c r="D201" s="31" t="s">
        <v>1376</v>
      </c>
      <c r="E201" s="31" t="s">
        <v>576</v>
      </c>
      <c r="F201" s="91">
        <v>192000</v>
      </c>
      <c r="G201" s="32">
        <v>21.24</v>
      </c>
      <c r="H201" s="32" t="s">
        <v>888</v>
      </c>
    </row>
    <row r="202" spans="1:8" ht="15" customHeight="1">
      <c r="A202" s="90">
        <v>45169</v>
      </c>
      <c r="B202" s="32" t="s">
        <v>199</v>
      </c>
      <c r="C202" s="31" t="s">
        <v>1335</v>
      </c>
      <c r="D202" s="31" t="s">
        <v>1303</v>
      </c>
      <c r="E202" s="31" t="s">
        <v>576</v>
      </c>
      <c r="F202" s="91">
        <v>39748942</v>
      </c>
      <c r="G202" s="32">
        <v>260.93</v>
      </c>
      <c r="H202" s="32" t="s">
        <v>888</v>
      </c>
    </row>
    <row r="203" spans="1:8" ht="15" customHeight="1">
      <c r="A203" s="90">
        <v>45169</v>
      </c>
      <c r="B203" s="32" t="s">
        <v>199</v>
      </c>
      <c r="C203" s="31" t="s">
        <v>1335</v>
      </c>
      <c r="D203" s="31" t="s">
        <v>1377</v>
      </c>
      <c r="E203" s="31" t="s">
        <v>576</v>
      </c>
      <c r="F203" s="91">
        <v>34300000</v>
      </c>
      <c r="G203" s="32">
        <v>261.44</v>
      </c>
      <c r="H203" s="32" t="s">
        <v>888</v>
      </c>
    </row>
    <row r="204" spans="1:8" ht="15" customHeight="1">
      <c r="A204" s="90">
        <v>45169</v>
      </c>
      <c r="B204" s="32" t="s">
        <v>1336</v>
      </c>
      <c r="C204" s="31" t="s">
        <v>1337</v>
      </c>
      <c r="D204" s="31" t="s">
        <v>1338</v>
      </c>
      <c r="E204" s="31" t="s">
        <v>576</v>
      </c>
      <c r="F204" s="91">
        <v>20000</v>
      </c>
      <c r="G204" s="32">
        <v>78.849999999999994</v>
      </c>
      <c r="H204" s="32" t="s">
        <v>888</v>
      </c>
    </row>
    <row r="205" spans="1:8" ht="15" customHeight="1">
      <c r="A205" s="90">
        <v>45169</v>
      </c>
      <c r="B205" s="32" t="s">
        <v>1336</v>
      </c>
      <c r="C205" s="31" t="s">
        <v>1337</v>
      </c>
      <c r="D205" s="31" t="s">
        <v>1339</v>
      </c>
      <c r="E205" s="31" t="s">
        <v>576</v>
      </c>
      <c r="F205" s="91">
        <v>56000</v>
      </c>
      <c r="G205" s="32">
        <v>78.94</v>
      </c>
      <c r="H205" s="32" t="s">
        <v>888</v>
      </c>
    </row>
    <row r="206" spans="1:8" ht="15" customHeight="1">
      <c r="A206" s="90">
        <v>45169</v>
      </c>
      <c r="B206" s="32" t="s">
        <v>1250</v>
      </c>
      <c r="C206" s="31" t="s">
        <v>1340</v>
      </c>
      <c r="D206" s="31" t="s">
        <v>1331</v>
      </c>
      <c r="E206" s="31" t="s">
        <v>576</v>
      </c>
      <c r="F206" s="91">
        <v>336912</v>
      </c>
      <c r="G206" s="32">
        <v>1096.02</v>
      </c>
      <c r="H206" s="32" t="s">
        <v>888</v>
      </c>
    </row>
    <row r="207" spans="1:8" ht="15" customHeight="1">
      <c r="A207" s="90">
        <v>45169</v>
      </c>
      <c r="B207" s="32" t="s">
        <v>210</v>
      </c>
      <c r="C207" s="31" t="s">
        <v>1341</v>
      </c>
      <c r="D207" s="31" t="s">
        <v>1303</v>
      </c>
      <c r="E207" s="31" t="s">
        <v>576</v>
      </c>
      <c r="F207" s="91">
        <v>42098129</v>
      </c>
      <c r="G207" s="32">
        <v>238.91</v>
      </c>
      <c r="H207" s="32" t="s">
        <v>888</v>
      </c>
    </row>
    <row r="208" spans="1:8" ht="15" customHeight="1">
      <c r="A208" s="90">
        <v>45169</v>
      </c>
      <c r="B208" s="32" t="s">
        <v>1155</v>
      </c>
      <c r="C208" s="31" t="s">
        <v>1156</v>
      </c>
      <c r="D208" s="31" t="s">
        <v>1092</v>
      </c>
      <c r="E208" s="31" t="s">
        <v>576</v>
      </c>
      <c r="F208" s="91">
        <v>42150303</v>
      </c>
      <c r="G208" s="32">
        <v>19.63</v>
      </c>
      <c r="H208" s="32" t="s">
        <v>888</v>
      </c>
    </row>
    <row r="209" spans="1:8" ht="15" customHeight="1">
      <c r="A209" s="90">
        <v>45169</v>
      </c>
      <c r="B209" s="32" t="s">
        <v>1378</v>
      </c>
      <c r="C209" s="31" t="s">
        <v>1379</v>
      </c>
      <c r="D209" s="31" t="s">
        <v>1380</v>
      </c>
      <c r="E209" s="31" t="s">
        <v>576</v>
      </c>
      <c r="F209" s="91">
        <v>400000</v>
      </c>
      <c r="G209" s="32">
        <v>17.75</v>
      </c>
      <c r="H209" s="32" t="s">
        <v>888</v>
      </c>
    </row>
    <row r="210" spans="1:8" ht="15" customHeight="1">
      <c r="A210" s="90">
        <v>45169</v>
      </c>
      <c r="B210" s="32" t="s">
        <v>1342</v>
      </c>
      <c r="C210" s="31" t="s">
        <v>1343</v>
      </c>
      <c r="D210" s="31" t="s">
        <v>1381</v>
      </c>
      <c r="E210" s="31" t="s">
        <v>576</v>
      </c>
      <c r="F210" s="91">
        <v>57600</v>
      </c>
      <c r="G210" s="32">
        <v>252.08</v>
      </c>
      <c r="H210" s="32" t="s">
        <v>888</v>
      </c>
    </row>
    <row r="211" spans="1:8" ht="15" customHeight="1">
      <c r="A211" s="90">
        <v>45169</v>
      </c>
      <c r="B211" s="32" t="s">
        <v>1195</v>
      </c>
      <c r="C211" s="31" t="s">
        <v>1196</v>
      </c>
      <c r="D211" s="31" t="s">
        <v>1190</v>
      </c>
      <c r="E211" s="31" t="s">
        <v>576</v>
      </c>
      <c r="F211" s="91">
        <v>155325</v>
      </c>
      <c r="G211" s="32">
        <v>891.32</v>
      </c>
      <c r="H211" s="32" t="s">
        <v>888</v>
      </c>
    </row>
    <row r="212" spans="1:8" ht="15" customHeight="1">
      <c r="A212" s="90">
        <v>45169</v>
      </c>
      <c r="B212" s="32" t="s">
        <v>1195</v>
      </c>
      <c r="C212" s="31" t="s">
        <v>1196</v>
      </c>
      <c r="D212" s="31" t="s">
        <v>1118</v>
      </c>
      <c r="E212" s="31" t="s">
        <v>576</v>
      </c>
      <c r="F212" s="91">
        <v>182182</v>
      </c>
      <c r="G212" s="32">
        <v>893.72</v>
      </c>
      <c r="H212" s="32" t="s">
        <v>888</v>
      </c>
    </row>
    <row r="213" spans="1:8" ht="15" customHeight="1">
      <c r="A213" s="90">
        <v>45169</v>
      </c>
      <c r="B213" s="32" t="s">
        <v>1195</v>
      </c>
      <c r="C213" s="31" t="s">
        <v>1196</v>
      </c>
      <c r="D213" s="31" t="s">
        <v>577</v>
      </c>
      <c r="E213" s="31" t="s">
        <v>576</v>
      </c>
      <c r="F213" s="91">
        <v>600877</v>
      </c>
      <c r="G213" s="32">
        <v>892.49</v>
      </c>
      <c r="H213" s="32" t="s">
        <v>888</v>
      </c>
    </row>
    <row r="214" spans="1:8" ht="15" customHeight="1">
      <c r="A214" s="90">
        <v>45169</v>
      </c>
      <c r="B214" s="32" t="s">
        <v>1195</v>
      </c>
      <c r="C214" s="31" t="s">
        <v>1196</v>
      </c>
      <c r="D214" s="31" t="s">
        <v>1188</v>
      </c>
      <c r="E214" s="31" t="s">
        <v>576</v>
      </c>
      <c r="F214" s="91">
        <v>149790</v>
      </c>
      <c r="G214" s="32">
        <v>889.67</v>
      </c>
      <c r="H214" s="32" t="s">
        <v>888</v>
      </c>
    </row>
    <row r="215" spans="1:8" ht="15" customHeight="1">
      <c r="A215" s="90">
        <v>45169</v>
      </c>
      <c r="B215" s="32" t="s">
        <v>1382</v>
      </c>
      <c r="C215" s="31" t="s">
        <v>1383</v>
      </c>
      <c r="D215" s="31" t="s">
        <v>1384</v>
      </c>
      <c r="E215" s="31" t="s">
        <v>576</v>
      </c>
      <c r="F215" s="91">
        <v>1236686</v>
      </c>
      <c r="G215" s="32">
        <v>1.8</v>
      </c>
      <c r="H215" s="32" t="s">
        <v>888</v>
      </c>
    </row>
    <row r="216" spans="1:8" ht="15" customHeight="1">
      <c r="A216" s="90">
        <v>45169</v>
      </c>
      <c r="B216" s="32" t="s">
        <v>1348</v>
      </c>
      <c r="C216" s="31" t="s">
        <v>1349</v>
      </c>
      <c r="D216" s="31" t="s">
        <v>1385</v>
      </c>
      <c r="E216" s="31" t="s">
        <v>576</v>
      </c>
      <c r="F216" s="91">
        <v>10600000</v>
      </c>
      <c r="G216" s="32">
        <v>484.13</v>
      </c>
      <c r="H216" s="32" t="s">
        <v>888</v>
      </c>
    </row>
    <row r="217" spans="1:8" ht="15" customHeight="1">
      <c r="A217" s="90">
        <v>45169</v>
      </c>
      <c r="B217" s="32" t="s">
        <v>525</v>
      </c>
      <c r="C217" s="31" t="s">
        <v>1356</v>
      </c>
      <c r="D217" s="31" t="s">
        <v>1303</v>
      </c>
      <c r="E217" s="31" t="s">
        <v>576</v>
      </c>
      <c r="F217" s="91">
        <v>2703348</v>
      </c>
      <c r="G217" s="32">
        <v>4438.13</v>
      </c>
      <c r="H217" s="32" t="s">
        <v>888</v>
      </c>
    </row>
    <row r="218" spans="1:8" ht="15" customHeight="1">
      <c r="A218" s="90">
        <v>45169</v>
      </c>
      <c r="B218" s="32" t="s">
        <v>545</v>
      </c>
      <c r="C218" s="31" t="s">
        <v>1197</v>
      </c>
      <c r="D218" s="31" t="s">
        <v>1190</v>
      </c>
      <c r="E218" s="31" t="s">
        <v>576</v>
      </c>
      <c r="F218" s="91">
        <v>382703</v>
      </c>
      <c r="G218" s="32">
        <v>483.97</v>
      </c>
      <c r="H218" s="32" t="s">
        <v>888</v>
      </c>
    </row>
    <row r="219" spans="1:8" ht="15" customHeight="1">
      <c r="A219" s="90">
        <v>45169</v>
      </c>
      <c r="B219" s="32" t="s">
        <v>545</v>
      </c>
      <c r="C219" s="31" t="s">
        <v>1197</v>
      </c>
      <c r="D219" s="31" t="s">
        <v>1188</v>
      </c>
      <c r="E219" s="31" t="s">
        <v>576</v>
      </c>
      <c r="F219" s="91">
        <v>362395</v>
      </c>
      <c r="G219" s="32">
        <v>483.34</v>
      </c>
      <c r="H219" s="32" t="s">
        <v>888</v>
      </c>
    </row>
    <row r="220" spans="1:8" ht="15" customHeight="1">
      <c r="A220" s="90">
        <v>45169</v>
      </c>
      <c r="B220" s="32" t="s">
        <v>545</v>
      </c>
      <c r="C220" s="31" t="s">
        <v>1197</v>
      </c>
      <c r="D220" s="31" t="s">
        <v>577</v>
      </c>
      <c r="E220" s="31" t="s">
        <v>576</v>
      </c>
      <c r="F220" s="91">
        <v>959917</v>
      </c>
      <c r="G220" s="32">
        <v>484.15</v>
      </c>
      <c r="H220" s="32" t="s">
        <v>888</v>
      </c>
    </row>
    <row r="221" spans="1:8" ht="15" customHeight="1">
      <c r="A221" s="90">
        <v>45169</v>
      </c>
      <c r="B221" s="32" t="s">
        <v>545</v>
      </c>
      <c r="C221" s="31" t="s">
        <v>1197</v>
      </c>
      <c r="D221" s="31" t="s">
        <v>1118</v>
      </c>
      <c r="E221" s="31" t="s">
        <v>576</v>
      </c>
      <c r="F221" s="91">
        <v>374060</v>
      </c>
      <c r="G221" s="32">
        <v>484.05</v>
      </c>
      <c r="H221" s="32" t="s">
        <v>888</v>
      </c>
    </row>
    <row r="222" spans="1:8" ht="15" customHeight="1">
      <c r="A222" s="90">
        <v>45169</v>
      </c>
      <c r="B222" s="32" t="s">
        <v>1357</v>
      </c>
      <c r="C222" s="31" t="s">
        <v>1358</v>
      </c>
      <c r="D222" s="31" t="s">
        <v>1359</v>
      </c>
      <c r="E222" s="31" t="s">
        <v>576</v>
      </c>
      <c r="F222" s="91">
        <v>24000</v>
      </c>
      <c r="G222" s="32">
        <v>160.57</v>
      </c>
      <c r="H222" s="32" t="s">
        <v>888</v>
      </c>
    </row>
    <row r="223" spans="1:8" ht="15" customHeight="1">
      <c r="A223" s="90">
        <v>45169</v>
      </c>
      <c r="B223" s="32" t="s">
        <v>1357</v>
      </c>
      <c r="C223" s="31" t="s">
        <v>1358</v>
      </c>
      <c r="D223" s="31" t="s">
        <v>1189</v>
      </c>
      <c r="E223" s="31" t="s">
        <v>576</v>
      </c>
      <c r="F223" s="91">
        <v>15600</v>
      </c>
      <c r="G223" s="32">
        <v>162.32</v>
      </c>
      <c r="H223" s="32" t="s">
        <v>888</v>
      </c>
    </row>
    <row r="224" spans="1:8" ht="15" customHeight="1">
      <c r="A224" s="90">
        <v>45169</v>
      </c>
      <c r="B224" s="32" t="s">
        <v>1120</v>
      </c>
      <c r="C224" s="31" t="s">
        <v>1121</v>
      </c>
      <c r="D224" s="31" t="s">
        <v>1119</v>
      </c>
      <c r="E224" s="31" t="s">
        <v>576</v>
      </c>
      <c r="F224" s="91">
        <v>12504328</v>
      </c>
      <c r="G224" s="32">
        <v>4.53</v>
      </c>
      <c r="H224" s="32" t="s">
        <v>888</v>
      </c>
    </row>
    <row r="225" spans="1:8" ht="15" customHeight="1">
      <c r="A225" s="90">
        <v>45169</v>
      </c>
      <c r="B225" s="32" t="s">
        <v>1120</v>
      </c>
      <c r="C225" s="31" t="s">
        <v>1121</v>
      </c>
      <c r="D225" s="31" t="s">
        <v>1194</v>
      </c>
      <c r="E225" s="31" t="s">
        <v>576</v>
      </c>
      <c r="F225" s="91">
        <v>10164767</v>
      </c>
      <c r="G225" s="32">
        <v>4.62</v>
      </c>
      <c r="H225" s="32" t="s">
        <v>888</v>
      </c>
    </row>
    <row r="226" spans="1:8" ht="15" customHeight="1">
      <c r="A226" s="90">
        <v>45169</v>
      </c>
      <c r="B226" s="32" t="s">
        <v>1120</v>
      </c>
      <c r="C226" s="31" t="s">
        <v>1121</v>
      </c>
      <c r="D226" s="31" t="s">
        <v>1107</v>
      </c>
      <c r="E226" s="31" t="s">
        <v>576</v>
      </c>
      <c r="F226" s="91">
        <v>14473544</v>
      </c>
      <c r="G226" s="32">
        <v>4.5999999999999996</v>
      </c>
      <c r="H226" s="32" t="s">
        <v>888</v>
      </c>
    </row>
    <row r="227" spans="1:8" ht="15" customHeight="1">
      <c r="A227" s="90"/>
      <c r="B227" s="32"/>
      <c r="C227" s="31"/>
      <c r="D227" s="31"/>
      <c r="E227" s="31"/>
      <c r="F227" s="91"/>
      <c r="G227" s="32"/>
      <c r="H227" s="32"/>
    </row>
    <row r="228" spans="1:8" ht="15" customHeight="1">
      <c r="A228" s="90"/>
      <c r="B228" s="32"/>
      <c r="C228" s="31"/>
      <c r="D228" s="31"/>
      <c r="E228" s="31"/>
      <c r="F228" s="91"/>
      <c r="G228" s="32"/>
      <c r="H228" s="32"/>
    </row>
    <row r="229" spans="1:8" ht="15" customHeight="1">
      <c r="A229" s="90"/>
      <c r="B229" s="32"/>
      <c r="C229" s="31"/>
      <c r="D229" s="31"/>
      <c r="E229" s="31"/>
      <c r="F229" s="91"/>
      <c r="G229" s="32"/>
      <c r="H229" s="32"/>
    </row>
    <row r="230" spans="1:8" ht="15" customHeight="1">
      <c r="A230" s="90"/>
      <c r="B230" s="32"/>
      <c r="C230" s="31"/>
      <c r="D230" s="31"/>
      <c r="E230" s="31"/>
      <c r="F230" s="91"/>
      <c r="G230" s="32"/>
      <c r="H230" s="32"/>
    </row>
    <row r="231" spans="1:8" ht="15" customHeight="1">
      <c r="A231" s="90"/>
      <c r="B231" s="32"/>
      <c r="C231" s="31"/>
      <c r="D231" s="31"/>
      <c r="E231" s="31"/>
      <c r="F231" s="91"/>
      <c r="G231" s="32"/>
      <c r="H231" s="32"/>
    </row>
    <row r="232" spans="1:8" ht="15" customHeight="1">
      <c r="A232" s="90"/>
      <c r="B232" s="32"/>
      <c r="C232" s="31"/>
      <c r="D232" s="31"/>
      <c r="E232" s="31"/>
      <c r="F232" s="91"/>
      <c r="G232" s="32"/>
      <c r="H232" s="32"/>
    </row>
    <row r="233" spans="1:8" ht="15" customHeight="1">
      <c r="A233" s="90"/>
      <c r="B233" s="32"/>
      <c r="C233" s="31"/>
      <c r="D233" s="31"/>
      <c r="E233" s="31"/>
      <c r="F233" s="91"/>
      <c r="G233" s="32"/>
      <c r="H233" s="32"/>
    </row>
    <row r="234" spans="1:8" ht="15" customHeight="1">
      <c r="A234" s="90"/>
      <c r="B234" s="32"/>
      <c r="C234" s="31"/>
      <c r="D234" s="31"/>
      <c r="E234" s="31"/>
      <c r="F234" s="91"/>
      <c r="G234" s="32"/>
      <c r="H234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37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927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78">
        <v>1</v>
      </c>
      <c r="B10" s="279">
        <v>45092</v>
      </c>
      <c r="C10" s="280"/>
      <c r="D10" s="281" t="s">
        <v>62</v>
      </c>
      <c r="E10" s="282" t="s">
        <v>592</v>
      </c>
      <c r="F10" s="239">
        <v>6800</v>
      </c>
      <c r="G10" s="242">
        <v>6400</v>
      </c>
      <c r="H10" s="242">
        <v>7150</v>
      </c>
      <c r="I10" s="283" t="s">
        <v>848</v>
      </c>
      <c r="J10" s="111" t="s">
        <v>915</v>
      </c>
      <c r="K10" s="111">
        <f>H10-F10</f>
        <v>350</v>
      </c>
      <c r="L10" s="112">
        <f>(F10*-0.3)/100</f>
        <v>-20.399999999999999</v>
      </c>
      <c r="M10" s="113">
        <f>(K10+L10)/F10</f>
        <v>4.8470588235294119E-2</v>
      </c>
      <c r="N10" s="258" t="s">
        <v>595</v>
      </c>
      <c r="O10" s="260">
        <v>45139</v>
      </c>
      <c r="P10" s="259" t="s">
        <v>311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78">
        <v>2</v>
      </c>
      <c r="B11" s="279">
        <v>45111</v>
      </c>
      <c r="C11" s="280"/>
      <c r="D11" s="281" t="s">
        <v>82</v>
      </c>
      <c r="E11" s="337" t="s">
        <v>1030</v>
      </c>
      <c r="F11" s="239">
        <v>253.5</v>
      </c>
      <c r="G11" s="242">
        <v>234</v>
      </c>
      <c r="H11" s="242">
        <v>272</v>
      </c>
      <c r="I11" s="283" t="s">
        <v>871</v>
      </c>
      <c r="J11" s="111" t="s">
        <v>1021</v>
      </c>
      <c r="K11" s="111">
        <f>H11-F11</f>
        <v>18.5</v>
      </c>
      <c r="L11" s="112">
        <f>(F11*-0.3)/100</f>
        <v>-0.76049999999999995</v>
      </c>
      <c r="M11" s="113">
        <f>(K11+L11)/F11</f>
        <v>6.9978303747534512E-2</v>
      </c>
      <c r="N11" s="258" t="s">
        <v>595</v>
      </c>
      <c r="O11" s="260">
        <v>45146</v>
      </c>
      <c r="P11" s="259" t="s">
        <v>311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9">
        <v>45112</v>
      </c>
      <c r="C12" s="280"/>
      <c r="D12" s="281" t="s">
        <v>387</v>
      </c>
      <c r="E12" s="282" t="s">
        <v>592</v>
      </c>
      <c r="F12" s="239">
        <v>1465</v>
      </c>
      <c r="G12" s="242">
        <v>1395</v>
      </c>
      <c r="H12" s="242">
        <v>1545</v>
      </c>
      <c r="I12" s="283" t="s">
        <v>873</v>
      </c>
      <c r="J12" s="111" t="s">
        <v>1001</v>
      </c>
      <c r="K12" s="111">
        <f>H12-F12</f>
        <v>80</v>
      </c>
      <c r="L12" s="112">
        <f>(F12*-0.3)/100</f>
        <v>-4.3949999999999996</v>
      </c>
      <c r="M12" s="113">
        <f>(K12+L12)/F12</f>
        <v>5.1607508532423213E-2</v>
      </c>
      <c r="N12" s="258" t="s">
        <v>595</v>
      </c>
      <c r="O12" s="260">
        <v>45149</v>
      </c>
      <c r="P12" s="259" t="s">
        <v>311</v>
      </c>
      <c r="Q12" s="41"/>
      <c r="R12" s="41" t="s">
        <v>607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1">
        <v>4</v>
      </c>
      <c r="B13" s="245">
        <v>45119</v>
      </c>
      <c r="C13" s="262"/>
      <c r="D13" s="263" t="s">
        <v>129</v>
      </c>
      <c r="E13" s="264" t="s">
        <v>592</v>
      </c>
      <c r="F13" s="244" t="s">
        <v>877</v>
      </c>
      <c r="G13" s="246">
        <v>1540</v>
      </c>
      <c r="H13" s="244"/>
      <c r="I13" s="244" t="s">
        <v>876</v>
      </c>
      <c r="J13" s="246" t="s">
        <v>593</v>
      </c>
      <c r="K13" s="246"/>
      <c r="L13" s="257"/>
      <c r="M13" s="265"/>
      <c r="N13" s="246"/>
      <c r="O13" s="266"/>
      <c r="P13" s="114">
        <f>VLOOKUP(D13,'MidCap Intra'!$B$11:$C$568,2,0)</f>
        <v>1571.45</v>
      </c>
      <c r="Q13" s="41"/>
      <c r="R13" s="41" t="s">
        <v>594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8">
        <v>5</v>
      </c>
      <c r="B14" s="279">
        <v>45120</v>
      </c>
      <c r="C14" s="280"/>
      <c r="D14" s="281" t="s">
        <v>430</v>
      </c>
      <c r="E14" s="337" t="s">
        <v>1030</v>
      </c>
      <c r="F14" s="239">
        <v>106.4</v>
      </c>
      <c r="G14" s="242">
        <v>102</v>
      </c>
      <c r="H14" s="242">
        <v>113.5</v>
      </c>
      <c r="I14" s="283" t="s">
        <v>879</v>
      </c>
      <c r="J14" s="111" t="s">
        <v>1031</v>
      </c>
      <c r="K14" s="111">
        <f>H14-F14</f>
        <v>7.0999999999999943</v>
      </c>
      <c r="L14" s="112">
        <f>(F14*-0.3)/100</f>
        <v>-0.31920000000000004</v>
      </c>
      <c r="M14" s="113">
        <f>(K14+L14)/F14</f>
        <v>6.3729323308270622E-2</v>
      </c>
      <c r="N14" s="258" t="s">
        <v>595</v>
      </c>
      <c r="O14" s="260">
        <v>45152</v>
      </c>
      <c r="P14" s="259" t="s">
        <v>311</v>
      </c>
      <c r="Q14" s="41"/>
      <c r="R14" s="41" t="s">
        <v>594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0">
        <v>6</v>
      </c>
      <c r="B15" s="341">
        <v>45125</v>
      </c>
      <c r="C15" s="342"/>
      <c r="D15" s="343" t="s">
        <v>215</v>
      </c>
      <c r="E15" s="344" t="s">
        <v>592</v>
      </c>
      <c r="F15" s="345">
        <v>579</v>
      </c>
      <c r="G15" s="346">
        <v>548</v>
      </c>
      <c r="H15" s="345">
        <v>581</v>
      </c>
      <c r="I15" s="345" t="s">
        <v>884</v>
      </c>
      <c r="J15" s="329" t="s">
        <v>1103</v>
      </c>
      <c r="K15" s="329">
        <f>H15-F15</f>
        <v>2</v>
      </c>
      <c r="L15" s="330">
        <f>(F15*-0.3)/100</f>
        <v>-1.7369999999999999</v>
      </c>
      <c r="M15" s="331">
        <f>(K15+L15)/F15</f>
        <v>4.5423143350604512E-4</v>
      </c>
      <c r="N15" s="332" t="s">
        <v>615</v>
      </c>
      <c r="O15" s="333">
        <v>45162</v>
      </c>
      <c r="P15" s="347" t="s">
        <v>311</v>
      </c>
      <c r="Q15" s="41"/>
      <c r="R15" s="41" t="s">
        <v>594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6">
        <v>7</v>
      </c>
      <c r="B16" s="289">
        <v>45125</v>
      </c>
      <c r="C16" s="307"/>
      <c r="D16" s="308" t="s">
        <v>499</v>
      </c>
      <c r="E16" s="309" t="s">
        <v>592</v>
      </c>
      <c r="F16" s="288">
        <v>178</v>
      </c>
      <c r="G16" s="290">
        <v>168</v>
      </c>
      <c r="H16" s="288">
        <v>170</v>
      </c>
      <c r="I16" s="288" t="s">
        <v>885</v>
      </c>
      <c r="J16" s="310" t="s">
        <v>920</v>
      </c>
      <c r="K16" s="310">
        <f t="shared" ref="K16" si="0">H16-F16</f>
        <v>-8</v>
      </c>
      <c r="L16" s="311">
        <f>(F16*-0.3)/100</f>
        <v>-0.53400000000000003</v>
      </c>
      <c r="M16" s="312">
        <f t="shared" ref="M16" si="1">(K16+L16)/F16</f>
        <v>-4.7943820224719103E-2</v>
      </c>
      <c r="N16" s="313" t="s">
        <v>606</v>
      </c>
      <c r="O16" s="314">
        <v>45140</v>
      </c>
      <c r="P16" s="315"/>
      <c r="Q16" s="41"/>
      <c r="R16" s="41" t="s">
        <v>594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78">
        <v>8</v>
      </c>
      <c r="B17" s="279">
        <v>45133</v>
      </c>
      <c r="C17" s="280"/>
      <c r="D17" s="281" t="s">
        <v>428</v>
      </c>
      <c r="E17" s="282" t="s">
        <v>592</v>
      </c>
      <c r="F17" s="239">
        <v>326</v>
      </c>
      <c r="G17" s="242">
        <v>299</v>
      </c>
      <c r="H17" s="242">
        <v>345.5</v>
      </c>
      <c r="I17" s="283" t="s">
        <v>889</v>
      </c>
      <c r="J17" s="111" t="s">
        <v>917</v>
      </c>
      <c r="K17" s="111">
        <f t="shared" ref="K17" si="2">H17-F17</f>
        <v>19.5</v>
      </c>
      <c r="L17" s="112">
        <f>(F17*-0.3)/100</f>
        <v>-0.97799999999999998</v>
      </c>
      <c r="M17" s="113">
        <f t="shared" ref="M17" si="3">(K17+L17)/F17</f>
        <v>5.6815950920245391E-2</v>
      </c>
      <c r="N17" s="258" t="s">
        <v>595</v>
      </c>
      <c r="O17" s="260">
        <v>45140</v>
      </c>
      <c r="P17" s="259"/>
      <c r="Q17" s="41"/>
      <c r="R17" s="41" t="s">
        <v>594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1">
        <v>9</v>
      </c>
      <c r="B18" s="245">
        <v>45133</v>
      </c>
      <c r="C18" s="262"/>
      <c r="D18" s="268" t="s">
        <v>74</v>
      </c>
      <c r="E18" s="264" t="s">
        <v>592</v>
      </c>
      <c r="F18" s="244" t="s">
        <v>890</v>
      </c>
      <c r="G18" s="246">
        <v>185</v>
      </c>
      <c r="H18" s="244"/>
      <c r="I18" s="244" t="s">
        <v>891</v>
      </c>
      <c r="J18" s="246" t="s">
        <v>593</v>
      </c>
      <c r="K18" s="246"/>
      <c r="L18" s="257"/>
      <c r="M18" s="265"/>
      <c r="N18" s="246"/>
      <c r="O18" s="266"/>
      <c r="P18" s="114">
        <f>VLOOKUP(D18,'MidCap Intra'!$B$11:$C$568,2,0)</f>
        <v>187.15</v>
      </c>
      <c r="Q18" s="41"/>
      <c r="R18" s="41" t="s">
        <v>594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47">
        <v>10</v>
      </c>
      <c r="B19" s="105">
        <v>45133</v>
      </c>
      <c r="C19" s="248"/>
      <c r="D19" s="269" t="s">
        <v>491</v>
      </c>
      <c r="E19" s="264" t="s">
        <v>592</v>
      </c>
      <c r="F19" s="104" t="s">
        <v>892</v>
      </c>
      <c r="G19" s="106">
        <v>118</v>
      </c>
      <c r="H19" s="104"/>
      <c r="I19" s="104" t="s">
        <v>893</v>
      </c>
      <c r="J19" s="106" t="s">
        <v>593</v>
      </c>
      <c r="K19" s="246"/>
      <c r="L19" s="257"/>
      <c r="M19" s="265"/>
      <c r="N19" s="246"/>
      <c r="O19" s="266"/>
      <c r="P19" s="114">
        <f>VLOOKUP(D19,'MidCap Intra'!$B$11:$C$568,2,0)</f>
        <v>131.05000000000001</v>
      </c>
      <c r="Q19" s="41"/>
      <c r="R19" s="41" t="s">
        <v>594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6">
        <v>11</v>
      </c>
      <c r="B20" s="289">
        <v>45134</v>
      </c>
      <c r="C20" s="307"/>
      <c r="D20" s="308" t="s">
        <v>151</v>
      </c>
      <c r="E20" s="309" t="s">
        <v>592</v>
      </c>
      <c r="F20" s="288">
        <v>173.5</v>
      </c>
      <c r="G20" s="290">
        <v>164</v>
      </c>
      <c r="H20" s="288">
        <v>164</v>
      </c>
      <c r="I20" s="288" t="s">
        <v>894</v>
      </c>
      <c r="J20" s="310" t="s">
        <v>1039</v>
      </c>
      <c r="K20" s="310">
        <f t="shared" ref="K20" si="4">H20-F20</f>
        <v>-9.5</v>
      </c>
      <c r="L20" s="311">
        <f>(F20*-0.3)/100</f>
        <v>-0.52049999999999996</v>
      </c>
      <c r="M20" s="312">
        <f t="shared" ref="M20" si="5">(K20+L20)/F20</f>
        <v>-5.7755043227665705E-2</v>
      </c>
      <c r="N20" s="313" t="s">
        <v>606</v>
      </c>
      <c r="O20" s="314">
        <v>45154</v>
      </c>
      <c r="P20" s="315"/>
      <c r="Q20" s="41"/>
      <c r="R20" s="41" t="s">
        <v>594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8">
        <v>12</v>
      </c>
      <c r="B21" s="279">
        <v>45135</v>
      </c>
      <c r="C21" s="280"/>
      <c r="D21" s="281" t="s">
        <v>459</v>
      </c>
      <c r="E21" s="282" t="s">
        <v>592</v>
      </c>
      <c r="F21" s="239">
        <v>2045</v>
      </c>
      <c r="G21" s="242">
        <v>1840</v>
      </c>
      <c r="H21" s="242">
        <v>2154</v>
      </c>
      <c r="I21" s="283" t="s">
        <v>875</v>
      </c>
      <c r="J21" s="111" t="s">
        <v>1033</v>
      </c>
      <c r="K21" s="111">
        <f t="shared" ref="K21" si="6">H21-F21</f>
        <v>109</v>
      </c>
      <c r="L21" s="112">
        <f>(F21*-0.3)/100</f>
        <v>-6.1349999999999998</v>
      </c>
      <c r="M21" s="113">
        <f t="shared" ref="M21" si="7">(K21+L21)/F21</f>
        <v>5.0300733496332517E-2</v>
      </c>
      <c r="N21" s="258" t="s">
        <v>595</v>
      </c>
      <c r="O21" s="260">
        <v>45152</v>
      </c>
      <c r="P21" s="259"/>
      <c r="R21" s="41" t="s">
        <v>594</v>
      </c>
    </row>
    <row r="22" spans="1:38" ht="15" customHeight="1">
      <c r="A22" s="306">
        <v>13</v>
      </c>
      <c r="B22" s="289">
        <v>45139</v>
      </c>
      <c r="C22" s="307"/>
      <c r="D22" s="308" t="s">
        <v>301</v>
      </c>
      <c r="E22" s="309" t="s">
        <v>592</v>
      </c>
      <c r="F22" s="288">
        <v>3035</v>
      </c>
      <c r="G22" s="290">
        <v>2880</v>
      </c>
      <c r="H22" s="288">
        <v>2865</v>
      </c>
      <c r="I22" s="288" t="s">
        <v>909</v>
      </c>
      <c r="J22" s="310" t="s">
        <v>1012</v>
      </c>
      <c r="K22" s="310">
        <f t="shared" ref="K22" si="8">H22-F22</f>
        <v>-170</v>
      </c>
      <c r="L22" s="311">
        <f>(F22*-0.3)/100</f>
        <v>-9.1050000000000004</v>
      </c>
      <c r="M22" s="312">
        <f t="shared" ref="M22" si="9">(K22+L22)/F22</f>
        <v>-5.9013179571663917E-2</v>
      </c>
      <c r="N22" s="313" t="s">
        <v>606</v>
      </c>
      <c r="O22" s="314">
        <v>45149</v>
      </c>
      <c r="P22" s="315"/>
      <c r="R22" s="41" t="s">
        <v>594</v>
      </c>
    </row>
    <row r="23" spans="1:38" ht="15" customHeight="1">
      <c r="A23" s="261">
        <v>14</v>
      </c>
      <c r="B23" s="245">
        <v>45142</v>
      </c>
      <c r="C23" s="262"/>
      <c r="D23" s="263" t="s">
        <v>556</v>
      </c>
      <c r="E23" s="264" t="s">
        <v>592</v>
      </c>
      <c r="F23" s="244" t="s">
        <v>955</v>
      </c>
      <c r="G23" s="246">
        <v>1745</v>
      </c>
      <c r="H23" s="244"/>
      <c r="I23" s="244" t="s">
        <v>956</v>
      </c>
      <c r="J23" s="246" t="s">
        <v>593</v>
      </c>
      <c r="K23" s="246"/>
      <c r="L23" s="257"/>
      <c r="M23" s="265"/>
      <c r="N23" s="246"/>
      <c r="O23" s="266"/>
      <c r="P23" s="114">
        <f>VLOOKUP(D23,'MidCap Intra'!$B$11:$C$568,2,0)</f>
        <v>1855.1</v>
      </c>
      <c r="R23" s="41" t="s">
        <v>594</v>
      </c>
    </row>
    <row r="24" spans="1:38" ht="15" customHeight="1">
      <c r="A24" s="261">
        <v>15</v>
      </c>
      <c r="B24" s="245">
        <v>45145</v>
      </c>
      <c r="C24" s="262"/>
      <c r="D24" s="263" t="s">
        <v>535</v>
      </c>
      <c r="E24" s="264" t="s">
        <v>592</v>
      </c>
      <c r="F24" s="244" t="s">
        <v>958</v>
      </c>
      <c r="G24" s="246">
        <v>365</v>
      </c>
      <c r="H24" s="244"/>
      <c r="I24" s="244" t="s">
        <v>959</v>
      </c>
      <c r="J24" s="246" t="s">
        <v>593</v>
      </c>
      <c r="K24" s="246"/>
      <c r="L24" s="257"/>
      <c r="M24" s="265"/>
      <c r="N24" s="246"/>
      <c r="O24" s="266"/>
      <c r="P24" s="114">
        <f>VLOOKUP(D24,'MidCap Intra'!$B$11:$C$568,2,0)</f>
        <v>399.5</v>
      </c>
      <c r="R24" s="41" t="s">
        <v>594</v>
      </c>
    </row>
    <row r="25" spans="1:38" ht="15" customHeight="1">
      <c r="A25" s="278">
        <v>16</v>
      </c>
      <c r="B25" s="279">
        <v>45146</v>
      </c>
      <c r="C25" s="280"/>
      <c r="D25" s="281" t="s">
        <v>223</v>
      </c>
      <c r="E25" s="337" t="s">
        <v>592</v>
      </c>
      <c r="F25" s="239">
        <v>1012.5</v>
      </c>
      <c r="G25" s="242">
        <v>965</v>
      </c>
      <c r="H25" s="242">
        <v>1062.5</v>
      </c>
      <c r="I25" s="283" t="s">
        <v>965</v>
      </c>
      <c r="J25" s="111" t="s">
        <v>1123</v>
      </c>
      <c r="K25" s="111">
        <f t="shared" ref="K25" si="10">H25-F25</f>
        <v>50</v>
      </c>
      <c r="L25" s="112">
        <f>(F25*-0.3)/100</f>
        <v>-3.0375000000000001</v>
      </c>
      <c r="M25" s="113">
        <f t="shared" ref="M25" si="11">(K25+L25)/F25</f>
        <v>4.6382716049382718E-2</v>
      </c>
      <c r="N25" s="258" t="s">
        <v>595</v>
      </c>
      <c r="O25" s="260">
        <v>45167</v>
      </c>
      <c r="P25" s="335"/>
      <c r="R25" s="41" t="s">
        <v>594</v>
      </c>
    </row>
    <row r="26" spans="1:38" ht="15" customHeight="1">
      <c r="A26" s="278">
        <v>17</v>
      </c>
      <c r="B26" s="279">
        <v>45147</v>
      </c>
      <c r="C26" s="280"/>
      <c r="D26" s="281" t="s">
        <v>303</v>
      </c>
      <c r="E26" s="337" t="s">
        <v>1030</v>
      </c>
      <c r="F26" s="239">
        <v>816.25</v>
      </c>
      <c r="G26" s="242">
        <v>750</v>
      </c>
      <c r="H26" s="242">
        <v>865</v>
      </c>
      <c r="I26" s="283" t="s">
        <v>982</v>
      </c>
      <c r="J26" s="111" t="s">
        <v>1029</v>
      </c>
      <c r="K26" s="111">
        <f t="shared" ref="K26:K27" si="12">H26-F26</f>
        <v>48.75</v>
      </c>
      <c r="L26" s="112">
        <f>(F26*-0.3)/100</f>
        <v>-2.44875</v>
      </c>
      <c r="M26" s="113">
        <f t="shared" ref="M26:M27" si="13">(K26+L26)/F26</f>
        <v>5.6724349157733542E-2</v>
      </c>
      <c r="N26" s="258" t="s">
        <v>595</v>
      </c>
      <c r="O26" s="260">
        <v>45152</v>
      </c>
      <c r="P26" s="335"/>
      <c r="R26" s="41" t="s">
        <v>594</v>
      </c>
    </row>
    <row r="27" spans="1:38" ht="15" customHeight="1">
      <c r="A27" s="306">
        <v>18</v>
      </c>
      <c r="B27" s="289">
        <v>45149</v>
      </c>
      <c r="C27" s="307"/>
      <c r="D27" s="308" t="s">
        <v>137</v>
      </c>
      <c r="E27" s="309" t="s">
        <v>592</v>
      </c>
      <c r="F27" s="288">
        <v>160</v>
      </c>
      <c r="G27" s="290">
        <v>150</v>
      </c>
      <c r="H27" s="288">
        <v>150</v>
      </c>
      <c r="I27" s="288" t="s">
        <v>1003</v>
      </c>
      <c r="J27" s="310" t="s">
        <v>981</v>
      </c>
      <c r="K27" s="310">
        <f t="shared" si="12"/>
        <v>-10</v>
      </c>
      <c r="L27" s="311">
        <f>(F27*-0.3)/100</f>
        <v>-0.48</v>
      </c>
      <c r="M27" s="312">
        <f t="shared" si="13"/>
        <v>-6.5500000000000003E-2</v>
      </c>
      <c r="N27" s="313" t="s">
        <v>606</v>
      </c>
      <c r="O27" s="314">
        <v>45154</v>
      </c>
      <c r="P27" s="315"/>
      <c r="R27" s="41" t="s">
        <v>594</v>
      </c>
    </row>
    <row r="28" spans="1:38" ht="15" customHeight="1">
      <c r="A28" s="278">
        <v>19</v>
      </c>
      <c r="B28" s="279">
        <v>45152</v>
      </c>
      <c r="C28" s="280"/>
      <c r="D28" s="281" t="s">
        <v>114</v>
      </c>
      <c r="E28" s="337" t="s">
        <v>592</v>
      </c>
      <c r="F28" s="239">
        <v>132</v>
      </c>
      <c r="G28" s="242">
        <v>120</v>
      </c>
      <c r="H28" s="242">
        <v>139</v>
      </c>
      <c r="I28" s="283" t="s">
        <v>893</v>
      </c>
      <c r="J28" s="111" t="s">
        <v>995</v>
      </c>
      <c r="K28" s="111">
        <f t="shared" ref="K28" si="14">H28-F28</f>
        <v>7</v>
      </c>
      <c r="L28" s="112">
        <f>(F28*-0.3)/100</f>
        <v>-0.39600000000000002</v>
      </c>
      <c r="M28" s="113">
        <f t="shared" ref="M28" si="15">(K28+L28)/F28</f>
        <v>5.0030303030303029E-2</v>
      </c>
      <c r="N28" s="258" t="s">
        <v>595</v>
      </c>
      <c r="O28" s="260">
        <v>45161</v>
      </c>
      <c r="P28" s="335"/>
      <c r="R28" s="41" t="s">
        <v>594</v>
      </c>
    </row>
    <row r="29" spans="1:38" ht="15" customHeight="1">
      <c r="A29" s="278">
        <v>20</v>
      </c>
      <c r="B29" s="279">
        <v>45154</v>
      </c>
      <c r="C29" s="280"/>
      <c r="D29" s="281" t="s">
        <v>354</v>
      </c>
      <c r="E29" s="337" t="s">
        <v>592</v>
      </c>
      <c r="F29" s="239">
        <v>1030</v>
      </c>
      <c r="G29" s="242">
        <v>930</v>
      </c>
      <c r="H29" s="242">
        <v>1082</v>
      </c>
      <c r="I29" s="283" t="s">
        <v>1040</v>
      </c>
      <c r="J29" s="111" t="s">
        <v>1041</v>
      </c>
      <c r="K29" s="111">
        <f t="shared" ref="K29:K30" si="16">H29-F29</f>
        <v>52</v>
      </c>
      <c r="L29" s="112">
        <f>(F29*-0.02)/100</f>
        <v>-0.20600000000000002</v>
      </c>
      <c r="M29" s="113">
        <f t="shared" ref="M29:M30" si="17">(K29+L29)/F29</f>
        <v>5.0285436893203882E-2</v>
      </c>
      <c r="N29" s="258" t="s">
        <v>595</v>
      </c>
      <c r="O29" s="260">
        <v>45154</v>
      </c>
      <c r="P29" s="335"/>
      <c r="R29" s="41" t="s">
        <v>594</v>
      </c>
    </row>
    <row r="30" spans="1:38" ht="15" customHeight="1">
      <c r="A30" s="278">
        <v>21</v>
      </c>
      <c r="B30" s="279">
        <v>45155</v>
      </c>
      <c r="C30" s="280"/>
      <c r="D30" s="281" t="s">
        <v>354</v>
      </c>
      <c r="E30" s="337" t="s">
        <v>592</v>
      </c>
      <c r="F30" s="239">
        <v>1085</v>
      </c>
      <c r="G30" s="242">
        <v>995</v>
      </c>
      <c r="H30" s="242">
        <v>1142.5</v>
      </c>
      <c r="I30" s="283" t="s">
        <v>1049</v>
      </c>
      <c r="J30" s="111" t="s">
        <v>1078</v>
      </c>
      <c r="K30" s="111">
        <f t="shared" si="16"/>
        <v>57.5</v>
      </c>
      <c r="L30" s="112">
        <f>(F30*-0.3)/100</f>
        <v>-3.2549999999999999</v>
      </c>
      <c r="M30" s="113">
        <f t="shared" si="17"/>
        <v>4.9995391705069121E-2</v>
      </c>
      <c r="N30" s="258" t="s">
        <v>595</v>
      </c>
      <c r="O30" s="260">
        <v>45159</v>
      </c>
      <c r="P30" s="335"/>
      <c r="R30" s="41" t="s">
        <v>594</v>
      </c>
    </row>
    <row r="31" spans="1:38" ht="15" customHeight="1">
      <c r="A31" s="278">
        <v>22</v>
      </c>
      <c r="B31" s="279">
        <v>45160</v>
      </c>
      <c r="C31" s="280"/>
      <c r="D31" s="281" t="s">
        <v>62</v>
      </c>
      <c r="E31" s="337" t="s">
        <v>592</v>
      </c>
      <c r="F31" s="239">
        <v>6790</v>
      </c>
      <c r="G31" s="242">
        <v>6400</v>
      </c>
      <c r="H31" s="242">
        <v>7200</v>
      </c>
      <c r="I31" s="283" t="s">
        <v>1083</v>
      </c>
      <c r="J31" s="111" t="s">
        <v>1136</v>
      </c>
      <c r="K31" s="111">
        <f t="shared" ref="K31" si="18">H31-F31</f>
        <v>410</v>
      </c>
      <c r="L31" s="112">
        <f>(F31*-0.3)/100</f>
        <v>-20.37</v>
      </c>
      <c r="M31" s="113">
        <f t="shared" ref="M31" si="19">(K31+L31)/F31</f>
        <v>5.7382916053019144E-2</v>
      </c>
      <c r="N31" s="258" t="s">
        <v>595</v>
      </c>
      <c r="O31" s="260">
        <v>45167</v>
      </c>
      <c r="P31" s="335"/>
      <c r="R31" s="41" t="s">
        <v>594</v>
      </c>
    </row>
    <row r="32" spans="1:38" ht="15" customHeight="1">
      <c r="A32" s="278">
        <v>23</v>
      </c>
      <c r="B32" s="279">
        <v>45160</v>
      </c>
      <c r="C32" s="280"/>
      <c r="D32" s="281" t="s">
        <v>476</v>
      </c>
      <c r="E32" s="337" t="s">
        <v>592</v>
      </c>
      <c r="F32" s="239">
        <v>153.5</v>
      </c>
      <c r="G32" s="242">
        <v>142</v>
      </c>
      <c r="H32" s="242">
        <v>164.5</v>
      </c>
      <c r="I32" s="283" t="s">
        <v>1090</v>
      </c>
      <c r="J32" s="111" t="s">
        <v>1128</v>
      </c>
      <c r="K32" s="111">
        <f t="shared" ref="K32" si="20">H32-F32</f>
        <v>11</v>
      </c>
      <c r="L32" s="112">
        <f>(F32*-0.3)/100</f>
        <v>-0.46049999999999996</v>
      </c>
      <c r="M32" s="113">
        <f t="shared" ref="M32" si="21">(K32+L32)/F32</f>
        <v>6.8661237785016288E-2</v>
      </c>
      <c r="N32" s="258" t="s">
        <v>595</v>
      </c>
      <c r="O32" s="260">
        <v>45167</v>
      </c>
      <c r="P32" s="335"/>
      <c r="R32" s="41" t="s">
        <v>594</v>
      </c>
    </row>
    <row r="33" spans="1:38" ht="15" customHeight="1">
      <c r="A33" s="278">
        <v>24</v>
      </c>
      <c r="B33" s="279">
        <v>45163</v>
      </c>
      <c r="C33" s="280"/>
      <c r="D33" s="281" t="s">
        <v>173</v>
      </c>
      <c r="E33" s="337" t="s">
        <v>592</v>
      </c>
      <c r="F33" s="239">
        <v>139.5</v>
      </c>
      <c r="G33" s="242">
        <v>133</v>
      </c>
      <c r="H33" s="242">
        <v>148.75</v>
      </c>
      <c r="I33" s="283" t="s">
        <v>1104</v>
      </c>
      <c r="J33" s="111" t="s">
        <v>1162</v>
      </c>
      <c r="K33" s="111">
        <f t="shared" ref="K33" si="22">H33-F33</f>
        <v>9.25</v>
      </c>
      <c r="L33" s="112">
        <f>(F33*-0.3)/100</f>
        <v>-0.41850000000000004</v>
      </c>
      <c r="M33" s="113">
        <f t="shared" ref="M33" si="23">(K33+L33)/F33</f>
        <v>6.3308243727598565E-2</v>
      </c>
      <c r="N33" s="258" t="s">
        <v>595</v>
      </c>
      <c r="O33" s="260">
        <v>45168</v>
      </c>
      <c r="P33" s="335"/>
      <c r="R33" s="41" t="s">
        <v>594</v>
      </c>
    </row>
    <row r="34" spans="1:38" ht="15" customHeight="1">
      <c r="A34" s="261">
        <v>25</v>
      </c>
      <c r="B34" s="245">
        <v>45167</v>
      </c>
      <c r="C34" s="262"/>
      <c r="D34" s="268" t="s">
        <v>402</v>
      </c>
      <c r="E34" s="264" t="s">
        <v>592</v>
      </c>
      <c r="F34" s="244" t="s">
        <v>1126</v>
      </c>
      <c r="G34" s="246">
        <v>2700</v>
      </c>
      <c r="H34" s="244"/>
      <c r="I34" s="244" t="s">
        <v>1127</v>
      </c>
      <c r="J34" s="246" t="s">
        <v>593</v>
      </c>
      <c r="K34" s="246"/>
      <c r="L34" s="257"/>
      <c r="M34" s="265"/>
      <c r="N34" s="246"/>
      <c r="O34" s="266"/>
      <c r="P34" s="114">
        <f>VLOOKUP(D34,'MidCap Intra'!$B$11:$C$568,2,0)</f>
        <v>3046.6</v>
      </c>
      <c r="R34" s="41" t="s">
        <v>594</v>
      </c>
    </row>
    <row r="35" spans="1:38" ht="15" customHeight="1">
      <c r="A35" s="261">
        <v>26</v>
      </c>
      <c r="B35" s="245">
        <v>45167</v>
      </c>
      <c r="C35" s="262"/>
      <c r="D35" s="268" t="s">
        <v>430</v>
      </c>
      <c r="E35" s="264" t="s">
        <v>592</v>
      </c>
      <c r="F35" s="244" t="s">
        <v>1140</v>
      </c>
      <c r="G35" s="246">
        <v>105</v>
      </c>
      <c r="H35" s="244"/>
      <c r="I35" s="244" t="s">
        <v>1141</v>
      </c>
      <c r="J35" s="246" t="s">
        <v>593</v>
      </c>
      <c r="K35" s="246"/>
      <c r="L35" s="257"/>
      <c r="M35" s="265"/>
      <c r="N35" s="246"/>
      <c r="O35" s="266"/>
      <c r="P35" s="114">
        <f>VLOOKUP(D35,'MidCap Intra'!$B$11:$C$568,2,0)</f>
        <v>119.35</v>
      </c>
      <c r="R35" s="41" t="s">
        <v>594</v>
      </c>
    </row>
    <row r="36" spans="1:38" ht="15" customHeight="1">
      <c r="A36" s="261">
        <v>27</v>
      </c>
      <c r="B36" s="245">
        <v>45168</v>
      </c>
      <c r="C36" s="262"/>
      <c r="D36" s="268" t="s">
        <v>324</v>
      </c>
      <c r="E36" s="264" t="s">
        <v>592</v>
      </c>
      <c r="F36" s="244" t="s">
        <v>1166</v>
      </c>
      <c r="G36" s="246">
        <v>577</v>
      </c>
      <c r="H36" s="244"/>
      <c r="I36" s="244" t="s">
        <v>1208</v>
      </c>
      <c r="J36" s="246" t="s">
        <v>593</v>
      </c>
      <c r="K36" s="246"/>
      <c r="L36" s="257"/>
      <c r="M36" s="265"/>
      <c r="N36" s="246"/>
      <c r="O36" s="266"/>
      <c r="P36" s="114">
        <f>VLOOKUP(D36,'MidCap Intra'!$B$11:$C$568,2,0)</f>
        <v>628.35</v>
      </c>
      <c r="R36" s="41" t="s">
        <v>594</v>
      </c>
    </row>
    <row r="37" spans="1:38" ht="15" customHeight="1">
      <c r="A37" s="261">
        <v>28</v>
      </c>
      <c r="B37" s="245">
        <v>45169</v>
      </c>
      <c r="C37" s="262"/>
      <c r="D37" s="268" t="s">
        <v>387</v>
      </c>
      <c r="E37" s="264" t="s">
        <v>592</v>
      </c>
      <c r="F37" s="244" t="s">
        <v>1214</v>
      </c>
      <c r="G37" s="246">
        <v>1415</v>
      </c>
      <c r="H37" s="244"/>
      <c r="I37" s="244" t="s">
        <v>1215</v>
      </c>
      <c r="J37" s="246" t="s">
        <v>593</v>
      </c>
      <c r="K37" s="246"/>
      <c r="L37" s="257"/>
      <c r="M37" s="265"/>
      <c r="N37" s="246"/>
      <c r="O37" s="266"/>
      <c r="P37" s="114">
        <f>VLOOKUP(D37,'MidCap Intra'!$B$11:$C$568,2,0)</f>
        <v>1578.25</v>
      </c>
      <c r="R37" s="41" t="s">
        <v>594</v>
      </c>
    </row>
    <row r="38" spans="1:38" ht="15" customHeight="1">
      <c r="A38" s="261"/>
      <c r="B38" s="245"/>
      <c r="C38" s="262"/>
      <c r="D38" s="268"/>
      <c r="E38" s="264"/>
      <c r="F38" s="244"/>
      <c r="G38" s="246"/>
      <c r="H38" s="244"/>
      <c r="I38" s="244"/>
      <c r="J38" s="246"/>
      <c r="K38" s="246"/>
      <c r="L38" s="257"/>
      <c r="M38" s="265"/>
      <c r="N38" s="246"/>
      <c r="O38" s="266"/>
      <c r="P38" s="257"/>
    </row>
    <row r="39" spans="1:38" ht="15" customHeight="1">
      <c r="A39" s="261"/>
      <c r="B39" s="245"/>
      <c r="C39" s="262"/>
      <c r="D39" s="263"/>
      <c r="E39" s="264"/>
      <c r="F39" s="244"/>
      <c r="G39" s="246"/>
      <c r="H39" s="244"/>
      <c r="I39" s="244"/>
      <c r="J39" s="246"/>
      <c r="K39" s="246"/>
      <c r="L39" s="257"/>
      <c r="M39" s="265"/>
      <c r="N39" s="246"/>
      <c r="O39" s="266"/>
      <c r="P39" s="257"/>
    </row>
    <row r="44" spans="1:38" ht="14.25" customHeight="1">
      <c r="A44" s="115"/>
      <c r="B44" s="116"/>
      <c r="C44" s="117"/>
      <c r="D44" s="118"/>
      <c r="E44" s="119"/>
      <c r="F44" s="119"/>
      <c r="G44" s="115"/>
      <c r="H44" s="119"/>
      <c r="I44" s="120"/>
      <c r="J44" s="121"/>
      <c r="K44" s="121"/>
      <c r="L44" s="122"/>
      <c r="M44" s="123"/>
      <c r="N44" s="124"/>
      <c r="O44" s="125"/>
      <c r="P44" s="126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27" t="s">
        <v>596</v>
      </c>
      <c r="B45" s="128"/>
      <c r="C45" s="129"/>
      <c r="E45" s="130"/>
      <c r="F45" s="130"/>
      <c r="G45" s="130"/>
      <c r="H45" s="130"/>
      <c r="I45" s="130"/>
      <c r="J45" s="131"/>
      <c r="K45" s="130"/>
      <c r="L45" s="132"/>
      <c r="M45" s="60"/>
      <c r="N45" s="131"/>
      <c r="O45" s="129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33" t="s">
        <v>597</v>
      </c>
      <c r="B46" s="127"/>
      <c r="C46" s="127"/>
      <c r="D46" s="127"/>
      <c r="E46" s="41"/>
      <c r="F46" s="134" t="s">
        <v>598</v>
      </c>
      <c r="G46" s="6"/>
      <c r="H46" s="6"/>
      <c r="I46" s="6"/>
      <c r="J46" s="135"/>
      <c r="K46" s="136"/>
      <c r="L46" s="136"/>
      <c r="M46" s="137"/>
      <c r="N46" s="1"/>
      <c r="O46" s="138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27" t="s">
        <v>599</v>
      </c>
      <c r="B47" s="127"/>
      <c r="C47" s="127"/>
      <c r="D47" s="127" t="s">
        <v>600</v>
      </c>
      <c r="E47" s="6"/>
      <c r="F47" s="134" t="s">
        <v>601</v>
      </c>
      <c r="G47" s="6"/>
      <c r="H47" s="6"/>
      <c r="I47" s="6"/>
      <c r="J47" s="135"/>
      <c r="K47" s="136"/>
      <c r="L47" s="136"/>
      <c r="M47" s="137"/>
      <c r="N47" s="1"/>
      <c r="O47" s="138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27"/>
      <c r="B48" s="127"/>
      <c r="C48" s="127"/>
      <c r="D48" s="127"/>
      <c r="E48" s="6"/>
      <c r="F48" s="6"/>
      <c r="G48" s="6"/>
      <c r="H48" s="6"/>
      <c r="I48" s="6"/>
      <c r="J48" s="139"/>
      <c r="K48" s="136"/>
      <c r="L48" s="136"/>
      <c r="M48" s="6"/>
      <c r="N48" s="140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41" t="s">
        <v>602</v>
      </c>
      <c r="C49" s="141"/>
      <c r="D49" s="141"/>
      <c r="E49" s="141"/>
      <c r="F49" s="142"/>
      <c r="G49" s="6"/>
      <c r="H49" s="6"/>
      <c r="I49" s="143"/>
      <c r="J49" s="144"/>
      <c r="K49" s="145"/>
      <c r="L49" s="144"/>
      <c r="M49" s="6"/>
      <c r="N49" s="1"/>
      <c r="O49" s="1"/>
      <c r="P49" s="41"/>
      <c r="R49" s="60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46" t="s">
        <v>16</v>
      </c>
      <c r="B50" s="146" t="s">
        <v>567</v>
      </c>
      <c r="C50" s="146"/>
      <c r="D50" s="89" t="s">
        <v>579</v>
      </c>
      <c r="E50" s="146" t="s">
        <v>580</v>
      </c>
      <c r="F50" s="146" t="s">
        <v>581</v>
      </c>
      <c r="G50" s="146" t="s">
        <v>603</v>
      </c>
      <c r="H50" s="146" t="s">
        <v>583</v>
      </c>
      <c r="I50" s="146" t="s">
        <v>584</v>
      </c>
      <c r="J50" s="103" t="s">
        <v>585</v>
      </c>
      <c r="K50" s="101" t="s">
        <v>604</v>
      </c>
      <c r="L50" s="147" t="s">
        <v>587</v>
      </c>
      <c r="M50" s="103" t="s">
        <v>588</v>
      </c>
      <c r="N50" s="100" t="s">
        <v>589</v>
      </c>
      <c r="O50" s="89" t="s">
        <v>590</v>
      </c>
      <c r="P50" s="41"/>
      <c r="Q50" s="1"/>
      <c r="R50" s="60"/>
      <c r="S50" s="60"/>
      <c r="T50" s="60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323">
        <v>1</v>
      </c>
      <c r="B51" s="324">
        <v>45128</v>
      </c>
      <c r="C51" s="325"/>
      <c r="D51" s="326" t="s">
        <v>114</v>
      </c>
      <c r="E51" s="327" t="s">
        <v>605</v>
      </c>
      <c r="F51" s="322">
        <v>134</v>
      </c>
      <c r="G51" s="328">
        <v>129.9</v>
      </c>
      <c r="H51" s="322">
        <v>134.75</v>
      </c>
      <c r="I51" s="322" t="s">
        <v>886</v>
      </c>
      <c r="J51" s="329" t="s">
        <v>911</v>
      </c>
      <c r="K51" s="329">
        <f t="shared" ref="K51:K52" si="24">H51-F51</f>
        <v>0.75</v>
      </c>
      <c r="L51" s="330">
        <f>(F51*-0.3)/100</f>
        <v>-0.40199999999999997</v>
      </c>
      <c r="M51" s="331">
        <f t="shared" ref="M51:M52" si="25">(K51+L51)/F51</f>
        <v>2.5970149253731344E-3</v>
      </c>
      <c r="N51" s="332" t="s">
        <v>615</v>
      </c>
      <c r="O51" s="333">
        <v>45142</v>
      </c>
      <c r="P51" s="41"/>
      <c r="Q51" s="256"/>
      <c r="R51" s="41" t="s">
        <v>594</v>
      </c>
      <c r="S51" s="41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ht="13.5" customHeight="1">
      <c r="A52" s="306">
        <v>2</v>
      </c>
      <c r="B52" s="289">
        <v>45135</v>
      </c>
      <c r="C52" s="307"/>
      <c r="D52" s="334" t="s">
        <v>895</v>
      </c>
      <c r="E52" s="309" t="s">
        <v>947</v>
      </c>
      <c r="F52" s="288">
        <v>9585</v>
      </c>
      <c r="G52" s="290">
        <v>9390</v>
      </c>
      <c r="H52" s="288">
        <v>9390</v>
      </c>
      <c r="I52" s="288" t="s">
        <v>896</v>
      </c>
      <c r="J52" s="310" t="s">
        <v>1032</v>
      </c>
      <c r="K52" s="310">
        <f t="shared" si="24"/>
        <v>-195</v>
      </c>
      <c r="L52" s="311">
        <f>(F52*-0.3)/100</f>
        <v>-28.754999999999999</v>
      </c>
      <c r="M52" s="312">
        <f t="shared" si="25"/>
        <v>-2.3344287949921751E-2</v>
      </c>
      <c r="N52" s="313" t="s">
        <v>606</v>
      </c>
      <c r="O52" s="314">
        <v>45148</v>
      </c>
      <c r="P52" s="41"/>
      <c r="Q52" s="256"/>
      <c r="R52" s="41" t="s">
        <v>594</v>
      </c>
      <c r="S52" s="41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ht="13.5" customHeight="1">
      <c r="A53" s="274">
        <v>3</v>
      </c>
      <c r="B53" s="251">
        <v>45135</v>
      </c>
      <c r="C53" s="275"/>
      <c r="D53" s="276" t="s">
        <v>897</v>
      </c>
      <c r="E53" s="277" t="s">
        <v>605</v>
      </c>
      <c r="F53" s="250">
        <v>1807.5</v>
      </c>
      <c r="G53" s="238">
        <v>1750</v>
      </c>
      <c r="H53" s="250">
        <v>1882.5</v>
      </c>
      <c r="I53" s="250" t="s">
        <v>898</v>
      </c>
      <c r="J53" s="111" t="s">
        <v>887</v>
      </c>
      <c r="K53" s="111">
        <f t="shared" ref="K53" si="26">H53-F53</f>
        <v>75</v>
      </c>
      <c r="L53" s="112">
        <f>(F53*-0.3)/100</f>
        <v>-5.4225000000000003</v>
      </c>
      <c r="M53" s="113">
        <f t="shared" ref="M53" si="27">(K53+L53)/F53</f>
        <v>3.8493775933609961E-2</v>
      </c>
      <c r="N53" s="258" t="s">
        <v>595</v>
      </c>
      <c r="O53" s="260">
        <v>45139</v>
      </c>
      <c r="P53" s="41"/>
      <c r="Q53" s="256"/>
      <c r="R53" s="41" t="s">
        <v>594</v>
      </c>
      <c r="S53" s="41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3.5" customHeight="1">
      <c r="A54" s="274">
        <v>4</v>
      </c>
      <c r="B54" s="251">
        <v>45139</v>
      </c>
      <c r="C54" s="275"/>
      <c r="D54" s="276" t="s">
        <v>54</v>
      </c>
      <c r="E54" s="277" t="s">
        <v>605</v>
      </c>
      <c r="F54" s="250">
        <v>453</v>
      </c>
      <c r="G54" s="238">
        <v>440</v>
      </c>
      <c r="H54" s="250">
        <v>462.5</v>
      </c>
      <c r="I54" s="250" t="s">
        <v>910</v>
      </c>
      <c r="J54" s="111" t="s">
        <v>882</v>
      </c>
      <c r="K54" s="111">
        <f t="shared" ref="K54" si="28">H54-F54</f>
        <v>9.5</v>
      </c>
      <c r="L54" s="112">
        <f>(F54*-0.02)/100</f>
        <v>-9.06E-2</v>
      </c>
      <c r="M54" s="113">
        <f t="shared" ref="M54" si="29">(K54+L54)/F54</f>
        <v>2.0771302428256071E-2</v>
      </c>
      <c r="N54" s="258" t="s">
        <v>595</v>
      </c>
      <c r="O54" s="260">
        <v>45139</v>
      </c>
      <c r="P54" s="41"/>
      <c r="Q54" s="256"/>
      <c r="R54" s="41" t="s">
        <v>594</v>
      </c>
      <c r="S54" s="41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ht="13.5" customHeight="1">
      <c r="A55" s="306">
        <v>5</v>
      </c>
      <c r="B55" s="289">
        <v>45139</v>
      </c>
      <c r="C55" s="307"/>
      <c r="D55" s="308" t="s">
        <v>237</v>
      </c>
      <c r="E55" s="309" t="s">
        <v>947</v>
      </c>
      <c r="F55" s="288">
        <v>615</v>
      </c>
      <c r="G55" s="290">
        <v>594</v>
      </c>
      <c r="H55" s="288">
        <v>601</v>
      </c>
      <c r="I55" s="288" t="s">
        <v>946</v>
      </c>
      <c r="J55" s="310" t="s">
        <v>948</v>
      </c>
      <c r="K55" s="310">
        <f t="shared" ref="K55:K56" si="30">H55-F55</f>
        <v>-14</v>
      </c>
      <c r="L55" s="311">
        <f>(F55*-0.3)/100</f>
        <v>-1.845</v>
      </c>
      <c r="M55" s="312">
        <f t="shared" ref="M55:M56" si="31">(K55+L55)/F55</f>
        <v>-2.5764227642276424E-2</v>
      </c>
      <c r="N55" s="313" t="s">
        <v>606</v>
      </c>
      <c r="O55" s="314">
        <v>45141</v>
      </c>
      <c r="P55" s="41"/>
      <c r="Q55" s="256"/>
      <c r="R55" s="41" t="s">
        <v>594</v>
      </c>
      <c r="S55" s="41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</row>
    <row r="56" spans="1:38" ht="13.5" customHeight="1">
      <c r="A56" s="239">
        <v>6</v>
      </c>
      <c r="B56" s="240">
        <v>45148</v>
      </c>
      <c r="C56" s="241"/>
      <c r="D56" s="241" t="s">
        <v>991</v>
      </c>
      <c r="E56" s="239" t="s">
        <v>605</v>
      </c>
      <c r="F56" s="239">
        <v>145</v>
      </c>
      <c r="G56" s="239">
        <v>140</v>
      </c>
      <c r="H56" s="242">
        <v>147.5</v>
      </c>
      <c r="I56" s="242" t="s">
        <v>992</v>
      </c>
      <c r="J56" s="111" t="s">
        <v>999</v>
      </c>
      <c r="K56" s="111">
        <f t="shared" si="30"/>
        <v>2.5</v>
      </c>
      <c r="L56" s="112">
        <f>(F56*-0.02)/100</f>
        <v>-2.8999999999999998E-2</v>
      </c>
      <c r="M56" s="113">
        <f t="shared" si="31"/>
        <v>1.7041379310344829E-2</v>
      </c>
      <c r="N56" s="258" t="s">
        <v>595</v>
      </c>
      <c r="O56" s="260">
        <v>45148</v>
      </c>
      <c r="Q56" s="256"/>
      <c r="R56" s="41" t="s">
        <v>594</v>
      </c>
      <c r="S56" s="41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ht="13.5" customHeight="1">
      <c r="A57" s="239">
        <v>7</v>
      </c>
      <c r="B57" s="240">
        <v>45149</v>
      </c>
      <c r="C57" s="241"/>
      <c r="D57" s="241" t="s">
        <v>991</v>
      </c>
      <c r="E57" s="239" t="s">
        <v>605</v>
      </c>
      <c r="F57" s="239">
        <v>144.5</v>
      </c>
      <c r="G57" s="239">
        <v>140</v>
      </c>
      <c r="H57" s="242">
        <v>149.5</v>
      </c>
      <c r="I57" s="242" t="s">
        <v>701</v>
      </c>
      <c r="J57" s="111" t="s">
        <v>1002</v>
      </c>
      <c r="K57" s="111">
        <f t="shared" ref="K57" si="32">H57-F57</f>
        <v>5</v>
      </c>
      <c r="L57" s="112">
        <f>(F57*-0.02)/100</f>
        <v>-2.8900000000000002E-2</v>
      </c>
      <c r="M57" s="113">
        <f t="shared" ref="M57" si="33">(K57+L57)/F57</f>
        <v>3.4402076124567471E-2</v>
      </c>
      <c r="N57" s="258" t="s">
        <v>595</v>
      </c>
      <c r="O57" s="260">
        <v>45149</v>
      </c>
      <c r="P57" s="41"/>
      <c r="Q57" s="256"/>
      <c r="R57" s="41" t="s">
        <v>594</v>
      </c>
      <c r="S57" s="41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ht="13.5" customHeight="1">
      <c r="A58" s="239">
        <v>8</v>
      </c>
      <c r="B58" s="240">
        <v>45152</v>
      </c>
      <c r="C58" s="241"/>
      <c r="D58" s="241" t="s">
        <v>1013</v>
      </c>
      <c r="E58" s="239" t="s">
        <v>605</v>
      </c>
      <c r="F58" s="239">
        <v>3630</v>
      </c>
      <c r="G58" s="239">
        <v>3540</v>
      </c>
      <c r="H58" s="242">
        <v>3681</v>
      </c>
      <c r="I58" s="242" t="s">
        <v>1014</v>
      </c>
      <c r="J58" s="111" t="s">
        <v>1093</v>
      </c>
      <c r="K58" s="111">
        <f t="shared" ref="K58" si="34">H58-F58</f>
        <v>51</v>
      </c>
      <c r="L58" s="112">
        <f>(F58*-0.3)/100</f>
        <v>-10.89</v>
      </c>
      <c r="M58" s="113">
        <f t="shared" ref="M58" si="35">(K58+L58)/F58</f>
        <v>1.1049586776859504E-2</v>
      </c>
      <c r="N58" s="258" t="s">
        <v>595</v>
      </c>
      <c r="O58" s="260">
        <v>45160</v>
      </c>
      <c r="P58" s="41"/>
      <c r="Q58" s="256"/>
      <c r="R58" s="41" t="s">
        <v>594</v>
      </c>
      <c r="S58" s="41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ht="13.5" customHeight="1">
      <c r="A59" s="239">
        <v>9</v>
      </c>
      <c r="B59" s="240">
        <v>45152</v>
      </c>
      <c r="C59" s="241"/>
      <c r="D59" s="241" t="s">
        <v>991</v>
      </c>
      <c r="E59" s="239" t="s">
        <v>605</v>
      </c>
      <c r="F59" s="239">
        <v>143.75</v>
      </c>
      <c r="G59" s="239">
        <v>139.5</v>
      </c>
      <c r="H59" s="242">
        <v>147.5</v>
      </c>
      <c r="I59" s="242" t="s">
        <v>701</v>
      </c>
      <c r="J59" s="111" t="s">
        <v>960</v>
      </c>
      <c r="K59" s="111">
        <f t="shared" ref="K59" si="36">H59-F59</f>
        <v>3.75</v>
      </c>
      <c r="L59" s="112">
        <f>(F59*-0.02)/100</f>
        <v>-2.8750000000000001E-2</v>
      </c>
      <c r="M59" s="113">
        <f t="shared" ref="M59" si="37">(K59+L59)/F59</f>
        <v>2.588695652173913E-2</v>
      </c>
      <c r="N59" s="258" t="s">
        <v>595</v>
      </c>
      <c r="O59" s="260">
        <v>45152</v>
      </c>
      <c r="P59" s="41"/>
      <c r="Q59" s="256"/>
      <c r="R59" s="41" t="s">
        <v>594</v>
      </c>
      <c r="S59" s="41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ht="13.5" customHeight="1">
      <c r="A60" s="239">
        <v>10</v>
      </c>
      <c r="B60" s="240">
        <v>45156</v>
      </c>
      <c r="C60" s="241"/>
      <c r="D60" s="241" t="s">
        <v>991</v>
      </c>
      <c r="E60" s="239" t="s">
        <v>605</v>
      </c>
      <c r="F60" s="239">
        <v>146</v>
      </c>
      <c r="G60" s="239">
        <v>141</v>
      </c>
      <c r="H60" s="242">
        <v>147.5</v>
      </c>
      <c r="I60" s="242" t="s">
        <v>1055</v>
      </c>
      <c r="J60" s="111" t="s">
        <v>943</v>
      </c>
      <c r="K60" s="111">
        <f t="shared" ref="K60" si="38">H60-F60</f>
        <v>1.5</v>
      </c>
      <c r="L60" s="112">
        <f>(F60*-0.02)/100</f>
        <v>-2.92E-2</v>
      </c>
      <c r="M60" s="113">
        <f t="shared" ref="M60" si="39">(K60+L60)/F60</f>
        <v>1.0073972602739727E-2</v>
      </c>
      <c r="N60" s="258" t="s">
        <v>595</v>
      </c>
      <c r="O60" s="260">
        <v>45156</v>
      </c>
      <c r="P60" s="41"/>
      <c r="Q60" s="256"/>
      <c r="R60" s="41" t="s">
        <v>594</v>
      </c>
      <c r="S60" s="41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ht="13.5" customHeight="1">
      <c r="A61" s="239">
        <v>11</v>
      </c>
      <c r="B61" s="240">
        <v>45162</v>
      </c>
      <c r="C61" s="241"/>
      <c r="D61" s="241" t="s">
        <v>991</v>
      </c>
      <c r="E61" s="239" t="s">
        <v>605</v>
      </c>
      <c r="F61" s="239">
        <v>141.5</v>
      </c>
      <c r="G61" s="239">
        <v>138</v>
      </c>
      <c r="H61" s="242">
        <v>144.5</v>
      </c>
      <c r="I61" s="242" t="s">
        <v>705</v>
      </c>
      <c r="J61" s="111" t="s">
        <v>1074</v>
      </c>
      <c r="K61" s="111">
        <f t="shared" ref="K61" si="40">H61-F61</f>
        <v>3</v>
      </c>
      <c r="L61" s="112">
        <f>(F61*-0.02)/100</f>
        <v>-2.8300000000000002E-2</v>
      </c>
      <c r="M61" s="113">
        <f t="shared" ref="M61" si="41">(K61+L61)/F61</f>
        <v>2.1001413427561837E-2</v>
      </c>
      <c r="N61" s="258" t="s">
        <v>595</v>
      </c>
      <c r="O61" s="260">
        <v>45162</v>
      </c>
      <c r="P61" s="41"/>
      <c r="Q61" s="256"/>
      <c r="R61" s="41" t="s">
        <v>594</v>
      </c>
      <c r="S61" s="41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3" spans="1:38" ht="44.25" customHeight="1">
      <c r="A63" s="127" t="s">
        <v>596</v>
      </c>
      <c r="B63" s="148"/>
      <c r="C63" s="148"/>
      <c r="D63" s="1"/>
      <c r="E63" s="6"/>
      <c r="F63" s="6"/>
      <c r="G63" s="6"/>
      <c r="H63" s="6" t="s">
        <v>608</v>
      </c>
      <c r="I63" s="6"/>
      <c r="J63" s="6"/>
      <c r="K63" s="123"/>
      <c r="L63" s="149"/>
      <c r="M63" s="123"/>
      <c r="N63" s="124"/>
      <c r="O63" s="123"/>
      <c r="P63" s="4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2.75" customHeight="1">
      <c r="A64" s="133" t="s">
        <v>597</v>
      </c>
      <c r="B64" s="127"/>
      <c r="C64" s="127"/>
      <c r="D64" s="127"/>
      <c r="E64" s="41"/>
      <c r="F64" s="134" t="s">
        <v>598</v>
      </c>
      <c r="G64" s="60"/>
      <c r="H64" s="41"/>
      <c r="I64" s="60"/>
      <c r="J64" s="6"/>
      <c r="K64" s="150"/>
      <c r="L64" s="151"/>
      <c r="M64" s="6"/>
      <c r="N64" s="117"/>
      <c r="O64" s="152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33"/>
      <c r="B65" s="127"/>
      <c r="C65" s="127"/>
      <c r="D65" s="127"/>
      <c r="E65" s="6"/>
      <c r="F65" s="134" t="s">
        <v>601</v>
      </c>
      <c r="G65" s="60"/>
      <c r="H65" s="41"/>
      <c r="I65" s="60"/>
      <c r="J65" s="6"/>
      <c r="K65" s="150"/>
      <c r="L65" s="151"/>
      <c r="M65" s="6"/>
      <c r="N65" s="117"/>
      <c r="O65" s="152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7"/>
      <c r="B66" s="127"/>
      <c r="C66" s="127"/>
      <c r="D66" s="127"/>
      <c r="E66" s="6"/>
      <c r="F66" s="6"/>
      <c r="G66" s="6"/>
      <c r="H66" s="6"/>
      <c r="I66" s="6"/>
      <c r="J66" s="139"/>
      <c r="K66" s="136"/>
      <c r="L66" s="137"/>
      <c r="M66" s="6"/>
      <c r="N66" s="140"/>
      <c r="O66" s="1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53" t="s">
        <v>609</v>
      </c>
      <c r="B67" s="153"/>
      <c r="C67" s="153"/>
      <c r="D67" s="153"/>
      <c r="E67" s="6"/>
      <c r="F67" s="6"/>
      <c r="G67" s="6"/>
      <c r="H67" s="6"/>
      <c r="I67" s="6"/>
      <c r="J67" s="6"/>
      <c r="K67" s="6"/>
      <c r="L67" s="6"/>
      <c r="M67" s="6"/>
      <c r="N67" s="6"/>
      <c r="O67" s="24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101" t="s">
        <v>16</v>
      </c>
      <c r="B68" s="101" t="s">
        <v>567</v>
      </c>
      <c r="C68" s="101"/>
      <c r="D68" s="102" t="s">
        <v>579</v>
      </c>
      <c r="E68" s="101" t="s">
        <v>580</v>
      </c>
      <c r="F68" s="101" t="s">
        <v>581</v>
      </c>
      <c r="G68" s="101" t="s">
        <v>603</v>
      </c>
      <c r="H68" s="101" t="s">
        <v>583</v>
      </c>
      <c r="I68" s="284" t="s">
        <v>584</v>
      </c>
      <c r="J68" s="287" t="s">
        <v>585</v>
      </c>
      <c r="K68" s="285" t="s">
        <v>610</v>
      </c>
      <c r="L68" s="103" t="s">
        <v>587</v>
      </c>
      <c r="M68" s="154" t="s">
        <v>611</v>
      </c>
      <c r="N68" s="101" t="s">
        <v>612</v>
      </c>
      <c r="O68" s="100" t="s">
        <v>589</v>
      </c>
      <c r="P68" s="102" t="s">
        <v>590</v>
      </c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294">
        <v>1</v>
      </c>
      <c r="B69" s="299">
        <v>45138</v>
      </c>
      <c r="C69" s="300"/>
      <c r="D69" s="300" t="s">
        <v>899</v>
      </c>
      <c r="E69" s="294" t="s">
        <v>605</v>
      </c>
      <c r="F69" s="294">
        <v>2015.5</v>
      </c>
      <c r="G69" s="294">
        <v>1990</v>
      </c>
      <c r="H69" s="301">
        <v>1990</v>
      </c>
      <c r="I69" s="302" t="s">
        <v>900</v>
      </c>
      <c r="J69" s="303" t="s">
        <v>918</v>
      </c>
      <c r="K69" s="294">
        <f t="shared" ref="K69" si="42">H69-F69</f>
        <v>-25.5</v>
      </c>
      <c r="L69" s="304">
        <f t="shared" ref="L69:L77" si="43">(H69*N69)*0.03%</f>
        <v>298.5</v>
      </c>
      <c r="M69" s="296">
        <f t="shared" ref="M69" si="44">(K69*N69)-L69</f>
        <v>-13048.5</v>
      </c>
      <c r="N69" s="294">
        <v>500</v>
      </c>
      <c r="O69" s="301" t="s">
        <v>606</v>
      </c>
      <c r="P69" s="305">
        <v>45140</v>
      </c>
      <c r="Q69" s="156"/>
      <c r="R69" s="60" t="s">
        <v>607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57"/>
      <c r="AG69" s="158"/>
      <c r="AH69" s="156"/>
      <c r="AI69" s="156"/>
      <c r="AJ69" s="157"/>
      <c r="AK69" s="157"/>
      <c r="AL69" s="157"/>
    </row>
    <row r="70" spans="1:38" ht="12.75" customHeight="1">
      <c r="A70" s="239">
        <v>2</v>
      </c>
      <c r="B70" s="240">
        <v>45138</v>
      </c>
      <c r="C70" s="241"/>
      <c r="D70" s="241" t="s">
        <v>901</v>
      </c>
      <c r="E70" s="239" t="s">
        <v>605</v>
      </c>
      <c r="F70" s="239">
        <v>174.5</v>
      </c>
      <c r="G70" s="239">
        <v>171</v>
      </c>
      <c r="H70" s="242">
        <v>175.25</v>
      </c>
      <c r="I70" s="242" t="s">
        <v>902</v>
      </c>
      <c r="J70" s="286" t="s">
        <v>911</v>
      </c>
      <c r="K70" s="109">
        <f t="shared" ref="K70:K71" si="45">H70-F70</f>
        <v>0.75</v>
      </c>
      <c r="L70" s="112">
        <f t="shared" si="43"/>
        <v>178.755</v>
      </c>
      <c r="M70" s="155">
        <f t="shared" ref="M70:M71" si="46">(K70*N70)-L70</f>
        <v>2371.2449999999999</v>
      </c>
      <c r="N70" s="109">
        <v>3400</v>
      </c>
      <c r="O70" s="111" t="s">
        <v>595</v>
      </c>
      <c r="P70" s="110">
        <v>45139</v>
      </c>
      <c r="Q70" s="156"/>
      <c r="R70" s="60" t="s">
        <v>594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57"/>
      <c r="AG70" s="158"/>
      <c r="AH70" s="156"/>
      <c r="AI70" s="156"/>
      <c r="AJ70" s="157"/>
      <c r="AK70" s="157"/>
      <c r="AL70" s="157"/>
    </row>
    <row r="71" spans="1:38" ht="12.75" customHeight="1">
      <c r="A71" s="294">
        <v>3</v>
      </c>
      <c r="B71" s="299">
        <v>45138</v>
      </c>
      <c r="C71" s="300"/>
      <c r="D71" s="300" t="s">
        <v>903</v>
      </c>
      <c r="E71" s="294" t="s">
        <v>605</v>
      </c>
      <c r="F71" s="294">
        <v>2545</v>
      </c>
      <c r="G71" s="294">
        <v>2495</v>
      </c>
      <c r="H71" s="301">
        <v>2495</v>
      </c>
      <c r="I71" s="302" t="s">
        <v>904</v>
      </c>
      <c r="J71" s="303" t="s">
        <v>919</v>
      </c>
      <c r="K71" s="294">
        <f t="shared" si="45"/>
        <v>-50</v>
      </c>
      <c r="L71" s="304">
        <f t="shared" si="43"/>
        <v>187.12499999999997</v>
      </c>
      <c r="M71" s="296">
        <f t="shared" si="46"/>
        <v>-12687.125</v>
      </c>
      <c r="N71" s="294">
        <v>250</v>
      </c>
      <c r="O71" s="301" t="s">
        <v>606</v>
      </c>
      <c r="P71" s="305">
        <v>45140</v>
      </c>
      <c r="Q71" s="156"/>
      <c r="R71" s="60" t="s">
        <v>607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57"/>
      <c r="AG71" s="158"/>
      <c r="AH71" s="156"/>
      <c r="AI71" s="156"/>
      <c r="AJ71" s="157"/>
      <c r="AK71" s="157"/>
      <c r="AL71" s="157"/>
    </row>
    <row r="72" spans="1:38" ht="12.75" customHeight="1">
      <c r="A72" s="239">
        <v>4</v>
      </c>
      <c r="B72" s="240">
        <v>45141</v>
      </c>
      <c r="C72" s="241"/>
      <c r="D72" s="241" t="s">
        <v>933</v>
      </c>
      <c r="E72" s="239" t="s">
        <v>605</v>
      </c>
      <c r="F72" s="239">
        <v>319</v>
      </c>
      <c r="G72" s="239">
        <v>313</v>
      </c>
      <c r="H72" s="242">
        <v>320.5</v>
      </c>
      <c r="I72" s="242" t="s">
        <v>936</v>
      </c>
      <c r="J72" s="286" t="s">
        <v>943</v>
      </c>
      <c r="K72" s="109">
        <f t="shared" ref="K72:K73" si="47">H72-F72</f>
        <v>1.5</v>
      </c>
      <c r="L72" s="112">
        <f t="shared" si="43"/>
        <v>192.29999999999998</v>
      </c>
      <c r="M72" s="155">
        <f t="shared" ref="M72:M73" si="48">(K72*N72)-L72</f>
        <v>2807.7</v>
      </c>
      <c r="N72" s="109">
        <v>2000</v>
      </c>
      <c r="O72" s="111" t="s">
        <v>595</v>
      </c>
      <c r="P72" s="110">
        <v>45141</v>
      </c>
      <c r="Q72" s="156"/>
      <c r="R72" s="60" t="s">
        <v>607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57"/>
      <c r="AG72" s="158"/>
      <c r="AH72" s="156"/>
      <c r="AI72" s="156"/>
      <c r="AJ72" s="157"/>
      <c r="AK72" s="157"/>
      <c r="AL72" s="157"/>
    </row>
    <row r="73" spans="1:38" ht="12.75" customHeight="1">
      <c r="A73" s="294">
        <v>5</v>
      </c>
      <c r="B73" s="299">
        <v>45142</v>
      </c>
      <c r="C73" s="300"/>
      <c r="D73" s="300" t="s">
        <v>949</v>
      </c>
      <c r="E73" s="294" t="s">
        <v>605</v>
      </c>
      <c r="F73" s="294">
        <v>2027.5</v>
      </c>
      <c r="G73" s="294">
        <v>1990</v>
      </c>
      <c r="H73" s="301">
        <v>1990</v>
      </c>
      <c r="I73" s="302" t="s">
        <v>950</v>
      </c>
      <c r="J73" s="303" t="s">
        <v>977</v>
      </c>
      <c r="K73" s="294">
        <f t="shared" si="47"/>
        <v>-37.5</v>
      </c>
      <c r="L73" s="304">
        <f t="shared" si="43"/>
        <v>208.95</v>
      </c>
      <c r="M73" s="296">
        <f t="shared" si="48"/>
        <v>-13333.95</v>
      </c>
      <c r="N73" s="294">
        <v>350</v>
      </c>
      <c r="O73" s="301" t="s">
        <v>606</v>
      </c>
      <c r="P73" s="305">
        <v>45146</v>
      </c>
      <c r="Q73" s="156"/>
      <c r="R73" s="60" t="s">
        <v>607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57"/>
      <c r="AG73" s="158"/>
      <c r="AH73" s="156"/>
      <c r="AI73" s="156"/>
      <c r="AJ73" s="157"/>
      <c r="AK73" s="157"/>
      <c r="AL73" s="157"/>
    </row>
    <row r="74" spans="1:38" ht="12.75" customHeight="1">
      <c r="A74" s="239">
        <v>6</v>
      </c>
      <c r="B74" s="240">
        <v>45142</v>
      </c>
      <c r="C74" s="241"/>
      <c r="D74" s="241" t="s">
        <v>951</v>
      </c>
      <c r="E74" s="239" t="s">
        <v>605</v>
      </c>
      <c r="F74" s="239">
        <v>474</v>
      </c>
      <c r="G74" s="239">
        <v>468</v>
      </c>
      <c r="H74" s="242">
        <v>478.5</v>
      </c>
      <c r="I74" s="242" t="s">
        <v>952</v>
      </c>
      <c r="J74" s="286" t="s">
        <v>953</v>
      </c>
      <c r="K74" s="109">
        <f t="shared" ref="K74:K75" si="49">H74-F74</f>
        <v>4.5</v>
      </c>
      <c r="L74" s="112">
        <f t="shared" si="43"/>
        <v>258.39</v>
      </c>
      <c r="M74" s="155">
        <f t="shared" ref="M74:M75" si="50">(K74*N74)-L74</f>
        <v>7841.61</v>
      </c>
      <c r="N74" s="109">
        <v>1800</v>
      </c>
      <c r="O74" s="111" t="s">
        <v>595</v>
      </c>
      <c r="P74" s="110">
        <v>45142</v>
      </c>
      <c r="Q74" s="156"/>
      <c r="R74" s="60" t="s">
        <v>594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57"/>
      <c r="AG74" s="158"/>
      <c r="AH74" s="156"/>
      <c r="AI74" s="156"/>
      <c r="AJ74" s="157"/>
      <c r="AK74" s="157"/>
      <c r="AL74" s="157"/>
    </row>
    <row r="75" spans="1:38" ht="12.75" customHeight="1">
      <c r="A75" s="239">
        <v>7</v>
      </c>
      <c r="B75" s="240">
        <v>45142</v>
      </c>
      <c r="C75" s="241"/>
      <c r="D75" s="241" t="s">
        <v>933</v>
      </c>
      <c r="E75" s="239" t="s">
        <v>605</v>
      </c>
      <c r="F75" s="239">
        <v>320.5</v>
      </c>
      <c r="G75" s="239">
        <v>313</v>
      </c>
      <c r="H75" s="242">
        <v>324.25</v>
      </c>
      <c r="I75" s="242" t="s">
        <v>954</v>
      </c>
      <c r="J75" s="286" t="s">
        <v>960</v>
      </c>
      <c r="K75" s="109">
        <f t="shared" si="49"/>
        <v>3.75</v>
      </c>
      <c r="L75" s="112">
        <f t="shared" si="43"/>
        <v>194.54999999999998</v>
      </c>
      <c r="M75" s="155">
        <f t="shared" si="50"/>
        <v>7305.45</v>
      </c>
      <c r="N75" s="109">
        <v>2000</v>
      </c>
      <c r="O75" s="111" t="s">
        <v>595</v>
      </c>
      <c r="P75" s="110">
        <v>45145</v>
      </c>
      <c r="Q75" s="156"/>
      <c r="R75" s="60" t="s">
        <v>607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57"/>
      <c r="AG75" s="158"/>
      <c r="AH75" s="156"/>
      <c r="AI75" s="156"/>
      <c r="AJ75" s="157"/>
      <c r="AK75" s="157"/>
      <c r="AL75" s="157"/>
    </row>
    <row r="76" spans="1:38" ht="12.75" customHeight="1">
      <c r="A76" s="239">
        <v>8</v>
      </c>
      <c r="B76" s="240">
        <v>45145</v>
      </c>
      <c r="C76" s="241"/>
      <c r="D76" s="241" t="s">
        <v>951</v>
      </c>
      <c r="E76" s="239" t="s">
        <v>605</v>
      </c>
      <c r="F76" s="239">
        <v>472.5</v>
      </c>
      <c r="G76" s="239">
        <v>467</v>
      </c>
      <c r="H76" s="242">
        <v>478</v>
      </c>
      <c r="I76" s="242" t="s">
        <v>952</v>
      </c>
      <c r="J76" s="286" t="s">
        <v>961</v>
      </c>
      <c r="K76" s="109">
        <f t="shared" ref="K76" si="51">H76-F76</f>
        <v>5.5</v>
      </c>
      <c r="L76" s="112">
        <f t="shared" si="43"/>
        <v>258.12</v>
      </c>
      <c r="M76" s="155">
        <f t="shared" ref="M76" si="52">(K76*N76)-L76</f>
        <v>9641.8799999999992</v>
      </c>
      <c r="N76" s="109">
        <v>1800</v>
      </c>
      <c r="O76" s="111" t="s">
        <v>595</v>
      </c>
      <c r="P76" s="110">
        <v>45145</v>
      </c>
      <c r="Q76" s="156"/>
      <c r="R76" s="60" t="s">
        <v>594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57"/>
      <c r="AG76" s="158"/>
      <c r="AH76" s="156"/>
      <c r="AI76" s="156"/>
      <c r="AJ76" s="157"/>
      <c r="AK76" s="157"/>
      <c r="AL76" s="157"/>
    </row>
    <row r="77" spans="1:38" ht="12.75" customHeight="1">
      <c r="A77" s="239">
        <v>9</v>
      </c>
      <c r="B77" s="240">
        <v>45145</v>
      </c>
      <c r="C77" s="241"/>
      <c r="D77" s="241" t="s">
        <v>962</v>
      </c>
      <c r="E77" s="239" t="s">
        <v>605</v>
      </c>
      <c r="F77" s="239">
        <v>689</v>
      </c>
      <c r="G77" s="239">
        <v>677</v>
      </c>
      <c r="H77" s="242">
        <v>697</v>
      </c>
      <c r="I77" s="242" t="s">
        <v>963</v>
      </c>
      <c r="J77" s="286" t="s">
        <v>964</v>
      </c>
      <c r="K77" s="109">
        <f t="shared" ref="K77:K79" si="53">H77-F77</f>
        <v>8</v>
      </c>
      <c r="L77" s="112">
        <f t="shared" si="43"/>
        <v>209.1</v>
      </c>
      <c r="M77" s="155">
        <f t="shared" ref="M77:M79" si="54">(K77*N77)-L77</f>
        <v>7790.9</v>
      </c>
      <c r="N77" s="109">
        <v>1000</v>
      </c>
      <c r="O77" s="111" t="s">
        <v>595</v>
      </c>
      <c r="P77" s="110">
        <v>45145</v>
      </c>
      <c r="Q77" s="156"/>
      <c r="R77" s="60" t="s">
        <v>607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57"/>
      <c r="AG77" s="158"/>
      <c r="AH77" s="156"/>
      <c r="AI77" s="156"/>
      <c r="AJ77" s="157"/>
      <c r="AK77" s="157"/>
      <c r="AL77" s="157"/>
    </row>
    <row r="78" spans="1:38" ht="15" customHeight="1">
      <c r="A78" s="294">
        <v>10</v>
      </c>
      <c r="B78" s="299">
        <v>45146</v>
      </c>
      <c r="C78" s="300"/>
      <c r="D78" s="300" t="s">
        <v>966</v>
      </c>
      <c r="E78" s="294" t="s">
        <v>605</v>
      </c>
      <c r="F78" s="294" t="s">
        <v>980</v>
      </c>
      <c r="G78" s="294">
        <v>497</v>
      </c>
      <c r="H78" s="301">
        <v>497</v>
      </c>
      <c r="I78" s="302" t="s">
        <v>967</v>
      </c>
      <c r="J78" s="303" t="s">
        <v>981</v>
      </c>
      <c r="K78" s="294">
        <f t="shared" si="53"/>
        <v>-10</v>
      </c>
      <c r="L78" s="304">
        <f t="shared" ref="L78:L79" si="55">(H78*N78)*0.03%</f>
        <v>186.37499999999997</v>
      </c>
      <c r="M78" s="296">
        <f t="shared" si="54"/>
        <v>-12686.375</v>
      </c>
      <c r="N78" s="294">
        <v>1250</v>
      </c>
      <c r="O78" s="301" t="s">
        <v>606</v>
      </c>
      <c r="P78" s="305">
        <v>45147</v>
      </c>
      <c r="Q78" s="157"/>
      <c r="R78" s="157" t="s">
        <v>594</v>
      </c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</row>
    <row r="79" spans="1:38" ht="12.75" customHeight="1">
      <c r="A79" s="239">
        <v>11</v>
      </c>
      <c r="B79" s="240">
        <v>45146</v>
      </c>
      <c r="C79" s="241"/>
      <c r="D79" s="241" t="s">
        <v>974</v>
      </c>
      <c r="E79" s="239" t="s">
        <v>605</v>
      </c>
      <c r="F79" s="239">
        <v>4287</v>
      </c>
      <c r="G79" s="239">
        <v>4225</v>
      </c>
      <c r="H79" s="242">
        <v>4327.5</v>
      </c>
      <c r="I79" s="242" t="s">
        <v>975</v>
      </c>
      <c r="J79" s="286" t="s">
        <v>990</v>
      </c>
      <c r="K79" s="109">
        <f t="shared" si="53"/>
        <v>40.5</v>
      </c>
      <c r="L79" s="112">
        <f t="shared" si="55"/>
        <v>259.64999999999998</v>
      </c>
      <c r="M79" s="155">
        <f t="shared" si="54"/>
        <v>7840.35</v>
      </c>
      <c r="N79" s="109">
        <v>200</v>
      </c>
      <c r="O79" s="111" t="s">
        <v>595</v>
      </c>
      <c r="P79" s="110">
        <v>45148</v>
      </c>
      <c r="Q79" s="156"/>
      <c r="R79" s="60" t="s">
        <v>594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57"/>
      <c r="AG79" s="158"/>
      <c r="AH79" s="156"/>
      <c r="AI79" s="156"/>
      <c r="AJ79" s="157"/>
      <c r="AK79" s="157"/>
      <c r="AL79" s="157"/>
    </row>
    <row r="80" spans="1:38" ht="12.75" customHeight="1">
      <c r="A80" s="239">
        <v>12</v>
      </c>
      <c r="B80" s="240">
        <v>45147</v>
      </c>
      <c r="C80" s="241"/>
      <c r="D80" s="241" t="s">
        <v>985</v>
      </c>
      <c r="E80" s="239" t="s">
        <v>605</v>
      </c>
      <c r="F80" s="239">
        <v>4530</v>
      </c>
      <c r="G80" s="239">
        <v>4480</v>
      </c>
      <c r="H80" s="242">
        <v>4567.5</v>
      </c>
      <c r="I80" s="242" t="s">
        <v>986</v>
      </c>
      <c r="J80" s="286" t="s">
        <v>989</v>
      </c>
      <c r="K80" s="109">
        <f t="shared" ref="K80" si="56">H80-F80</f>
        <v>37.5</v>
      </c>
      <c r="L80" s="112">
        <f t="shared" ref="L80" si="57">(H80*N80)*0.03%</f>
        <v>342.56249999999994</v>
      </c>
      <c r="M80" s="155">
        <f t="shared" ref="M80" si="58">(K80*N80)-L80</f>
        <v>9032.4375</v>
      </c>
      <c r="N80" s="109">
        <v>250</v>
      </c>
      <c r="O80" s="111" t="s">
        <v>595</v>
      </c>
      <c r="P80" s="110">
        <v>45148</v>
      </c>
      <c r="Q80" s="156"/>
      <c r="R80" s="60" t="s">
        <v>607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57"/>
      <c r="AG80" s="158"/>
      <c r="AH80" s="156"/>
      <c r="AI80" s="156"/>
      <c r="AJ80" s="157"/>
      <c r="AK80" s="157"/>
      <c r="AL80" s="157"/>
    </row>
    <row r="81" spans="1:38" ht="12.75" customHeight="1">
      <c r="A81" s="239">
        <v>13</v>
      </c>
      <c r="B81" s="240">
        <v>45148</v>
      </c>
      <c r="C81" s="241"/>
      <c r="D81" s="241" t="s">
        <v>996</v>
      </c>
      <c r="E81" s="239" t="s">
        <v>605</v>
      </c>
      <c r="F81" s="239">
        <v>24015</v>
      </c>
      <c r="G81" s="239">
        <v>23700</v>
      </c>
      <c r="H81" s="242">
        <v>24220</v>
      </c>
      <c r="I81" s="242" t="s">
        <v>997</v>
      </c>
      <c r="J81" s="286" t="s">
        <v>1008</v>
      </c>
      <c r="K81" s="109">
        <f t="shared" ref="K81" si="59">H81-F81</f>
        <v>205</v>
      </c>
      <c r="L81" s="112">
        <f t="shared" ref="L81" si="60">(H81*N81)*0.03%</f>
        <v>290.64</v>
      </c>
      <c r="M81" s="155">
        <f t="shared" ref="M81" si="61">(K81*N81)-L81</f>
        <v>7909.36</v>
      </c>
      <c r="N81" s="109">
        <v>40</v>
      </c>
      <c r="O81" s="111" t="s">
        <v>595</v>
      </c>
      <c r="P81" s="110">
        <v>45149</v>
      </c>
      <c r="Q81" s="156"/>
      <c r="R81" s="60" t="s">
        <v>607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57"/>
      <c r="AG81" s="158"/>
      <c r="AH81" s="156"/>
      <c r="AI81" s="156"/>
      <c r="AJ81" s="157"/>
      <c r="AK81" s="157"/>
      <c r="AL81" s="157"/>
    </row>
    <row r="82" spans="1:38" ht="12.75" customHeight="1">
      <c r="A82" s="239">
        <v>14</v>
      </c>
      <c r="B82" s="240">
        <v>45148</v>
      </c>
      <c r="C82" s="241"/>
      <c r="D82" s="241" t="s">
        <v>974</v>
      </c>
      <c r="E82" s="239" t="s">
        <v>605</v>
      </c>
      <c r="F82" s="239">
        <v>4255</v>
      </c>
      <c r="G82" s="239">
        <v>4195</v>
      </c>
      <c r="H82" s="242">
        <v>4295</v>
      </c>
      <c r="I82" s="242" t="s">
        <v>998</v>
      </c>
      <c r="J82" s="286" t="s">
        <v>641</v>
      </c>
      <c r="K82" s="109">
        <f t="shared" ref="K82" si="62">H82-F82</f>
        <v>40</v>
      </c>
      <c r="L82" s="112">
        <f t="shared" ref="L82" si="63">(H82*N82)*0.03%</f>
        <v>257.7</v>
      </c>
      <c r="M82" s="155">
        <f t="shared" ref="M82" si="64">(K82*N82)-L82</f>
        <v>7742.3</v>
      </c>
      <c r="N82" s="109">
        <v>200</v>
      </c>
      <c r="O82" s="111" t="s">
        <v>595</v>
      </c>
      <c r="P82" s="110">
        <v>45149</v>
      </c>
      <c r="Q82" s="156"/>
      <c r="R82" s="60" t="s">
        <v>607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57"/>
      <c r="AG82" s="158"/>
      <c r="AH82" s="156"/>
      <c r="AI82" s="156"/>
      <c r="AJ82" s="157"/>
      <c r="AK82" s="157"/>
      <c r="AL82" s="157"/>
    </row>
    <row r="83" spans="1:38" ht="12.75" customHeight="1">
      <c r="A83" s="239">
        <v>15</v>
      </c>
      <c r="B83" s="240">
        <v>45152</v>
      </c>
      <c r="C83" s="241"/>
      <c r="D83" s="241" t="s">
        <v>974</v>
      </c>
      <c r="E83" s="239" t="s">
        <v>605</v>
      </c>
      <c r="F83" s="239">
        <v>4175</v>
      </c>
      <c r="G83" s="239">
        <v>4105</v>
      </c>
      <c r="H83" s="242">
        <v>4222.5</v>
      </c>
      <c r="I83" s="242" t="s">
        <v>1015</v>
      </c>
      <c r="J83" s="286" t="s">
        <v>617</v>
      </c>
      <c r="K83" s="109">
        <f t="shared" ref="K83" si="65">H83-F83</f>
        <v>47.5</v>
      </c>
      <c r="L83" s="112">
        <f t="shared" ref="L83" si="66">(H83*N83)*0.03%</f>
        <v>253.34999999999997</v>
      </c>
      <c r="M83" s="155">
        <f t="shared" ref="M83" si="67">(K83*N83)-L83</f>
        <v>9246.65</v>
      </c>
      <c r="N83" s="109">
        <v>200</v>
      </c>
      <c r="O83" s="111" t="s">
        <v>595</v>
      </c>
      <c r="P83" s="110">
        <v>45152</v>
      </c>
      <c r="Q83" s="156"/>
      <c r="R83" s="60" t="s">
        <v>607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57"/>
      <c r="AG83" s="158"/>
      <c r="AH83" s="156"/>
      <c r="AI83" s="156"/>
      <c r="AJ83" s="157"/>
      <c r="AK83" s="157"/>
      <c r="AL83" s="157"/>
    </row>
    <row r="84" spans="1:38" ht="12.75" customHeight="1">
      <c r="A84" s="239">
        <v>16</v>
      </c>
      <c r="B84" s="240">
        <v>45152</v>
      </c>
      <c r="C84" s="241"/>
      <c r="D84" s="241" t="s">
        <v>1027</v>
      </c>
      <c r="E84" s="239" t="s">
        <v>605</v>
      </c>
      <c r="F84" s="239">
        <v>451.5</v>
      </c>
      <c r="G84" s="239">
        <v>440</v>
      </c>
      <c r="H84" s="242">
        <v>459</v>
      </c>
      <c r="I84" s="242" t="s">
        <v>1028</v>
      </c>
      <c r="J84" s="286" t="s">
        <v>1057</v>
      </c>
      <c r="K84" s="109">
        <f t="shared" ref="K84" si="68">H84-F84</f>
        <v>7.5</v>
      </c>
      <c r="L84" s="112">
        <f t="shared" ref="L84" si="69">(H84*N84)*0.03%</f>
        <v>172.12499999999997</v>
      </c>
      <c r="M84" s="155">
        <f t="shared" ref="M84" si="70">(K84*N84)-L84</f>
        <v>9202.875</v>
      </c>
      <c r="N84" s="109">
        <v>1250</v>
      </c>
      <c r="O84" s="111" t="s">
        <v>595</v>
      </c>
      <c r="P84" s="110">
        <v>45159</v>
      </c>
      <c r="Q84" s="156"/>
      <c r="R84" s="60" t="s">
        <v>607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57"/>
      <c r="AG84" s="158"/>
      <c r="AH84" s="156"/>
      <c r="AI84" s="156"/>
      <c r="AJ84" s="157"/>
      <c r="AK84" s="157"/>
      <c r="AL84" s="157"/>
    </row>
    <row r="85" spans="1:38" ht="12.75" customHeight="1">
      <c r="A85" s="239">
        <v>17</v>
      </c>
      <c r="B85" s="240">
        <v>45160</v>
      </c>
      <c r="C85" s="241"/>
      <c r="D85" s="241" t="s">
        <v>1084</v>
      </c>
      <c r="E85" s="239" t="s">
        <v>605</v>
      </c>
      <c r="F85" s="239">
        <v>1526</v>
      </c>
      <c r="G85" s="239">
        <v>1495</v>
      </c>
      <c r="H85" s="242">
        <v>1545</v>
      </c>
      <c r="I85" s="242" t="s">
        <v>1085</v>
      </c>
      <c r="J85" s="286" t="s">
        <v>1007</v>
      </c>
      <c r="K85" s="109">
        <f t="shared" ref="K85:K86" si="71">H85-F85</f>
        <v>19</v>
      </c>
      <c r="L85" s="112">
        <f t="shared" ref="L85:L86" si="72">(H85*N85)*0.03%</f>
        <v>185.39999999999998</v>
      </c>
      <c r="M85" s="155">
        <f t="shared" ref="M85:M86" si="73">(K85*N85)-L85</f>
        <v>7414.6</v>
      </c>
      <c r="N85" s="109">
        <v>400</v>
      </c>
      <c r="O85" s="111" t="s">
        <v>595</v>
      </c>
      <c r="P85" s="110">
        <v>45161</v>
      </c>
      <c r="Q85" s="156"/>
      <c r="R85" s="60" t="s">
        <v>594</v>
      </c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57"/>
      <c r="AG85" s="158"/>
      <c r="AH85" s="156"/>
      <c r="AI85" s="156"/>
      <c r="AJ85" s="157"/>
      <c r="AK85" s="157"/>
      <c r="AL85" s="157"/>
    </row>
    <row r="86" spans="1:38" ht="12.75" customHeight="1">
      <c r="A86" s="294">
        <v>18</v>
      </c>
      <c r="B86" s="299">
        <v>45160</v>
      </c>
      <c r="C86" s="300"/>
      <c r="D86" s="300" t="s">
        <v>1088</v>
      </c>
      <c r="E86" s="294" t="s">
        <v>605</v>
      </c>
      <c r="F86" s="294">
        <v>1805.5</v>
      </c>
      <c r="G86" s="294">
        <v>1782</v>
      </c>
      <c r="H86" s="301">
        <v>1782</v>
      </c>
      <c r="I86" s="302" t="s">
        <v>1089</v>
      </c>
      <c r="J86" s="303" t="s">
        <v>1101</v>
      </c>
      <c r="K86" s="294">
        <f t="shared" si="71"/>
        <v>-23.5</v>
      </c>
      <c r="L86" s="304">
        <f t="shared" si="72"/>
        <v>253.93499999999997</v>
      </c>
      <c r="M86" s="296">
        <f t="shared" si="73"/>
        <v>-11416.434999999999</v>
      </c>
      <c r="N86" s="294">
        <v>475</v>
      </c>
      <c r="O86" s="301" t="s">
        <v>606</v>
      </c>
      <c r="P86" s="305">
        <v>45162</v>
      </c>
      <c r="Q86" s="156"/>
      <c r="R86" s="60" t="s">
        <v>607</v>
      </c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57"/>
      <c r="AG86" s="158"/>
      <c r="AH86" s="156"/>
      <c r="AI86" s="156"/>
      <c r="AJ86" s="157"/>
      <c r="AK86" s="157"/>
      <c r="AL86" s="157"/>
    </row>
    <row r="87" spans="1:38" ht="12.75" customHeight="1">
      <c r="A87" s="294">
        <v>19</v>
      </c>
      <c r="B87" s="299">
        <v>45161</v>
      </c>
      <c r="C87" s="300"/>
      <c r="D87" s="300" t="s">
        <v>1095</v>
      </c>
      <c r="E87" s="294" t="s">
        <v>605</v>
      </c>
      <c r="F87" s="294">
        <v>268.5</v>
      </c>
      <c r="G87" s="294">
        <v>265</v>
      </c>
      <c r="H87" s="301">
        <v>265</v>
      </c>
      <c r="I87" s="302" t="s">
        <v>1096</v>
      </c>
      <c r="J87" s="303" t="s">
        <v>1102</v>
      </c>
      <c r="K87" s="294">
        <f t="shared" ref="K87:K89" si="74">H87-F87</f>
        <v>-3.5</v>
      </c>
      <c r="L87" s="304">
        <f t="shared" ref="L87:L89" si="75">(H87*N87)*0.03%</f>
        <v>286.2</v>
      </c>
      <c r="M87" s="296">
        <f t="shared" ref="M87:M89" si="76">(K87*N87)-L87</f>
        <v>-12886.2</v>
      </c>
      <c r="N87" s="294">
        <v>3600</v>
      </c>
      <c r="O87" s="301" t="s">
        <v>606</v>
      </c>
      <c r="P87" s="305">
        <v>45162</v>
      </c>
      <c r="Q87" s="156"/>
      <c r="R87" s="60" t="s">
        <v>607</v>
      </c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57"/>
      <c r="AG87" s="158"/>
      <c r="AH87" s="156"/>
      <c r="AI87" s="156"/>
      <c r="AJ87" s="157"/>
      <c r="AK87" s="157"/>
      <c r="AL87" s="157"/>
    </row>
    <row r="88" spans="1:38" ht="12.75" customHeight="1">
      <c r="A88" s="322">
        <v>20</v>
      </c>
      <c r="B88" s="348">
        <v>45162</v>
      </c>
      <c r="C88" s="349"/>
      <c r="D88" s="349" t="s">
        <v>1099</v>
      </c>
      <c r="E88" s="322" t="s">
        <v>605</v>
      </c>
      <c r="F88" s="322">
        <v>3990</v>
      </c>
      <c r="G88" s="322">
        <v>3925</v>
      </c>
      <c r="H88" s="328">
        <v>3995</v>
      </c>
      <c r="I88" s="328" t="s">
        <v>1100</v>
      </c>
      <c r="J88" s="350" t="s">
        <v>1002</v>
      </c>
      <c r="K88" s="351">
        <f t="shared" si="74"/>
        <v>5</v>
      </c>
      <c r="L88" s="330">
        <f t="shared" si="75"/>
        <v>239.7</v>
      </c>
      <c r="M88" s="352">
        <f t="shared" si="76"/>
        <v>760.3</v>
      </c>
      <c r="N88" s="351">
        <v>200</v>
      </c>
      <c r="O88" s="329" t="s">
        <v>615</v>
      </c>
      <c r="P88" s="353">
        <v>45163</v>
      </c>
      <c r="Q88" s="156"/>
      <c r="R88" s="60" t="s">
        <v>607</v>
      </c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57"/>
      <c r="AG88" s="158"/>
      <c r="AH88" s="156"/>
      <c r="AI88" s="156"/>
      <c r="AJ88" s="157"/>
      <c r="AK88" s="157"/>
      <c r="AL88" s="157"/>
    </row>
    <row r="89" spans="1:38" ht="12.75" customHeight="1">
      <c r="A89" s="239">
        <v>21</v>
      </c>
      <c r="B89" s="240">
        <v>45166</v>
      </c>
      <c r="C89" s="241"/>
      <c r="D89" s="241" t="s">
        <v>1108</v>
      </c>
      <c r="E89" s="239" t="s">
        <v>605</v>
      </c>
      <c r="F89" s="239">
        <v>1327</v>
      </c>
      <c r="G89" s="239">
        <v>1298</v>
      </c>
      <c r="H89" s="242">
        <v>1349.5</v>
      </c>
      <c r="I89" s="242" t="s">
        <v>1109</v>
      </c>
      <c r="J89" s="286" t="s">
        <v>1117</v>
      </c>
      <c r="K89" s="109">
        <f t="shared" si="74"/>
        <v>22.5</v>
      </c>
      <c r="L89" s="112">
        <f t="shared" si="75"/>
        <v>161.94</v>
      </c>
      <c r="M89" s="155">
        <f t="shared" si="76"/>
        <v>8838.06</v>
      </c>
      <c r="N89" s="109">
        <v>400</v>
      </c>
      <c r="O89" s="111" t="s">
        <v>595</v>
      </c>
      <c r="P89" s="110">
        <v>45166</v>
      </c>
      <c r="Q89" s="156"/>
      <c r="R89" s="60" t="s">
        <v>607</v>
      </c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57"/>
      <c r="AG89" s="158"/>
      <c r="AH89" s="156"/>
      <c r="AI89" s="156"/>
      <c r="AJ89" s="157"/>
      <c r="AK89" s="157"/>
      <c r="AL89" s="157"/>
    </row>
    <row r="90" spans="1:38" ht="12.75" customHeight="1">
      <c r="A90" s="239">
        <v>22</v>
      </c>
      <c r="B90" s="240">
        <v>45166</v>
      </c>
      <c r="C90" s="241"/>
      <c r="D90" s="241" t="s">
        <v>1110</v>
      </c>
      <c r="E90" s="239" t="s">
        <v>605</v>
      </c>
      <c r="F90" s="239">
        <v>1498.5</v>
      </c>
      <c r="G90" s="239">
        <v>1475</v>
      </c>
      <c r="H90" s="242">
        <v>1519</v>
      </c>
      <c r="I90" s="242" t="s">
        <v>1111</v>
      </c>
      <c r="J90" s="286" t="s">
        <v>1122</v>
      </c>
      <c r="K90" s="109">
        <f t="shared" ref="K90" si="77">H90-F90</f>
        <v>20.5</v>
      </c>
      <c r="L90" s="112">
        <f t="shared" ref="L90" si="78">(H90*N90)*0.03%</f>
        <v>227.84999999999997</v>
      </c>
      <c r="M90" s="155">
        <f t="shared" ref="M90" si="79">(K90*N90)-L90</f>
        <v>10022.15</v>
      </c>
      <c r="N90" s="109">
        <v>500</v>
      </c>
      <c r="O90" s="111" t="s">
        <v>595</v>
      </c>
      <c r="P90" s="110">
        <v>45167</v>
      </c>
      <c r="Q90" s="156"/>
      <c r="R90" s="60" t="s">
        <v>594</v>
      </c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57"/>
      <c r="AG90" s="158"/>
      <c r="AH90" s="156"/>
      <c r="AI90" s="156"/>
      <c r="AJ90" s="157"/>
      <c r="AK90" s="157"/>
      <c r="AL90" s="157"/>
    </row>
    <row r="91" spans="1:38" ht="12.75" customHeight="1">
      <c r="A91" s="239">
        <v>23</v>
      </c>
      <c r="B91" s="240">
        <v>45166</v>
      </c>
      <c r="C91" s="241"/>
      <c r="D91" s="241" t="s">
        <v>1112</v>
      </c>
      <c r="E91" s="239" t="s">
        <v>605</v>
      </c>
      <c r="F91" s="239">
        <v>220</v>
      </c>
      <c r="G91" s="239">
        <v>216</v>
      </c>
      <c r="H91" s="242">
        <v>222.15</v>
      </c>
      <c r="I91" s="242" t="s">
        <v>1113</v>
      </c>
      <c r="J91" s="286" t="s">
        <v>1139</v>
      </c>
      <c r="K91" s="109">
        <f t="shared" ref="K91" si="80">H91-F91</f>
        <v>2.1500000000000057</v>
      </c>
      <c r="L91" s="112">
        <f t="shared" ref="L91" si="81">(H91*N91)*0.03%</f>
        <v>199.93499999999997</v>
      </c>
      <c r="M91" s="155">
        <f t="shared" ref="M91" si="82">(K91*N91)-L91</f>
        <v>6250.0650000000169</v>
      </c>
      <c r="N91" s="109">
        <v>3000</v>
      </c>
      <c r="O91" s="111" t="s">
        <v>595</v>
      </c>
      <c r="P91" s="110">
        <v>45167</v>
      </c>
      <c r="Q91" s="156"/>
      <c r="R91" s="60" t="s">
        <v>607</v>
      </c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57"/>
      <c r="AG91" s="158"/>
      <c r="AH91" s="156"/>
      <c r="AI91" s="156"/>
      <c r="AJ91" s="157"/>
      <c r="AK91" s="157"/>
      <c r="AL91" s="157"/>
    </row>
    <row r="92" spans="1:38" ht="12.75" customHeight="1">
      <c r="A92" s="239">
        <v>24</v>
      </c>
      <c r="B92" s="240">
        <v>45167</v>
      </c>
      <c r="C92" s="241"/>
      <c r="D92" s="241" t="s">
        <v>1124</v>
      </c>
      <c r="E92" s="239" t="s">
        <v>605</v>
      </c>
      <c r="F92" s="239">
        <v>668.5</v>
      </c>
      <c r="G92" s="239">
        <v>656</v>
      </c>
      <c r="H92" s="242">
        <v>675.5</v>
      </c>
      <c r="I92" s="242" t="s">
        <v>1125</v>
      </c>
      <c r="J92" s="286" t="s">
        <v>995</v>
      </c>
      <c r="K92" s="109">
        <f t="shared" ref="K92" si="83">H92-F92</f>
        <v>7</v>
      </c>
      <c r="L92" s="112">
        <f t="shared" ref="L92" si="84">(H92*N92)*0.03%</f>
        <v>202.64999999999998</v>
      </c>
      <c r="M92" s="155">
        <f t="shared" ref="M92" si="85">(K92*N92)-L92</f>
        <v>6797.35</v>
      </c>
      <c r="N92" s="109">
        <v>1000</v>
      </c>
      <c r="O92" s="111" t="s">
        <v>595</v>
      </c>
      <c r="P92" s="110">
        <v>45168</v>
      </c>
      <c r="Q92" s="156"/>
      <c r="R92" s="60" t="s">
        <v>607</v>
      </c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57"/>
      <c r="AG92" s="158"/>
      <c r="AH92" s="156"/>
      <c r="AI92" s="156"/>
      <c r="AJ92" s="157"/>
      <c r="AK92" s="157"/>
      <c r="AL92" s="157"/>
    </row>
    <row r="93" spans="1:38" ht="12.75" customHeight="1">
      <c r="A93" s="239">
        <v>25</v>
      </c>
      <c r="B93" s="240">
        <v>45167</v>
      </c>
      <c r="C93" s="241"/>
      <c r="D93" s="241" t="s">
        <v>1130</v>
      </c>
      <c r="E93" s="239" t="s">
        <v>605</v>
      </c>
      <c r="F93" s="239">
        <v>1159.5</v>
      </c>
      <c r="G93" s="239">
        <v>1145</v>
      </c>
      <c r="H93" s="242">
        <v>1170.5</v>
      </c>
      <c r="I93" s="242" t="s">
        <v>1131</v>
      </c>
      <c r="J93" s="286" t="s">
        <v>1128</v>
      </c>
      <c r="K93" s="109">
        <f t="shared" ref="K93" si="86">H93-F93</f>
        <v>11</v>
      </c>
      <c r="L93" s="112">
        <f t="shared" ref="L93" si="87">(H93*N93)*0.03%</f>
        <v>245.80499999999998</v>
      </c>
      <c r="M93" s="155">
        <f t="shared" ref="M93" si="88">(K93*N93)-L93</f>
        <v>7454.1949999999997</v>
      </c>
      <c r="N93" s="109">
        <v>700</v>
      </c>
      <c r="O93" s="111" t="s">
        <v>595</v>
      </c>
      <c r="P93" s="110">
        <v>45167</v>
      </c>
      <c r="Q93" s="156"/>
      <c r="R93" s="60" t="s">
        <v>594</v>
      </c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57"/>
      <c r="AG93" s="158"/>
      <c r="AH93" s="156"/>
      <c r="AI93" s="156"/>
      <c r="AJ93" s="157"/>
      <c r="AK93" s="157"/>
      <c r="AL93" s="157"/>
    </row>
    <row r="94" spans="1:38" ht="12.75" customHeight="1">
      <c r="A94" s="239">
        <v>26</v>
      </c>
      <c r="B94" s="240">
        <v>45168</v>
      </c>
      <c r="C94" s="241"/>
      <c r="D94" s="241" t="s">
        <v>1158</v>
      </c>
      <c r="E94" s="239" t="s">
        <v>605</v>
      </c>
      <c r="F94" s="239">
        <v>7205</v>
      </c>
      <c r="G94" s="239">
        <v>7045</v>
      </c>
      <c r="H94" s="242">
        <v>7305</v>
      </c>
      <c r="I94" s="242" t="s">
        <v>1159</v>
      </c>
      <c r="J94" s="286" t="s">
        <v>618</v>
      </c>
      <c r="K94" s="109">
        <f t="shared" ref="K94" si="89">H94-F94</f>
        <v>100</v>
      </c>
      <c r="L94" s="112">
        <f t="shared" ref="L94" si="90">(H94*N94)*0.03%</f>
        <v>164.36249999999998</v>
      </c>
      <c r="M94" s="155">
        <f t="shared" ref="M94" si="91">(K94*N94)-L94</f>
        <v>7335.6374999999998</v>
      </c>
      <c r="N94" s="109">
        <v>75</v>
      </c>
      <c r="O94" s="111" t="s">
        <v>595</v>
      </c>
      <c r="P94" s="110">
        <v>45168</v>
      </c>
      <c r="Q94" s="156"/>
      <c r="R94" s="60" t="s">
        <v>594</v>
      </c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57"/>
      <c r="AG94" s="158"/>
      <c r="AH94" s="156"/>
      <c r="AI94" s="156"/>
      <c r="AJ94" s="157"/>
      <c r="AK94" s="157"/>
      <c r="AL94" s="157"/>
    </row>
    <row r="95" spans="1:38" ht="12.75" customHeight="1">
      <c r="A95" s="239">
        <v>27</v>
      </c>
      <c r="B95" s="240">
        <v>45168</v>
      </c>
      <c r="C95" s="241"/>
      <c r="D95" s="241" t="s">
        <v>1160</v>
      </c>
      <c r="E95" s="239" t="s">
        <v>605</v>
      </c>
      <c r="F95" s="239">
        <v>5185</v>
      </c>
      <c r="G95" s="239">
        <v>5100</v>
      </c>
      <c r="H95" s="242">
        <v>5240</v>
      </c>
      <c r="I95" s="242" t="s">
        <v>1161</v>
      </c>
      <c r="J95" s="286" t="s">
        <v>736</v>
      </c>
      <c r="K95" s="109">
        <f t="shared" ref="K95" si="92">H95-F95</f>
        <v>55</v>
      </c>
      <c r="L95" s="112">
        <f t="shared" ref="L95" si="93">(H95*N95)*0.03%</f>
        <v>235.79999999999998</v>
      </c>
      <c r="M95" s="155">
        <f t="shared" ref="M95" si="94">(K95*N95)-L95</f>
        <v>8014.2</v>
      </c>
      <c r="N95" s="109">
        <v>150</v>
      </c>
      <c r="O95" s="111" t="s">
        <v>595</v>
      </c>
      <c r="P95" s="110">
        <v>45168</v>
      </c>
      <c r="Q95" s="156"/>
      <c r="R95" s="60" t="s">
        <v>607</v>
      </c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57"/>
      <c r="AG95" s="158"/>
      <c r="AH95" s="156"/>
      <c r="AI95" s="156"/>
      <c r="AJ95" s="157"/>
      <c r="AK95" s="157"/>
      <c r="AL95" s="157"/>
    </row>
    <row r="96" spans="1:38" ht="12.75" customHeight="1">
      <c r="A96" s="104">
        <v>28</v>
      </c>
      <c r="B96" s="159">
        <v>45169</v>
      </c>
      <c r="C96" s="160"/>
      <c r="D96" s="160" t="s">
        <v>1205</v>
      </c>
      <c r="E96" s="104" t="s">
        <v>605</v>
      </c>
      <c r="F96" s="104" t="s">
        <v>1206</v>
      </c>
      <c r="G96" s="104">
        <v>4300</v>
      </c>
      <c r="H96" s="106"/>
      <c r="I96" s="106" t="s">
        <v>1207</v>
      </c>
      <c r="J96" s="243" t="s">
        <v>593</v>
      </c>
      <c r="K96" s="104"/>
      <c r="L96" s="107"/>
      <c r="M96" s="161"/>
      <c r="N96" s="104"/>
      <c r="O96" s="106"/>
      <c r="P96" s="105"/>
      <c r="Q96" s="156"/>
      <c r="R96" s="60" t="s">
        <v>607</v>
      </c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157"/>
      <c r="AG96" s="158"/>
      <c r="AH96" s="156"/>
      <c r="AI96" s="156"/>
      <c r="AJ96" s="157"/>
      <c r="AK96" s="157"/>
      <c r="AL96" s="157"/>
    </row>
    <row r="97" spans="1:38" ht="12.75" customHeight="1">
      <c r="A97" s="104">
        <v>29</v>
      </c>
      <c r="B97" s="159">
        <v>45169</v>
      </c>
      <c r="C97" s="160"/>
      <c r="D97" s="160" t="s">
        <v>1209</v>
      </c>
      <c r="E97" s="104" t="s">
        <v>605</v>
      </c>
      <c r="F97" s="104" t="s">
        <v>1210</v>
      </c>
      <c r="G97" s="104">
        <v>2385</v>
      </c>
      <c r="H97" s="106"/>
      <c r="I97" s="106" t="s">
        <v>1211</v>
      </c>
      <c r="J97" s="243" t="s">
        <v>593</v>
      </c>
      <c r="K97" s="104"/>
      <c r="L97" s="107"/>
      <c r="M97" s="161"/>
      <c r="N97" s="104"/>
      <c r="O97" s="106"/>
      <c r="P97" s="105"/>
      <c r="Q97" s="156"/>
      <c r="R97" s="60" t="s">
        <v>594</v>
      </c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157"/>
      <c r="AG97" s="158"/>
      <c r="AH97" s="156"/>
      <c r="AI97" s="156"/>
      <c r="AJ97" s="157"/>
      <c r="AK97" s="157"/>
      <c r="AL97" s="157"/>
    </row>
    <row r="98" spans="1:38" ht="12.75" customHeight="1">
      <c r="A98" s="294">
        <v>30</v>
      </c>
      <c r="B98" s="299">
        <v>45169</v>
      </c>
      <c r="C98" s="300"/>
      <c r="D98" s="300" t="s">
        <v>1212</v>
      </c>
      <c r="E98" s="294" t="s">
        <v>605</v>
      </c>
      <c r="F98" s="294">
        <v>3687.5</v>
      </c>
      <c r="G98" s="294">
        <v>3645</v>
      </c>
      <c r="H98" s="301">
        <v>3657.5</v>
      </c>
      <c r="I98" s="302" t="s">
        <v>1213</v>
      </c>
      <c r="J98" s="303" t="s">
        <v>1216</v>
      </c>
      <c r="K98" s="294">
        <f t="shared" ref="K98" si="95">H98-F98</f>
        <v>-30</v>
      </c>
      <c r="L98" s="304">
        <f t="shared" ref="L98" si="96">(H98*N98)*0.03%</f>
        <v>274.3125</v>
      </c>
      <c r="M98" s="296">
        <f t="shared" ref="M98" si="97">(K98*N98)-L98</f>
        <v>-7774.3125</v>
      </c>
      <c r="N98" s="294">
        <v>250</v>
      </c>
      <c r="O98" s="301" t="s">
        <v>606</v>
      </c>
      <c r="P98" s="305">
        <v>45169</v>
      </c>
      <c r="Q98" s="156"/>
      <c r="R98" s="60" t="s">
        <v>594</v>
      </c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157"/>
      <c r="AG98" s="158"/>
      <c r="AH98" s="156"/>
      <c r="AI98" s="156"/>
      <c r="AJ98" s="157"/>
      <c r="AK98" s="157"/>
      <c r="AL98" s="157"/>
    </row>
    <row r="99" spans="1:38" ht="12.75" customHeight="1">
      <c r="A99" s="104"/>
      <c r="B99" s="159"/>
      <c r="C99" s="160"/>
      <c r="D99" s="160"/>
      <c r="E99" s="104"/>
      <c r="F99" s="104"/>
      <c r="G99" s="104"/>
      <c r="H99" s="106"/>
      <c r="I99" s="106"/>
      <c r="J99" s="243"/>
      <c r="K99" s="104"/>
      <c r="L99" s="107"/>
      <c r="M99" s="161"/>
      <c r="N99" s="104"/>
      <c r="O99" s="106"/>
      <c r="P99" s="105"/>
      <c r="Q99" s="156"/>
      <c r="R99" s="60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157"/>
      <c r="AG99" s="158"/>
      <c r="AH99" s="156"/>
      <c r="AI99" s="156"/>
      <c r="AJ99" s="157"/>
      <c r="AK99" s="157"/>
      <c r="AL99" s="157"/>
    </row>
    <row r="100" spans="1:38" ht="12.75" customHeight="1">
      <c r="A100" s="104"/>
      <c r="B100" s="159"/>
      <c r="C100" s="160"/>
      <c r="D100" s="160"/>
      <c r="E100" s="104"/>
      <c r="F100" s="104"/>
      <c r="G100" s="104"/>
      <c r="H100" s="106"/>
      <c r="I100" s="106"/>
      <c r="J100" s="243"/>
      <c r="K100" s="104"/>
      <c r="L100" s="107"/>
      <c r="M100" s="161"/>
      <c r="N100" s="104"/>
      <c r="O100" s="106"/>
      <c r="P100" s="105"/>
      <c r="Q100" s="156"/>
      <c r="R100" s="60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157"/>
      <c r="AG100" s="158"/>
      <c r="AH100" s="156"/>
      <c r="AI100" s="156"/>
      <c r="AJ100" s="157"/>
      <c r="AK100" s="157"/>
      <c r="AL100" s="157"/>
    </row>
    <row r="102" spans="1:38" ht="12.75" customHeight="1">
      <c r="A102" s="157"/>
      <c r="B102" s="162"/>
      <c r="C102" s="156"/>
      <c r="D102" s="156"/>
      <c r="E102" s="157"/>
      <c r="F102" s="157"/>
      <c r="G102" s="157"/>
      <c r="H102" s="163"/>
      <c r="I102" s="163"/>
      <c r="J102" s="163"/>
      <c r="K102" s="156"/>
      <c r="L102" s="157"/>
      <c r="M102" s="157"/>
      <c r="N102" s="157"/>
      <c r="O102" s="163"/>
      <c r="P102" s="163"/>
      <c r="Q102" s="156"/>
      <c r="R102" s="60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157"/>
      <c r="AG102" s="158"/>
      <c r="AH102" s="156"/>
      <c r="AI102" s="156"/>
      <c r="AJ102" s="157"/>
      <c r="AK102" s="157"/>
      <c r="AL102" s="157"/>
    </row>
    <row r="103" spans="1:38" ht="13.8">
      <c r="A103" s="164" t="s">
        <v>613</v>
      </c>
      <c r="B103" s="164"/>
      <c r="C103" s="164"/>
      <c r="D103" s="164"/>
      <c r="E103" s="165"/>
      <c r="F103" s="120"/>
      <c r="G103" s="120"/>
      <c r="H103" s="120"/>
      <c r="I103" s="120"/>
      <c r="J103" s="1"/>
      <c r="K103" s="6"/>
      <c r="L103" s="6"/>
      <c r="M103" s="6"/>
      <c r="N103" s="1"/>
      <c r="O103" s="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39.6">
      <c r="A104" s="101" t="s">
        <v>16</v>
      </c>
      <c r="B104" s="101" t="s">
        <v>567</v>
      </c>
      <c r="C104" s="101"/>
      <c r="D104" s="102" t="s">
        <v>579</v>
      </c>
      <c r="E104" s="101" t="s">
        <v>580</v>
      </c>
      <c r="F104" s="101" t="s">
        <v>581</v>
      </c>
      <c r="G104" s="101" t="s">
        <v>603</v>
      </c>
      <c r="H104" s="101" t="s">
        <v>583</v>
      </c>
      <c r="I104" s="101" t="s">
        <v>584</v>
      </c>
      <c r="J104" s="100" t="s">
        <v>585</v>
      </c>
      <c r="K104" s="100" t="s">
        <v>614</v>
      </c>
      <c r="L104" s="103" t="s">
        <v>587</v>
      </c>
      <c r="M104" s="154" t="s">
        <v>611</v>
      </c>
      <c r="N104" s="101" t="s">
        <v>612</v>
      </c>
      <c r="O104" s="101" t="s">
        <v>589</v>
      </c>
      <c r="P104" s="102" t="s">
        <v>590</v>
      </c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ht="15" customHeight="1">
      <c r="A105" s="288">
        <v>1</v>
      </c>
      <c r="B105" s="289">
        <v>45139</v>
      </c>
      <c r="C105" s="290"/>
      <c r="D105" s="291" t="s">
        <v>906</v>
      </c>
      <c r="E105" s="290" t="s">
        <v>605</v>
      </c>
      <c r="F105" s="292" t="s">
        <v>941</v>
      </c>
      <c r="G105" s="290">
        <v>8</v>
      </c>
      <c r="H105" s="290">
        <v>10</v>
      </c>
      <c r="I105" s="290" t="s">
        <v>874</v>
      </c>
      <c r="J105" s="293" t="s">
        <v>942</v>
      </c>
      <c r="K105" s="294">
        <f t="shared" ref="K105" si="98">H105-F105</f>
        <v>-7</v>
      </c>
      <c r="L105" s="295">
        <v>50</v>
      </c>
      <c r="M105" s="296">
        <f>(K105*N105)-50</f>
        <v>-3900</v>
      </c>
      <c r="N105" s="294">
        <v>550</v>
      </c>
      <c r="O105" s="297" t="s">
        <v>606</v>
      </c>
      <c r="P105" s="298">
        <v>45141</v>
      </c>
      <c r="Q105" s="157"/>
      <c r="R105" s="157" t="s">
        <v>594</v>
      </c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</row>
    <row r="106" spans="1:38" ht="15" customHeight="1">
      <c r="A106" s="288">
        <v>2</v>
      </c>
      <c r="B106" s="289">
        <v>45139</v>
      </c>
      <c r="C106" s="290"/>
      <c r="D106" s="291" t="s">
        <v>907</v>
      </c>
      <c r="E106" s="290" t="s">
        <v>605</v>
      </c>
      <c r="F106" s="292" t="s">
        <v>883</v>
      </c>
      <c r="G106" s="290">
        <v>0</v>
      </c>
      <c r="H106" s="290">
        <v>6</v>
      </c>
      <c r="I106" s="290" t="s">
        <v>908</v>
      </c>
      <c r="J106" s="293" t="s">
        <v>916</v>
      </c>
      <c r="K106" s="294">
        <f t="shared" ref="K106" si="99">H106-F106</f>
        <v>-23</v>
      </c>
      <c r="L106" s="295">
        <v>50</v>
      </c>
      <c r="M106" s="296">
        <f t="shared" ref="M106:M108" si="100">(K106*N106)-50</f>
        <v>-970</v>
      </c>
      <c r="N106" s="294">
        <v>40</v>
      </c>
      <c r="O106" s="297" t="s">
        <v>606</v>
      </c>
      <c r="P106" s="298">
        <v>45139</v>
      </c>
      <c r="Q106" s="157"/>
      <c r="R106" s="157" t="s">
        <v>607</v>
      </c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</row>
    <row r="107" spans="1:38" ht="15" customHeight="1">
      <c r="A107" s="288">
        <v>3</v>
      </c>
      <c r="B107" s="289">
        <v>45139</v>
      </c>
      <c r="C107" s="290"/>
      <c r="D107" s="291" t="s">
        <v>912</v>
      </c>
      <c r="E107" s="290" t="s">
        <v>605</v>
      </c>
      <c r="F107" s="292" t="s">
        <v>924</v>
      </c>
      <c r="G107" s="290">
        <v>2.8</v>
      </c>
      <c r="H107" s="290">
        <v>2.8</v>
      </c>
      <c r="I107" s="290" t="s">
        <v>914</v>
      </c>
      <c r="J107" s="293" t="s">
        <v>925</v>
      </c>
      <c r="K107" s="294">
        <f t="shared" ref="K107:K108" si="101">H107-F107</f>
        <v>-2.0499999999999998</v>
      </c>
      <c r="L107" s="295">
        <v>50</v>
      </c>
      <c r="M107" s="296">
        <f t="shared" si="100"/>
        <v>-3124.9999999999995</v>
      </c>
      <c r="N107" s="294">
        <v>1500</v>
      </c>
      <c r="O107" s="297" t="s">
        <v>606</v>
      </c>
      <c r="P107" s="298">
        <v>45140</v>
      </c>
      <c r="Q107" s="157"/>
      <c r="R107" s="157" t="s">
        <v>594</v>
      </c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</row>
    <row r="108" spans="1:38" ht="15" customHeight="1">
      <c r="A108" s="288">
        <v>4</v>
      </c>
      <c r="B108" s="289">
        <v>45139</v>
      </c>
      <c r="C108" s="290"/>
      <c r="D108" s="291" t="s">
        <v>913</v>
      </c>
      <c r="E108" s="290" t="s">
        <v>605</v>
      </c>
      <c r="F108" s="292" t="s">
        <v>939</v>
      </c>
      <c r="G108" s="290">
        <v>27</v>
      </c>
      <c r="H108" s="290">
        <v>29</v>
      </c>
      <c r="I108" s="290" t="s">
        <v>872</v>
      </c>
      <c r="J108" s="293" t="s">
        <v>940</v>
      </c>
      <c r="K108" s="294">
        <f t="shared" si="101"/>
        <v>-19</v>
      </c>
      <c r="L108" s="295">
        <v>50</v>
      </c>
      <c r="M108" s="296">
        <f t="shared" si="100"/>
        <v>-4800</v>
      </c>
      <c r="N108" s="294">
        <v>250</v>
      </c>
      <c r="O108" s="297" t="s">
        <v>606</v>
      </c>
      <c r="P108" s="298">
        <v>45141</v>
      </c>
      <c r="Q108" s="157"/>
      <c r="R108" s="157" t="s">
        <v>594</v>
      </c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</row>
    <row r="109" spans="1:38" ht="15" customHeight="1">
      <c r="A109" s="250">
        <v>5</v>
      </c>
      <c r="B109" s="251">
        <v>45140</v>
      </c>
      <c r="C109" s="238"/>
      <c r="D109" s="316" t="s">
        <v>921</v>
      </c>
      <c r="E109" s="238" t="s">
        <v>605</v>
      </c>
      <c r="F109" s="317" t="s">
        <v>923</v>
      </c>
      <c r="G109" s="238">
        <v>18</v>
      </c>
      <c r="H109" s="238">
        <v>59</v>
      </c>
      <c r="I109" s="238" t="s">
        <v>922</v>
      </c>
      <c r="J109" s="318" t="s">
        <v>813</v>
      </c>
      <c r="K109" s="239">
        <f t="shared" ref="K109" si="102">H109-F109</f>
        <v>9</v>
      </c>
      <c r="L109" s="239">
        <v>50</v>
      </c>
      <c r="M109" s="319">
        <f t="shared" ref="M109:M114" si="103">(K109*N109)-50</f>
        <v>400</v>
      </c>
      <c r="N109" s="239">
        <v>50</v>
      </c>
      <c r="O109" s="320" t="s">
        <v>595</v>
      </c>
      <c r="P109" s="321">
        <v>45140</v>
      </c>
      <c r="Q109" s="157"/>
      <c r="R109" s="157" t="s">
        <v>607</v>
      </c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</row>
    <row r="110" spans="1:38" ht="15" customHeight="1">
      <c r="A110" s="250">
        <v>6</v>
      </c>
      <c r="B110" s="251">
        <v>45141</v>
      </c>
      <c r="C110" s="238"/>
      <c r="D110" s="316" t="s">
        <v>928</v>
      </c>
      <c r="E110" s="238" t="s">
        <v>605</v>
      </c>
      <c r="F110" s="317" t="s">
        <v>930</v>
      </c>
      <c r="G110" s="238">
        <v>70</v>
      </c>
      <c r="H110" s="238">
        <v>137.5</v>
      </c>
      <c r="I110" s="238" t="s">
        <v>929</v>
      </c>
      <c r="J110" s="318" t="s">
        <v>931</v>
      </c>
      <c r="K110" s="239">
        <f t="shared" ref="K110:K111" si="104">H110-F110</f>
        <v>20</v>
      </c>
      <c r="L110" s="239">
        <v>50</v>
      </c>
      <c r="M110" s="319">
        <f t="shared" si="103"/>
        <v>750</v>
      </c>
      <c r="N110" s="239">
        <v>40</v>
      </c>
      <c r="O110" s="320" t="s">
        <v>595</v>
      </c>
      <c r="P110" s="321">
        <v>45141</v>
      </c>
      <c r="Q110" s="157"/>
      <c r="R110" s="157" t="s">
        <v>607</v>
      </c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</row>
    <row r="111" spans="1:38" ht="15" customHeight="1">
      <c r="A111" s="288">
        <v>7</v>
      </c>
      <c r="B111" s="289">
        <v>45141</v>
      </c>
      <c r="C111" s="290"/>
      <c r="D111" s="291" t="s">
        <v>928</v>
      </c>
      <c r="E111" s="290" t="s">
        <v>605</v>
      </c>
      <c r="F111" s="292" t="s">
        <v>937</v>
      </c>
      <c r="G111" s="290">
        <v>55</v>
      </c>
      <c r="H111" s="290">
        <v>55</v>
      </c>
      <c r="I111" s="290" t="s">
        <v>934</v>
      </c>
      <c r="J111" s="293" t="s">
        <v>938</v>
      </c>
      <c r="K111" s="294">
        <f t="shared" si="104"/>
        <v>-47.5</v>
      </c>
      <c r="L111" s="295">
        <v>50</v>
      </c>
      <c r="M111" s="296">
        <f t="shared" si="103"/>
        <v>-1950</v>
      </c>
      <c r="N111" s="294">
        <v>40</v>
      </c>
      <c r="O111" s="297" t="s">
        <v>606</v>
      </c>
      <c r="P111" s="298">
        <v>45141</v>
      </c>
      <c r="Q111" s="157"/>
      <c r="R111" s="157" t="s">
        <v>607</v>
      </c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</row>
    <row r="112" spans="1:38" ht="15" customHeight="1">
      <c r="A112" s="288">
        <v>8</v>
      </c>
      <c r="B112" s="289">
        <v>45141</v>
      </c>
      <c r="C112" s="290"/>
      <c r="D112" s="291" t="s">
        <v>932</v>
      </c>
      <c r="E112" s="290" t="s">
        <v>605</v>
      </c>
      <c r="F112" s="292" t="s">
        <v>944</v>
      </c>
      <c r="G112" s="290">
        <v>0</v>
      </c>
      <c r="H112" s="290">
        <v>0</v>
      </c>
      <c r="I112" s="290" t="s">
        <v>935</v>
      </c>
      <c r="J112" s="293" t="s">
        <v>945</v>
      </c>
      <c r="K112" s="294">
        <f t="shared" ref="K112:K113" si="105">H112-F112</f>
        <v>-31</v>
      </c>
      <c r="L112" s="295">
        <v>50</v>
      </c>
      <c r="M112" s="296">
        <f t="shared" si="103"/>
        <v>-1600</v>
      </c>
      <c r="N112" s="294">
        <v>50</v>
      </c>
      <c r="O112" s="297" t="s">
        <v>606</v>
      </c>
      <c r="P112" s="298">
        <v>45141</v>
      </c>
      <c r="Q112" s="157"/>
      <c r="R112" s="157" t="s">
        <v>607</v>
      </c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</row>
    <row r="113" spans="1:38" ht="15" customHeight="1">
      <c r="A113" s="250">
        <v>10</v>
      </c>
      <c r="B113" s="251">
        <v>45146</v>
      </c>
      <c r="C113" s="238"/>
      <c r="D113" s="316" t="s">
        <v>968</v>
      </c>
      <c r="E113" s="238" t="s">
        <v>605</v>
      </c>
      <c r="F113" s="317" t="s">
        <v>978</v>
      </c>
      <c r="G113" s="238">
        <v>65</v>
      </c>
      <c r="H113" s="238">
        <v>130</v>
      </c>
      <c r="I113" s="238" t="s">
        <v>969</v>
      </c>
      <c r="J113" s="318" t="s">
        <v>979</v>
      </c>
      <c r="K113" s="239">
        <f t="shared" si="105"/>
        <v>23.5</v>
      </c>
      <c r="L113" s="239">
        <v>50</v>
      </c>
      <c r="M113" s="319">
        <f t="shared" si="103"/>
        <v>2887.5</v>
      </c>
      <c r="N113" s="239">
        <v>125</v>
      </c>
      <c r="O113" s="320" t="s">
        <v>595</v>
      </c>
      <c r="P113" s="321">
        <v>45147</v>
      </c>
      <c r="Q113" s="157"/>
      <c r="R113" s="157" t="s">
        <v>607</v>
      </c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</row>
    <row r="114" spans="1:38" ht="15" customHeight="1">
      <c r="A114" s="250">
        <v>11</v>
      </c>
      <c r="B114" s="251">
        <v>45146</v>
      </c>
      <c r="C114" s="238"/>
      <c r="D114" s="316" t="s">
        <v>970</v>
      </c>
      <c r="E114" s="238" t="s">
        <v>605</v>
      </c>
      <c r="F114" s="317" t="s">
        <v>972</v>
      </c>
      <c r="G114" s="238">
        <v>0</v>
      </c>
      <c r="H114" s="238">
        <v>22.5</v>
      </c>
      <c r="I114" s="238" t="s">
        <v>971</v>
      </c>
      <c r="J114" s="318" t="s">
        <v>973</v>
      </c>
      <c r="K114" s="239">
        <f t="shared" ref="K114:K115" si="106">H114-F114</f>
        <v>10.5</v>
      </c>
      <c r="L114" s="239">
        <v>50</v>
      </c>
      <c r="M114" s="319">
        <f t="shared" si="103"/>
        <v>370</v>
      </c>
      <c r="N114" s="239">
        <v>40</v>
      </c>
      <c r="O114" s="320" t="s">
        <v>595</v>
      </c>
      <c r="P114" s="321">
        <v>45146</v>
      </c>
      <c r="Q114" s="157"/>
      <c r="R114" s="157" t="s">
        <v>607</v>
      </c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</row>
    <row r="115" spans="1:38" ht="15" customHeight="1">
      <c r="A115" s="288">
        <v>12</v>
      </c>
      <c r="B115" s="289">
        <v>45147</v>
      </c>
      <c r="C115" s="290"/>
      <c r="D115" s="291" t="s">
        <v>983</v>
      </c>
      <c r="E115" s="290" t="s">
        <v>605</v>
      </c>
      <c r="F115" s="292" t="s">
        <v>993</v>
      </c>
      <c r="G115" s="290">
        <v>99</v>
      </c>
      <c r="H115" s="290">
        <v>118</v>
      </c>
      <c r="I115" s="290" t="s">
        <v>984</v>
      </c>
      <c r="J115" s="293" t="s">
        <v>1000</v>
      </c>
      <c r="K115" s="294">
        <f t="shared" si="106"/>
        <v>-28</v>
      </c>
      <c r="L115" s="295">
        <v>50</v>
      </c>
      <c r="M115" s="296">
        <f t="shared" ref="M115:M116" si="107">(K115*N115)-50</f>
        <v>-2850</v>
      </c>
      <c r="N115" s="294">
        <v>100</v>
      </c>
      <c r="O115" s="297" t="s">
        <v>606</v>
      </c>
      <c r="P115" s="298">
        <v>45148</v>
      </c>
      <c r="Q115" s="157"/>
      <c r="R115" s="157" t="s">
        <v>607</v>
      </c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</row>
    <row r="116" spans="1:38" ht="15" customHeight="1">
      <c r="A116" s="250">
        <v>13</v>
      </c>
      <c r="B116" s="251">
        <v>45147</v>
      </c>
      <c r="C116" s="238"/>
      <c r="D116" s="316" t="s">
        <v>987</v>
      </c>
      <c r="E116" s="238" t="s">
        <v>605</v>
      </c>
      <c r="F116" s="317" t="s">
        <v>994</v>
      </c>
      <c r="G116" s="238">
        <v>25</v>
      </c>
      <c r="H116" s="238">
        <v>51</v>
      </c>
      <c r="I116" s="238" t="s">
        <v>988</v>
      </c>
      <c r="J116" s="318" t="s">
        <v>995</v>
      </c>
      <c r="K116" s="239">
        <f t="shared" ref="K116" si="108">H116-F116</f>
        <v>7</v>
      </c>
      <c r="L116" s="239">
        <v>50</v>
      </c>
      <c r="M116" s="319">
        <f t="shared" si="107"/>
        <v>1700</v>
      </c>
      <c r="N116" s="239">
        <v>250</v>
      </c>
      <c r="O116" s="320" t="s">
        <v>595</v>
      </c>
      <c r="P116" s="321">
        <v>45148</v>
      </c>
      <c r="Q116" s="157"/>
      <c r="R116" s="157" t="s">
        <v>594</v>
      </c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</row>
    <row r="117" spans="1:38" ht="15" customHeight="1">
      <c r="A117" s="250">
        <v>14</v>
      </c>
      <c r="B117" s="251">
        <v>45149</v>
      </c>
      <c r="C117" s="238"/>
      <c r="D117" s="316" t="s">
        <v>1004</v>
      </c>
      <c r="E117" s="238" t="s">
        <v>605</v>
      </c>
      <c r="F117" s="317" t="s">
        <v>1006</v>
      </c>
      <c r="G117" s="238">
        <v>78</v>
      </c>
      <c r="H117" s="238">
        <v>125</v>
      </c>
      <c r="I117" s="238" t="s">
        <v>1005</v>
      </c>
      <c r="J117" s="318" t="s">
        <v>1007</v>
      </c>
      <c r="K117" s="239">
        <f t="shared" ref="K117" si="109">H117-F117</f>
        <v>19</v>
      </c>
      <c r="L117" s="239">
        <v>50</v>
      </c>
      <c r="M117" s="319">
        <f t="shared" ref="M117" si="110">(K117*N117)-50</f>
        <v>3275</v>
      </c>
      <c r="N117" s="239">
        <v>175</v>
      </c>
      <c r="O117" s="320" t="s">
        <v>595</v>
      </c>
      <c r="P117" s="321">
        <v>45149</v>
      </c>
      <c r="Q117" s="157"/>
      <c r="R117" s="157" t="s">
        <v>607</v>
      </c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</row>
    <row r="118" spans="1:38" ht="15" customHeight="1">
      <c r="A118" s="250">
        <v>15</v>
      </c>
      <c r="B118" s="251">
        <v>45149</v>
      </c>
      <c r="C118" s="238"/>
      <c r="D118" s="316" t="s">
        <v>1009</v>
      </c>
      <c r="E118" s="238" t="s">
        <v>605</v>
      </c>
      <c r="F118" s="317" t="s">
        <v>1010</v>
      </c>
      <c r="G118" s="238">
        <v>19</v>
      </c>
      <c r="H118" s="238">
        <v>80</v>
      </c>
      <c r="I118" s="238" t="s">
        <v>1011</v>
      </c>
      <c r="J118" s="318" t="s">
        <v>616</v>
      </c>
      <c r="K118" s="239">
        <f t="shared" ref="K118" si="111">H118-F118</f>
        <v>21</v>
      </c>
      <c r="L118" s="239">
        <v>50</v>
      </c>
      <c r="M118" s="319">
        <f t="shared" ref="M118" si="112">(K118*N118)-50</f>
        <v>790</v>
      </c>
      <c r="N118" s="239">
        <v>40</v>
      </c>
      <c r="O118" s="320" t="s">
        <v>595</v>
      </c>
      <c r="P118" s="321">
        <v>45149</v>
      </c>
      <c r="Q118" s="157"/>
      <c r="R118" s="157" t="s">
        <v>607</v>
      </c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</row>
    <row r="119" spans="1:38" ht="15" customHeight="1">
      <c r="A119" s="250">
        <v>16</v>
      </c>
      <c r="B119" s="251">
        <v>45152</v>
      </c>
      <c r="C119" s="238"/>
      <c r="D119" s="316" t="s">
        <v>1017</v>
      </c>
      <c r="E119" s="238" t="s">
        <v>605</v>
      </c>
      <c r="F119" s="317" t="s">
        <v>1036</v>
      </c>
      <c r="G119" s="238">
        <v>65</v>
      </c>
      <c r="H119" s="238">
        <v>114</v>
      </c>
      <c r="I119" s="238" t="s">
        <v>1005</v>
      </c>
      <c r="J119" s="318" t="s">
        <v>1037</v>
      </c>
      <c r="K119" s="239">
        <f t="shared" ref="K119" si="113">H119-F119</f>
        <v>17.5</v>
      </c>
      <c r="L119" s="239">
        <v>50</v>
      </c>
      <c r="M119" s="319">
        <f t="shared" ref="M119" si="114">(K119*N119)-50</f>
        <v>2575</v>
      </c>
      <c r="N119" s="239">
        <v>150</v>
      </c>
      <c r="O119" s="320" t="s">
        <v>595</v>
      </c>
      <c r="P119" s="321">
        <v>45154</v>
      </c>
      <c r="Q119" s="157"/>
      <c r="R119" s="157" t="s">
        <v>607</v>
      </c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</row>
    <row r="120" spans="1:38" ht="15" customHeight="1">
      <c r="A120" s="250">
        <v>17</v>
      </c>
      <c r="B120" s="251">
        <v>45152</v>
      </c>
      <c r="C120" s="238"/>
      <c r="D120" s="316" t="s">
        <v>1018</v>
      </c>
      <c r="E120" s="238" t="s">
        <v>605</v>
      </c>
      <c r="F120" s="317" t="s">
        <v>1020</v>
      </c>
      <c r="G120" s="238">
        <v>0</v>
      </c>
      <c r="H120" s="238">
        <v>41</v>
      </c>
      <c r="I120" s="238" t="s">
        <v>1019</v>
      </c>
      <c r="J120" s="318" t="s">
        <v>1021</v>
      </c>
      <c r="K120" s="239">
        <f t="shared" ref="K120:K122" si="115">H120-F120</f>
        <v>18.5</v>
      </c>
      <c r="L120" s="239">
        <v>50</v>
      </c>
      <c r="M120" s="319">
        <f t="shared" ref="M120:M122" si="116">(K120*N120)-50</f>
        <v>690</v>
      </c>
      <c r="N120" s="239">
        <v>40</v>
      </c>
      <c r="O120" s="320" t="s">
        <v>595</v>
      </c>
      <c r="P120" s="321">
        <v>45152</v>
      </c>
      <c r="Q120" s="157"/>
      <c r="R120" s="157" t="s">
        <v>607</v>
      </c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</row>
    <row r="121" spans="1:38" ht="15" customHeight="1">
      <c r="A121" s="394">
        <v>18</v>
      </c>
      <c r="B121" s="382">
        <v>45152</v>
      </c>
      <c r="C121" s="290"/>
      <c r="D121" s="291" t="s">
        <v>1022</v>
      </c>
      <c r="E121" s="290" t="s">
        <v>605</v>
      </c>
      <c r="F121" s="292" t="s">
        <v>1024</v>
      </c>
      <c r="G121" s="290">
        <v>0</v>
      </c>
      <c r="H121" s="290">
        <v>0</v>
      </c>
      <c r="I121" s="380" t="s">
        <v>908</v>
      </c>
      <c r="J121" s="380" t="s">
        <v>1025</v>
      </c>
      <c r="K121" s="288">
        <f t="shared" si="115"/>
        <v>-6</v>
      </c>
      <c r="L121" s="295">
        <v>50</v>
      </c>
      <c r="M121" s="336">
        <f t="shared" si="116"/>
        <v>-290</v>
      </c>
      <c r="N121" s="288">
        <v>40</v>
      </c>
      <c r="O121" s="297" t="s">
        <v>606</v>
      </c>
      <c r="P121" s="298">
        <v>45152</v>
      </c>
      <c r="Q121" s="157"/>
      <c r="R121" s="379" t="s">
        <v>607</v>
      </c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</row>
    <row r="122" spans="1:38" ht="15" customHeight="1">
      <c r="A122" s="395"/>
      <c r="B122" s="383"/>
      <c r="C122" s="290"/>
      <c r="D122" s="291" t="s">
        <v>1023</v>
      </c>
      <c r="E122" s="290" t="s">
        <v>605</v>
      </c>
      <c r="F122" s="292" t="s">
        <v>941</v>
      </c>
      <c r="G122" s="290">
        <v>0</v>
      </c>
      <c r="H122" s="290">
        <v>3.5</v>
      </c>
      <c r="I122" s="381"/>
      <c r="J122" s="381"/>
      <c r="K122" s="288">
        <f t="shared" si="115"/>
        <v>-13.5</v>
      </c>
      <c r="L122" s="295">
        <v>50</v>
      </c>
      <c r="M122" s="336">
        <f t="shared" si="116"/>
        <v>-590</v>
      </c>
      <c r="N122" s="288">
        <v>40</v>
      </c>
      <c r="O122" s="297" t="s">
        <v>606</v>
      </c>
      <c r="P122" s="298">
        <v>45152</v>
      </c>
      <c r="Q122" s="157"/>
      <c r="R122" s="379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</row>
    <row r="123" spans="1:38" ht="15" customHeight="1">
      <c r="A123" s="250">
        <v>19</v>
      </c>
      <c r="B123" s="251">
        <v>45152</v>
      </c>
      <c r="C123" s="238"/>
      <c r="D123" s="316" t="s">
        <v>1026</v>
      </c>
      <c r="E123" s="238" t="s">
        <v>605</v>
      </c>
      <c r="F123" s="317" t="s">
        <v>1035</v>
      </c>
      <c r="G123" s="238">
        <v>2.5</v>
      </c>
      <c r="H123" s="238">
        <v>5.75</v>
      </c>
      <c r="I123" s="238" t="s">
        <v>1034</v>
      </c>
      <c r="J123" s="318" t="s">
        <v>814</v>
      </c>
      <c r="K123" s="239">
        <f t="shared" ref="K123:K124" si="117">H123-F123</f>
        <v>1</v>
      </c>
      <c r="L123" s="239">
        <v>50</v>
      </c>
      <c r="M123" s="319">
        <f t="shared" ref="M123:M124" si="118">(K123*N123)-50</f>
        <v>1750</v>
      </c>
      <c r="N123" s="239">
        <v>1800</v>
      </c>
      <c r="O123" s="320" t="s">
        <v>595</v>
      </c>
      <c r="P123" s="321">
        <v>45154</v>
      </c>
      <c r="Q123" s="157"/>
      <c r="R123" s="157" t="s">
        <v>594</v>
      </c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</row>
    <row r="124" spans="1:38" ht="15" customHeight="1">
      <c r="A124" s="288">
        <v>20</v>
      </c>
      <c r="B124" s="289">
        <v>45154</v>
      </c>
      <c r="C124" s="290"/>
      <c r="D124" s="291" t="s">
        <v>1038</v>
      </c>
      <c r="E124" s="290" t="s">
        <v>605</v>
      </c>
      <c r="F124" s="292" t="s">
        <v>1053</v>
      </c>
      <c r="G124" s="290">
        <v>30</v>
      </c>
      <c r="H124" s="290">
        <v>30</v>
      </c>
      <c r="I124" s="290" t="s">
        <v>988</v>
      </c>
      <c r="J124" s="293" t="s">
        <v>1054</v>
      </c>
      <c r="K124" s="294">
        <f t="shared" si="117"/>
        <v>-17</v>
      </c>
      <c r="L124" s="295">
        <v>50</v>
      </c>
      <c r="M124" s="296">
        <f t="shared" si="118"/>
        <v>-4725</v>
      </c>
      <c r="N124" s="294">
        <v>275</v>
      </c>
      <c r="O124" s="297" t="s">
        <v>606</v>
      </c>
      <c r="P124" s="298">
        <v>45155</v>
      </c>
      <c r="Q124" s="157"/>
      <c r="R124" s="157" t="s">
        <v>607</v>
      </c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</row>
    <row r="125" spans="1:38" ht="15" customHeight="1">
      <c r="A125" s="250">
        <v>21</v>
      </c>
      <c r="B125" s="251">
        <v>45154</v>
      </c>
      <c r="C125" s="238"/>
      <c r="D125" s="316" t="s">
        <v>1042</v>
      </c>
      <c r="E125" s="238" t="s">
        <v>605</v>
      </c>
      <c r="F125" s="317" t="s">
        <v>1043</v>
      </c>
      <c r="G125" s="238">
        <v>49</v>
      </c>
      <c r="H125" s="238">
        <v>112</v>
      </c>
      <c r="I125" s="238" t="s">
        <v>934</v>
      </c>
      <c r="J125" s="318" t="s">
        <v>1044</v>
      </c>
      <c r="K125" s="239">
        <f t="shared" ref="K125" si="119">H125-F125</f>
        <v>16.5</v>
      </c>
      <c r="L125" s="239">
        <v>50</v>
      </c>
      <c r="M125" s="319">
        <f t="shared" ref="M125" si="120">(K125*N125)-50</f>
        <v>2012.5</v>
      </c>
      <c r="N125" s="239">
        <v>125</v>
      </c>
      <c r="O125" s="320" t="s">
        <v>595</v>
      </c>
      <c r="P125" s="321">
        <v>45154</v>
      </c>
      <c r="Q125" s="157"/>
      <c r="R125" s="157" t="s">
        <v>607</v>
      </c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</row>
    <row r="126" spans="1:38" ht="15" customHeight="1">
      <c r="A126" s="250">
        <v>22</v>
      </c>
      <c r="B126" s="251">
        <v>45155</v>
      </c>
      <c r="C126" s="238"/>
      <c r="D126" s="316" t="s">
        <v>1047</v>
      </c>
      <c r="E126" s="238" t="s">
        <v>605</v>
      </c>
      <c r="F126" s="317" t="s">
        <v>994</v>
      </c>
      <c r="G126" s="238">
        <v>24</v>
      </c>
      <c r="H126" s="238">
        <v>49.5</v>
      </c>
      <c r="I126" s="238" t="s">
        <v>1048</v>
      </c>
      <c r="J126" s="318" t="s">
        <v>961</v>
      </c>
      <c r="K126" s="239">
        <f t="shared" ref="K126:K129" si="121">H126-F126</f>
        <v>5.5</v>
      </c>
      <c r="L126" s="239">
        <v>50</v>
      </c>
      <c r="M126" s="319">
        <f t="shared" ref="M126:M129" si="122">(K126*N126)-50</f>
        <v>1050</v>
      </c>
      <c r="N126" s="239">
        <v>200</v>
      </c>
      <c r="O126" s="320" t="s">
        <v>595</v>
      </c>
      <c r="P126" s="321">
        <v>45156</v>
      </c>
      <c r="Q126" s="157"/>
      <c r="R126" s="157" t="s">
        <v>594</v>
      </c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</row>
    <row r="127" spans="1:38" ht="15" customHeight="1">
      <c r="A127" s="288">
        <v>23</v>
      </c>
      <c r="B127" s="289">
        <v>45155</v>
      </c>
      <c r="C127" s="290"/>
      <c r="D127" s="291" t="s">
        <v>1026</v>
      </c>
      <c r="E127" s="290" t="s">
        <v>605</v>
      </c>
      <c r="F127" s="292" t="s">
        <v>1059</v>
      </c>
      <c r="G127" s="290">
        <v>2</v>
      </c>
      <c r="H127" s="290">
        <v>2</v>
      </c>
      <c r="I127" s="290" t="s">
        <v>1050</v>
      </c>
      <c r="J127" s="293" t="s">
        <v>1060</v>
      </c>
      <c r="K127" s="294">
        <f t="shared" si="121"/>
        <v>-2.2000000000000002</v>
      </c>
      <c r="L127" s="295">
        <v>50</v>
      </c>
      <c r="M127" s="296">
        <f t="shared" si="122"/>
        <v>-4010.0000000000005</v>
      </c>
      <c r="N127" s="294">
        <v>1800</v>
      </c>
      <c r="O127" s="297" t="s">
        <v>606</v>
      </c>
      <c r="P127" s="298">
        <v>45159</v>
      </c>
      <c r="Q127" s="157"/>
      <c r="R127" s="157" t="s">
        <v>594</v>
      </c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</row>
    <row r="128" spans="1:38" ht="15" customHeight="1">
      <c r="A128" s="288">
        <v>24</v>
      </c>
      <c r="B128" s="289">
        <v>45155</v>
      </c>
      <c r="C128" s="290"/>
      <c r="D128" s="291" t="s">
        <v>1051</v>
      </c>
      <c r="E128" s="290" t="s">
        <v>605</v>
      </c>
      <c r="F128" s="292" t="s">
        <v>1058</v>
      </c>
      <c r="G128" s="290">
        <v>20</v>
      </c>
      <c r="H128" s="290">
        <v>20</v>
      </c>
      <c r="I128" s="290" t="s">
        <v>1052</v>
      </c>
      <c r="J128" s="293" t="s">
        <v>1061</v>
      </c>
      <c r="K128" s="294">
        <f t="shared" si="121"/>
        <v>-15</v>
      </c>
      <c r="L128" s="295">
        <v>50</v>
      </c>
      <c r="M128" s="296">
        <f t="shared" si="122"/>
        <v>-4550</v>
      </c>
      <c r="N128" s="294">
        <v>300</v>
      </c>
      <c r="O128" s="297" t="s">
        <v>606</v>
      </c>
      <c r="P128" s="298">
        <v>45159</v>
      </c>
      <c r="Q128" s="157"/>
      <c r="R128" s="157" t="s">
        <v>607</v>
      </c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</row>
    <row r="129" spans="1:38" ht="15" customHeight="1">
      <c r="A129" s="250">
        <v>25</v>
      </c>
      <c r="B129" s="251">
        <v>45156</v>
      </c>
      <c r="C129" s="238"/>
      <c r="D129" s="316" t="s">
        <v>1042</v>
      </c>
      <c r="E129" s="238" t="s">
        <v>605</v>
      </c>
      <c r="F129" s="317" t="s">
        <v>1097</v>
      </c>
      <c r="G129" s="238">
        <v>68</v>
      </c>
      <c r="H129" s="238">
        <v>120</v>
      </c>
      <c r="I129" s="238" t="s">
        <v>1056</v>
      </c>
      <c r="J129" s="318" t="s">
        <v>1098</v>
      </c>
      <c r="K129" s="239">
        <f t="shared" si="121"/>
        <v>8.5</v>
      </c>
      <c r="L129" s="239">
        <v>50</v>
      </c>
      <c r="M129" s="319">
        <f t="shared" si="122"/>
        <v>1012.5</v>
      </c>
      <c r="N129" s="239">
        <v>125</v>
      </c>
      <c r="O129" s="320" t="s">
        <v>595</v>
      </c>
      <c r="P129" s="321">
        <v>45161</v>
      </c>
      <c r="Q129" s="157"/>
      <c r="R129" s="157" t="s">
        <v>607</v>
      </c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</row>
    <row r="130" spans="1:38" ht="15" customHeight="1">
      <c r="A130" s="250">
        <v>26</v>
      </c>
      <c r="B130" s="251">
        <v>45159</v>
      </c>
      <c r="C130" s="238"/>
      <c r="D130" s="316" t="s">
        <v>1062</v>
      </c>
      <c r="E130" s="238" t="s">
        <v>605</v>
      </c>
      <c r="F130" s="317" t="s">
        <v>1064</v>
      </c>
      <c r="G130" s="238">
        <v>9</v>
      </c>
      <c r="H130" s="238">
        <v>30.5</v>
      </c>
      <c r="I130" s="238" t="s">
        <v>1063</v>
      </c>
      <c r="J130" s="318" t="s">
        <v>1065</v>
      </c>
      <c r="K130" s="239">
        <f t="shared" ref="K130" si="123">H130-F130</f>
        <v>6.5</v>
      </c>
      <c r="L130" s="239">
        <v>50</v>
      </c>
      <c r="M130" s="319">
        <f t="shared" ref="M130" si="124">(K130*N130)-50</f>
        <v>1900</v>
      </c>
      <c r="N130" s="239">
        <v>300</v>
      </c>
      <c r="O130" s="320" t="s">
        <v>595</v>
      </c>
      <c r="P130" s="321">
        <v>45159</v>
      </c>
      <c r="Q130" s="157"/>
      <c r="R130" s="157" t="s">
        <v>607</v>
      </c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</row>
    <row r="131" spans="1:38" ht="15" customHeight="1">
      <c r="A131" s="250">
        <v>27</v>
      </c>
      <c r="B131" s="251">
        <v>45159</v>
      </c>
      <c r="C131" s="238"/>
      <c r="D131" s="316" t="s">
        <v>1047</v>
      </c>
      <c r="E131" s="238" t="s">
        <v>605</v>
      </c>
      <c r="F131" s="317" t="s">
        <v>1066</v>
      </c>
      <c r="G131" s="238">
        <v>14</v>
      </c>
      <c r="H131" s="238">
        <v>42</v>
      </c>
      <c r="I131" s="238" t="s">
        <v>1067</v>
      </c>
      <c r="J131" s="318" t="s">
        <v>1068</v>
      </c>
      <c r="K131" s="239">
        <f t="shared" ref="K131:K132" si="125">H131-F131</f>
        <v>10</v>
      </c>
      <c r="L131" s="239">
        <v>50</v>
      </c>
      <c r="M131" s="319">
        <f t="shared" ref="M131:M132" si="126">(K131*N131)-50</f>
        <v>1950</v>
      </c>
      <c r="N131" s="239">
        <v>200</v>
      </c>
      <c r="O131" s="320" t="s">
        <v>595</v>
      </c>
      <c r="P131" s="321">
        <v>45159</v>
      </c>
      <c r="Q131" s="157"/>
      <c r="R131" s="157" t="s">
        <v>594</v>
      </c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</row>
    <row r="132" spans="1:38" ht="15" customHeight="1">
      <c r="A132" s="398">
        <v>28</v>
      </c>
      <c r="B132" s="400">
        <v>45159</v>
      </c>
      <c r="C132" s="238"/>
      <c r="D132" s="316" t="s">
        <v>1069</v>
      </c>
      <c r="E132" s="238" t="s">
        <v>605</v>
      </c>
      <c r="F132" s="317" t="s">
        <v>1072</v>
      </c>
      <c r="G132" s="238"/>
      <c r="H132" s="238">
        <v>20.5</v>
      </c>
      <c r="I132" s="317"/>
      <c r="J132" s="402" t="s">
        <v>1074</v>
      </c>
      <c r="K132" s="239">
        <f t="shared" si="125"/>
        <v>6</v>
      </c>
      <c r="L132" s="239">
        <v>50</v>
      </c>
      <c r="M132" s="319">
        <f t="shared" si="126"/>
        <v>5950</v>
      </c>
      <c r="N132" s="392">
        <v>1000</v>
      </c>
      <c r="O132" s="388" t="s">
        <v>595</v>
      </c>
      <c r="P132" s="390">
        <v>45159</v>
      </c>
      <c r="Q132" s="157"/>
      <c r="R132" s="379" t="s">
        <v>607</v>
      </c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</row>
    <row r="133" spans="1:38" ht="15" customHeight="1">
      <c r="A133" s="399"/>
      <c r="B133" s="401"/>
      <c r="C133" s="238"/>
      <c r="D133" s="316" t="s">
        <v>1070</v>
      </c>
      <c r="E133" s="238" t="s">
        <v>1071</v>
      </c>
      <c r="F133" s="317" t="s">
        <v>1073</v>
      </c>
      <c r="G133" s="238"/>
      <c r="H133" s="238">
        <v>12</v>
      </c>
      <c r="I133" s="317"/>
      <c r="J133" s="403"/>
      <c r="K133" s="338">
        <f>F133-H133</f>
        <v>-3</v>
      </c>
      <c r="L133" s="239">
        <v>50</v>
      </c>
      <c r="M133" s="319">
        <f>(K133*N132)-50</f>
        <v>-3050</v>
      </c>
      <c r="N133" s="393"/>
      <c r="O133" s="389"/>
      <c r="P133" s="391"/>
      <c r="Q133" s="157"/>
      <c r="R133" s="379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</row>
    <row r="134" spans="1:38" ht="15" customHeight="1">
      <c r="A134" s="250">
        <v>29</v>
      </c>
      <c r="B134" s="251">
        <v>45159</v>
      </c>
      <c r="C134" s="238"/>
      <c r="D134" s="316" t="s">
        <v>1075</v>
      </c>
      <c r="E134" s="238" t="s">
        <v>605</v>
      </c>
      <c r="F134" s="317" t="s">
        <v>1081</v>
      </c>
      <c r="G134" s="238">
        <v>45</v>
      </c>
      <c r="H134" s="238">
        <v>105</v>
      </c>
      <c r="I134" s="238" t="s">
        <v>1077</v>
      </c>
      <c r="J134" s="318" t="s">
        <v>1082</v>
      </c>
      <c r="K134" s="239">
        <f t="shared" ref="K134" si="127">H134-F134</f>
        <v>28.5</v>
      </c>
      <c r="L134" s="239">
        <v>50</v>
      </c>
      <c r="M134" s="319">
        <f t="shared" ref="M134" si="128">(K134*N134)-50</f>
        <v>4225</v>
      </c>
      <c r="N134" s="239">
        <v>150</v>
      </c>
      <c r="O134" s="320" t="s">
        <v>595</v>
      </c>
      <c r="P134" s="321">
        <v>45160</v>
      </c>
      <c r="Q134" s="157"/>
      <c r="R134" s="157" t="s">
        <v>607</v>
      </c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</row>
    <row r="135" spans="1:38" ht="15" customHeight="1">
      <c r="A135" s="250">
        <v>30</v>
      </c>
      <c r="B135" s="251">
        <v>45159</v>
      </c>
      <c r="C135" s="238"/>
      <c r="D135" s="316" t="s">
        <v>1076</v>
      </c>
      <c r="E135" s="238" t="s">
        <v>605</v>
      </c>
      <c r="F135" s="317" t="s">
        <v>883</v>
      </c>
      <c r="G135" s="238">
        <v>15</v>
      </c>
      <c r="H135" s="238">
        <v>36</v>
      </c>
      <c r="I135" s="238" t="s">
        <v>1063</v>
      </c>
      <c r="J135" s="318" t="s">
        <v>995</v>
      </c>
      <c r="K135" s="239">
        <f t="shared" ref="K135:K136" si="129">H135-F135</f>
        <v>7</v>
      </c>
      <c r="L135" s="239">
        <v>50</v>
      </c>
      <c r="M135" s="319">
        <f t="shared" ref="M135:M136" si="130">(K135*N135)-50</f>
        <v>2050</v>
      </c>
      <c r="N135" s="239">
        <v>300</v>
      </c>
      <c r="O135" s="320" t="s">
        <v>595</v>
      </c>
      <c r="P135" s="321">
        <v>45160</v>
      </c>
      <c r="Q135" s="157"/>
      <c r="R135" s="157" t="s">
        <v>594</v>
      </c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</row>
    <row r="136" spans="1:38" ht="15" customHeight="1">
      <c r="A136" s="288">
        <v>31</v>
      </c>
      <c r="B136" s="289">
        <v>45160</v>
      </c>
      <c r="C136" s="290"/>
      <c r="D136" s="291" t="s">
        <v>1086</v>
      </c>
      <c r="E136" s="290" t="s">
        <v>605</v>
      </c>
      <c r="F136" s="292" t="s">
        <v>1094</v>
      </c>
      <c r="G136" s="290">
        <v>7</v>
      </c>
      <c r="H136" s="290">
        <v>8</v>
      </c>
      <c r="I136" s="290" t="s">
        <v>1087</v>
      </c>
      <c r="J136" s="293" t="s">
        <v>920</v>
      </c>
      <c r="K136" s="294">
        <f t="shared" si="129"/>
        <v>-8</v>
      </c>
      <c r="L136" s="295">
        <v>50</v>
      </c>
      <c r="M136" s="296">
        <f t="shared" si="130"/>
        <v>-4050</v>
      </c>
      <c r="N136" s="294">
        <v>500</v>
      </c>
      <c r="O136" s="297" t="s">
        <v>606</v>
      </c>
      <c r="P136" s="298">
        <v>45161</v>
      </c>
      <c r="Q136" s="157"/>
      <c r="R136" s="157" t="s">
        <v>607</v>
      </c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</row>
    <row r="137" spans="1:38" ht="15" customHeight="1">
      <c r="A137" s="345">
        <v>32</v>
      </c>
      <c r="B137" s="341">
        <v>45166</v>
      </c>
      <c r="C137" s="346"/>
      <c r="D137" s="354" t="s">
        <v>1114</v>
      </c>
      <c r="E137" s="346" t="s">
        <v>605</v>
      </c>
      <c r="F137" s="355" t="s">
        <v>1116</v>
      </c>
      <c r="G137" s="346">
        <v>50</v>
      </c>
      <c r="H137" s="356">
        <v>167.5</v>
      </c>
      <c r="I137" s="346" t="s">
        <v>1115</v>
      </c>
      <c r="J137" s="357" t="s">
        <v>1117</v>
      </c>
      <c r="K137" s="322">
        <f t="shared" ref="K137:K138" si="131">H137-F137</f>
        <v>22.5</v>
      </c>
      <c r="L137" s="322">
        <v>50</v>
      </c>
      <c r="M137" s="358">
        <f t="shared" ref="M137:M138" si="132">(K137*N137)-50</f>
        <v>287.5</v>
      </c>
      <c r="N137" s="322">
        <v>15</v>
      </c>
      <c r="O137" s="359" t="s">
        <v>615</v>
      </c>
      <c r="P137" s="360">
        <v>45166</v>
      </c>
      <c r="Q137" s="157"/>
      <c r="R137" s="157" t="s">
        <v>594</v>
      </c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</row>
    <row r="138" spans="1:38" ht="15" customHeight="1">
      <c r="A138" s="288">
        <v>33</v>
      </c>
      <c r="B138" s="289">
        <v>45167</v>
      </c>
      <c r="C138" s="290"/>
      <c r="D138" s="291" t="s">
        <v>1129</v>
      </c>
      <c r="E138" s="290" t="s">
        <v>605</v>
      </c>
      <c r="F138" s="292" t="s">
        <v>1137</v>
      </c>
      <c r="G138" s="290">
        <v>0</v>
      </c>
      <c r="H138" s="290">
        <v>11</v>
      </c>
      <c r="I138" s="290" t="s">
        <v>908</v>
      </c>
      <c r="J138" s="293" t="s">
        <v>1138</v>
      </c>
      <c r="K138" s="294">
        <f t="shared" si="131"/>
        <v>-16</v>
      </c>
      <c r="L138" s="295">
        <v>50</v>
      </c>
      <c r="M138" s="296">
        <f t="shared" si="132"/>
        <v>-690</v>
      </c>
      <c r="N138" s="294">
        <v>40</v>
      </c>
      <c r="O138" s="297" t="s">
        <v>606</v>
      </c>
      <c r="P138" s="298">
        <v>45167</v>
      </c>
      <c r="Q138" s="157"/>
      <c r="R138" s="157" t="s">
        <v>607</v>
      </c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</row>
    <row r="139" spans="1:38" ht="15" customHeight="1">
      <c r="A139" s="394">
        <v>34</v>
      </c>
      <c r="B139" s="382">
        <v>45167</v>
      </c>
      <c r="C139" s="290"/>
      <c r="D139" s="291" t="s">
        <v>1134</v>
      </c>
      <c r="E139" s="290" t="s">
        <v>605</v>
      </c>
      <c r="F139" s="292" t="s">
        <v>1201</v>
      </c>
      <c r="G139" s="290"/>
      <c r="H139" s="290">
        <v>20</v>
      </c>
      <c r="I139" s="292"/>
      <c r="J139" s="396" t="s">
        <v>1202</v>
      </c>
      <c r="K139" s="294">
        <f t="shared" ref="K139:K140" si="133">H139-F139</f>
        <v>-14.5</v>
      </c>
      <c r="L139" s="295">
        <v>50</v>
      </c>
      <c r="M139" s="296">
        <f t="shared" ref="M139:M140" si="134">(K139*N139)-50</f>
        <v>-775</v>
      </c>
      <c r="N139" s="294">
        <v>50</v>
      </c>
      <c r="O139" s="386" t="s">
        <v>606</v>
      </c>
      <c r="P139" s="384">
        <v>45169</v>
      </c>
      <c r="Q139" s="157"/>
      <c r="R139" s="379" t="s">
        <v>594</v>
      </c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</row>
    <row r="140" spans="1:38" ht="15" customHeight="1">
      <c r="A140" s="395"/>
      <c r="B140" s="383"/>
      <c r="C140" s="290"/>
      <c r="D140" s="291" t="s">
        <v>1135</v>
      </c>
      <c r="E140" s="290" t="s">
        <v>605</v>
      </c>
      <c r="F140" s="292" t="s">
        <v>1201</v>
      </c>
      <c r="G140" s="290"/>
      <c r="H140" s="290">
        <v>16</v>
      </c>
      <c r="I140" s="292"/>
      <c r="J140" s="397"/>
      <c r="K140" s="294">
        <f t="shared" si="133"/>
        <v>-18.5</v>
      </c>
      <c r="L140" s="295">
        <v>50</v>
      </c>
      <c r="M140" s="296">
        <f t="shared" si="134"/>
        <v>-975</v>
      </c>
      <c r="N140" s="294">
        <v>50</v>
      </c>
      <c r="O140" s="387"/>
      <c r="P140" s="385"/>
      <c r="Q140" s="157"/>
      <c r="R140" s="379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</row>
    <row r="141" spans="1:38" ht="15" customHeight="1">
      <c r="A141" s="244">
        <v>35</v>
      </c>
      <c r="B141" s="245">
        <v>45168</v>
      </c>
      <c r="C141" s="246"/>
      <c r="D141" s="270" t="s">
        <v>1163</v>
      </c>
      <c r="E141" s="246" t="s">
        <v>605</v>
      </c>
      <c r="F141" s="271" t="s">
        <v>1164</v>
      </c>
      <c r="G141" s="246">
        <v>20</v>
      </c>
      <c r="H141" s="246"/>
      <c r="I141" s="271" t="s">
        <v>1165</v>
      </c>
      <c r="J141" s="246" t="s">
        <v>593</v>
      </c>
      <c r="K141" s="244"/>
      <c r="L141" s="272"/>
      <c r="M141" s="273"/>
      <c r="N141" s="244"/>
      <c r="O141" s="246"/>
      <c r="P141" s="245"/>
      <c r="Q141" s="157"/>
      <c r="R141" s="157" t="s">
        <v>607</v>
      </c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</row>
    <row r="142" spans="1:38" ht="15" customHeight="1">
      <c r="A142" s="244">
        <v>36</v>
      </c>
      <c r="B142" s="245">
        <v>45168</v>
      </c>
      <c r="C142" s="246"/>
      <c r="D142" s="270" t="s">
        <v>1167</v>
      </c>
      <c r="E142" s="246" t="s">
        <v>605</v>
      </c>
      <c r="F142" s="271" t="s">
        <v>1168</v>
      </c>
      <c r="G142" s="246">
        <v>25</v>
      </c>
      <c r="H142" s="246"/>
      <c r="I142" s="271" t="s">
        <v>1067</v>
      </c>
      <c r="J142" s="246" t="s">
        <v>593</v>
      </c>
      <c r="K142" s="244"/>
      <c r="L142" s="272"/>
      <c r="M142" s="273"/>
      <c r="N142" s="244"/>
      <c r="O142" s="246"/>
      <c r="P142" s="245"/>
      <c r="Q142" s="157"/>
      <c r="R142" s="157" t="s">
        <v>607</v>
      </c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</row>
    <row r="143" spans="1:38" ht="15" customHeight="1">
      <c r="A143" s="244"/>
      <c r="B143" s="245"/>
      <c r="C143" s="246"/>
      <c r="D143" s="270"/>
      <c r="E143" s="246"/>
      <c r="F143" s="271"/>
      <c r="G143" s="246"/>
      <c r="H143" s="246"/>
      <c r="I143" s="271"/>
      <c r="J143" s="246"/>
      <c r="K143" s="244"/>
      <c r="L143" s="272"/>
      <c r="M143" s="273"/>
      <c r="N143" s="244"/>
      <c r="O143" s="246"/>
      <c r="P143" s="245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</row>
    <row r="144" spans="1:38" ht="15" customHeight="1">
      <c r="A144" s="244"/>
      <c r="B144" s="245"/>
      <c r="C144" s="246"/>
      <c r="D144" s="270"/>
      <c r="E144" s="246"/>
      <c r="F144" s="271"/>
      <c r="G144" s="246"/>
      <c r="H144" s="246"/>
      <c r="I144" s="271"/>
      <c r="J144" s="246"/>
      <c r="K144" s="244"/>
      <c r="L144" s="272"/>
      <c r="M144" s="273"/>
      <c r="N144" s="244"/>
      <c r="O144" s="246"/>
      <c r="P144" s="245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</row>
    <row r="145" spans="1:38" ht="15" customHeight="1">
      <c r="A145" s="244"/>
      <c r="B145" s="245"/>
      <c r="C145" s="246"/>
      <c r="D145" s="270"/>
      <c r="E145" s="246"/>
      <c r="F145" s="271"/>
      <c r="G145" s="246"/>
      <c r="H145" s="246"/>
      <c r="I145" s="271"/>
      <c r="J145" s="246"/>
      <c r="K145" s="244"/>
      <c r="L145" s="272"/>
      <c r="M145" s="273"/>
      <c r="N145" s="244"/>
      <c r="O145" s="246"/>
      <c r="P145" s="245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</row>
    <row r="146" spans="1:38" ht="38.25" customHeight="1">
      <c r="A146" s="99" t="s">
        <v>619</v>
      </c>
      <c r="B146" s="166"/>
      <c r="C146" s="166"/>
      <c r="D146" s="167"/>
      <c r="E146" s="142"/>
      <c r="F146" s="6"/>
      <c r="G146" s="6"/>
      <c r="H146" s="143"/>
      <c r="I146" s="168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</row>
    <row r="147" spans="1:38" ht="39.6">
      <c r="A147" s="100" t="s">
        <v>16</v>
      </c>
      <c r="B147" s="101" t="s">
        <v>567</v>
      </c>
      <c r="C147" s="101"/>
      <c r="D147" s="102" t="s">
        <v>579</v>
      </c>
      <c r="E147" s="101" t="s">
        <v>580</v>
      </c>
      <c r="F147" s="101" t="s">
        <v>581</v>
      </c>
      <c r="G147" s="101" t="s">
        <v>582</v>
      </c>
      <c r="H147" s="101" t="s">
        <v>583</v>
      </c>
      <c r="I147" s="101" t="s">
        <v>584</v>
      </c>
      <c r="J147" s="100" t="s">
        <v>585</v>
      </c>
      <c r="K147" s="146" t="s">
        <v>604</v>
      </c>
      <c r="L147" s="147" t="s">
        <v>587</v>
      </c>
      <c r="M147" s="103" t="s">
        <v>588</v>
      </c>
      <c r="N147" s="101" t="s">
        <v>589</v>
      </c>
      <c r="O147" s="102" t="s">
        <v>590</v>
      </c>
      <c r="P147" s="101" t="s">
        <v>591</v>
      </c>
      <c r="Q147" s="41"/>
      <c r="R147" s="6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4.25" customHeight="1">
      <c r="A148" s="361">
        <v>1</v>
      </c>
      <c r="B148" s="339">
        <v>44840</v>
      </c>
      <c r="C148" s="362"/>
      <c r="D148" s="363" t="s">
        <v>620</v>
      </c>
      <c r="E148" s="364" t="s">
        <v>605</v>
      </c>
      <c r="F148" s="239">
        <v>1520</v>
      </c>
      <c r="G148" s="242">
        <v>1220</v>
      </c>
      <c r="H148" s="239">
        <v>1600</v>
      </c>
      <c r="I148" s="239" t="s">
        <v>621</v>
      </c>
      <c r="J148" s="111" t="s">
        <v>1001</v>
      </c>
      <c r="K148" s="111">
        <f t="shared" ref="K148" si="135">H148-F148</f>
        <v>80</v>
      </c>
      <c r="L148" s="112">
        <f>(F148*-0.3)/100</f>
        <v>-4.5599999999999996</v>
      </c>
      <c r="M148" s="113">
        <f t="shared" ref="M148" si="136">(K148+L148)/F148</f>
        <v>4.9631578947368422E-2</v>
      </c>
      <c r="N148" s="258" t="s">
        <v>595</v>
      </c>
      <c r="O148" s="260">
        <v>45168</v>
      </c>
      <c r="P148" s="365"/>
      <c r="Q148" s="41"/>
      <c r="R148" s="41" t="s">
        <v>594</v>
      </c>
      <c r="S148" s="41"/>
      <c r="T148" s="1"/>
      <c r="U148" s="1"/>
      <c r="V148" s="1"/>
      <c r="W148" s="1"/>
      <c r="X148" s="1"/>
      <c r="Y148" s="1"/>
      <c r="Z148" s="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</row>
    <row r="149" spans="1:38" ht="14.25" customHeight="1">
      <c r="A149" s="323">
        <v>2</v>
      </c>
      <c r="B149" s="324">
        <v>45071</v>
      </c>
      <c r="C149" s="325"/>
      <c r="D149" s="326" t="s">
        <v>278</v>
      </c>
      <c r="E149" s="327" t="s">
        <v>605</v>
      </c>
      <c r="F149" s="322">
        <v>286</v>
      </c>
      <c r="G149" s="328">
        <v>267</v>
      </c>
      <c r="H149" s="322">
        <v>287</v>
      </c>
      <c r="I149" s="322" t="s">
        <v>623</v>
      </c>
      <c r="J149" s="329" t="s">
        <v>814</v>
      </c>
      <c r="K149" s="329">
        <f t="shared" ref="K149" si="137">H149-F149</f>
        <v>1</v>
      </c>
      <c r="L149" s="330">
        <f>(F149*-0.3)/100</f>
        <v>-0.85799999999999998</v>
      </c>
      <c r="M149" s="331">
        <f t="shared" ref="M149" si="138">(K149+L149)/F149</f>
        <v>4.9650349650349655E-4</v>
      </c>
      <c r="N149" s="332" t="s">
        <v>615</v>
      </c>
      <c r="O149" s="333">
        <v>45146</v>
      </c>
      <c r="P149" s="324"/>
      <c r="Q149" s="41"/>
      <c r="R149" s="41" t="s">
        <v>594</v>
      </c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</row>
    <row r="150" spans="1:38" ht="14.25" customHeight="1">
      <c r="A150" s="239">
        <v>3</v>
      </c>
      <c r="B150" s="339">
        <v>45152</v>
      </c>
      <c r="C150" s="241"/>
      <c r="D150" s="241" t="s">
        <v>1016</v>
      </c>
      <c r="E150" s="239" t="s">
        <v>605</v>
      </c>
      <c r="F150" s="239">
        <v>230</v>
      </c>
      <c r="G150" s="239">
        <v>209</v>
      </c>
      <c r="H150" s="239">
        <v>251</v>
      </c>
      <c r="I150" s="239" t="s">
        <v>1045</v>
      </c>
      <c r="J150" s="111" t="s">
        <v>616</v>
      </c>
      <c r="K150" s="111">
        <f t="shared" ref="K150" si="139">H150-F150</f>
        <v>21</v>
      </c>
      <c r="L150" s="112">
        <f>(F150*-0.3)/100</f>
        <v>-0.69</v>
      </c>
      <c r="M150" s="113">
        <f t="shared" ref="M150" si="140">(K150+L150)/F150</f>
        <v>8.8304347826086954E-2</v>
      </c>
      <c r="N150" s="258" t="s">
        <v>595</v>
      </c>
      <c r="O150" s="260">
        <v>45162</v>
      </c>
      <c r="P150" s="339"/>
      <c r="Q150" s="41"/>
      <c r="R150" s="41" t="s">
        <v>594</v>
      </c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4.25" customHeight="1">
      <c r="A151" s="104">
        <v>4</v>
      </c>
      <c r="B151" s="105">
        <v>45169</v>
      </c>
      <c r="C151" s="160"/>
      <c r="D151" s="160" t="s">
        <v>1203</v>
      </c>
      <c r="E151" s="104" t="s">
        <v>605</v>
      </c>
      <c r="F151" s="104" t="s">
        <v>1217</v>
      </c>
      <c r="G151" s="104">
        <v>350</v>
      </c>
      <c r="H151" s="104"/>
      <c r="I151" s="104" t="s">
        <v>1204</v>
      </c>
      <c r="J151" s="106" t="s">
        <v>593</v>
      </c>
      <c r="K151" s="106"/>
      <c r="L151" s="107"/>
      <c r="M151" s="108"/>
      <c r="N151" s="243"/>
      <c r="O151" s="249"/>
      <c r="P151" s="105"/>
      <c r="Q151" s="41"/>
      <c r="R151" s="41" t="s">
        <v>594</v>
      </c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</row>
    <row r="152" spans="1:38" ht="14.25" customHeight="1">
      <c r="A152" s="104"/>
      <c r="B152" s="105"/>
      <c r="C152" s="160"/>
      <c r="D152" s="160"/>
      <c r="E152" s="104"/>
      <c r="F152" s="104"/>
      <c r="G152" s="104"/>
      <c r="H152" s="104"/>
      <c r="I152" s="104"/>
      <c r="J152" s="106"/>
      <c r="K152" s="106"/>
      <c r="L152" s="107"/>
      <c r="M152" s="108"/>
      <c r="N152" s="243"/>
      <c r="O152" s="249"/>
      <c r="P152" s="105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</row>
    <row r="153" spans="1:38" ht="12.75" customHeight="1">
      <c r="A153" s="104"/>
      <c r="B153" s="105"/>
      <c r="C153" s="160"/>
      <c r="D153" s="160"/>
      <c r="E153" s="104"/>
      <c r="F153" s="104"/>
      <c r="G153" s="104"/>
      <c r="H153" s="104"/>
      <c r="I153" s="104"/>
      <c r="J153" s="106"/>
      <c r="K153" s="106"/>
      <c r="L153" s="107"/>
      <c r="M153" s="169"/>
      <c r="N153" s="106"/>
      <c r="O153" s="106"/>
      <c r="P153" s="105"/>
      <c r="R153" s="6"/>
      <c r="S153" s="1"/>
      <c r="T153" s="1"/>
      <c r="U153" s="1"/>
      <c r="V153" s="1"/>
      <c r="W153" s="1"/>
      <c r="X153" s="1"/>
      <c r="Y153" s="1"/>
    </row>
    <row r="154" spans="1:38" ht="12.75" customHeight="1">
      <c r="A154" s="127" t="s">
        <v>596</v>
      </c>
      <c r="B154" s="127"/>
      <c r="C154" s="127"/>
      <c r="D154" s="127"/>
      <c r="E154" s="41"/>
      <c r="F154" s="134" t="s">
        <v>598</v>
      </c>
      <c r="G154" s="60"/>
      <c r="H154" s="60"/>
      <c r="I154" s="60"/>
      <c r="J154" s="6"/>
      <c r="K154" s="150"/>
      <c r="L154" s="151"/>
      <c r="M154" s="6"/>
      <c r="N154" s="117"/>
      <c r="O154" s="170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33" t="s">
        <v>597</v>
      </c>
      <c r="B155" s="127"/>
      <c r="C155" s="127"/>
      <c r="D155" s="127"/>
      <c r="E155" s="6"/>
      <c r="F155" s="134" t="s">
        <v>601</v>
      </c>
      <c r="G155" s="6"/>
      <c r="H155" s="6" t="s">
        <v>624</v>
      </c>
      <c r="I155" s="6"/>
      <c r="J155" s="1"/>
      <c r="K155" s="6"/>
      <c r="L155" s="6"/>
      <c r="M155" s="6"/>
      <c r="N155" s="1"/>
      <c r="O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33"/>
      <c r="B156" s="127"/>
      <c r="C156" s="127"/>
      <c r="D156" s="127"/>
      <c r="E156" s="6"/>
      <c r="F156" s="134"/>
      <c r="G156" s="6"/>
      <c r="H156" s="6"/>
      <c r="I156" s="6"/>
      <c r="J156" s="1"/>
      <c r="K156" s="6"/>
      <c r="L156" s="6"/>
      <c r="M156" s="6"/>
      <c r="N156" s="1"/>
      <c r="O156" s="1"/>
      <c r="Q156" s="1"/>
      <c r="R156" s="60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33"/>
      <c r="B157" s="127"/>
      <c r="C157" s="127"/>
      <c r="D157" s="127"/>
      <c r="E157" s="6"/>
      <c r="F157" s="134"/>
      <c r="G157" s="60"/>
      <c r="H157" s="41"/>
      <c r="I157" s="60"/>
      <c r="J157" s="6"/>
      <c r="K157" s="150"/>
      <c r="L157" s="151"/>
      <c r="M157" s="6"/>
      <c r="N157" s="117"/>
      <c r="O157" s="152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33"/>
      <c r="B158" s="127"/>
      <c r="C158" s="127"/>
      <c r="D158" s="127"/>
      <c r="E158" s="6"/>
      <c r="F158" s="134"/>
      <c r="G158" s="60"/>
      <c r="H158" s="41"/>
      <c r="I158" s="60"/>
      <c r="J158" s="6"/>
      <c r="K158" s="150"/>
      <c r="L158" s="151"/>
      <c r="M158" s="6"/>
      <c r="N158" s="117"/>
      <c r="O158" s="152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33"/>
      <c r="B159" s="127"/>
      <c r="C159" s="127"/>
      <c r="D159" s="127"/>
      <c r="E159" s="6"/>
      <c r="F159" s="134"/>
      <c r="G159" s="60"/>
      <c r="H159" s="41"/>
      <c r="I159" s="60"/>
      <c r="J159" s="6"/>
      <c r="K159" s="150"/>
      <c r="L159" s="151"/>
      <c r="M159" s="6"/>
      <c r="N159" s="117"/>
      <c r="O159" s="152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33"/>
      <c r="B160" s="127"/>
      <c r="C160" s="127"/>
      <c r="D160" s="127"/>
      <c r="E160" s="6"/>
      <c r="F160" s="134"/>
      <c r="G160" s="60"/>
      <c r="H160" s="41"/>
      <c r="I160" s="60"/>
      <c r="J160" s="6"/>
      <c r="K160" s="150"/>
      <c r="L160" s="151"/>
      <c r="M160" s="6"/>
      <c r="N160" s="117"/>
      <c r="O160" s="152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33"/>
      <c r="B161" s="127"/>
      <c r="C161" s="127"/>
      <c r="D161" s="127"/>
      <c r="E161" s="6"/>
      <c r="F161" s="134"/>
      <c r="G161" s="60"/>
      <c r="H161" s="41"/>
      <c r="I161" s="60"/>
      <c r="J161" s="6"/>
      <c r="K161" s="150"/>
      <c r="L161" s="151"/>
      <c r="M161" s="6"/>
      <c r="N161" s="117"/>
      <c r="O161" s="152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33"/>
      <c r="B162" s="127"/>
      <c r="C162" s="127"/>
      <c r="D162" s="127"/>
      <c r="E162" s="6"/>
      <c r="F162" s="134"/>
      <c r="G162" s="60"/>
      <c r="H162" s="41"/>
      <c r="I162" s="60"/>
      <c r="J162" s="6"/>
      <c r="K162" s="150"/>
      <c r="L162" s="151"/>
      <c r="M162" s="6"/>
      <c r="N162" s="117"/>
      <c r="O162" s="152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60"/>
      <c r="B163" s="116"/>
      <c r="C163" s="116"/>
      <c r="D163" s="41"/>
      <c r="E163" s="60"/>
      <c r="F163" s="60"/>
      <c r="G163" s="60"/>
      <c r="H163" s="41"/>
      <c r="I163" s="60"/>
      <c r="J163" s="6"/>
      <c r="K163" s="150"/>
      <c r="L163" s="151"/>
      <c r="M163" s="6"/>
      <c r="N163" s="117"/>
      <c r="O163" s="152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38.25" customHeight="1">
      <c r="A164" s="41"/>
      <c r="B164" s="171" t="s">
        <v>625</v>
      </c>
      <c r="C164" s="171"/>
      <c r="D164" s="171"/>
      <c r="E164" s="171"/>
      <c r="F164" s="6"/>
      <c r="G164" s="6"/>
      <c r="H164" s="144"/>
      <c r="I164" s="6"/>
      <c r="J164" s="144"/>
      <c r="K164" s="145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00" t="s">
        <v>16</v>
      </c>
      <c r="B165" s="101" t="s">
        <v>567</v>
      </c>
      <c r="C165" s="101"/>
      <c r="D165" s="102" t="s">
        <v>579</v>
      </c>
      <c r="E165" s="101" t="s">
        <v>580</v>
      </c>
      <c r="F165" s="101" t="s">
        <v>581</v>
      </c>
      <c r="G165" s="101" t="s">
        <v>626</v>
      </c>
      <c r="H165" s="101" t="s">
        <v>627</v>
      </c>
      <c r="I165" s="101" t="s">
        <v>584</v>
      </c>
      <c r="J165" s="172" t="s">
        <v>585</v>
      </c>
      <c r="K165" s="101" t="s">
        <v>586</v>
      </c>
      <c r="L165" s="101" t="s">
        <v>628</v>
      </c>
      <c r="M165" s="101" t="s">
        <v>589</v>
      </c>
      <c r="N165" s="102" t="s">
        <v>590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3">
        <v>1</v>
      </c>
      <c r="B166" s="174">
        <v>41579</v>
      </c>
      <c r="C166" s="174"/>
      <c r="D166" s="175" t="s">
        <v>629</v>
      </c>
      <c r="E166" s="176" t="s">
        <v>592</v>
      </c>
      <c r="F166" s="177">
        <v>82</v>
      </c>
      <c r="G166" s="176" t="s">
        <v>630</v>
      </c>
      <c r="H166" s="176">
        <v>100</v>
      </c>
      <c r="I166" s="178">
        <v>100</v>
      </c>
      <c r="J166" s="179" t="s">
        <v>631</v>
      </c>
      <c r="K166" s="180">
        <f t="shared" ref="K166:K218" si="141">H166-F166</f>
        <v>18</v>
      </c>
      <c r="L166" s="181">
        <f t="shared" ref="L166:L218" si="142">K166/F166</f>
        <v>0.21951219512195122</v>
      </c>
      <c r="M166" s="176" t="s">
        <v>595</v>
      </c>
      <c r="N166" s="182">
        <v>42657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3">
        <v>2</v>
      </c>
      <c r="B167" s="174">
        <v>41794</v>
      </c>
      <c r="C167" s="174"/>
      <c r="D167" s="175" t="s">
        <v>632</v>
      </c>
      <c r="E167" s="176" t="s">
        <v>605</v>
      </c>
      <c r="F167" s="177">
        <v>257</v>
      </c>
      <c r="G167" s="176" t="s">
        <v>630</v>
      </c>
      <c r="H167" s="176">
        <v>300</v>
      </c>
      <c r="I167" s="178">
        <v>300</v>
      </c>
      <c r="J167" s="179" t="s">
        <v>631</v>
      </c>
      <c r="K167" s="180">
        <f t="shared" si="141"/>
        <v>43</v>
      </c>
      <c r="L167" s="181">
        <f t="shared" si="142"/>
        <v>0.16731517509727625</v>
      </c>
      <c r="M167" s="176" t="s">
        <v>595</v>
      </c>
      <c r="N167" s="182">
        <v>41822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3">
        <v>3</v>
      </c>
      <c r="B168" s="174">
        <v>41828</v>
      </c>
      <c r="C168" s="174"/>
      <c r="D168" s="175" t="s">
        <v>633</v>
      </c>
      <c r="E168" s="176" t="s">
        <v>605</v>
      </c>
      <c r="F168" s="177">
        <v>393</v>
      </c>
      <c r="G168" s="176" t="s">
        <v>630</v>
      </c>
      <c r="H168" s="176">
        <v>468</v>
      </c>
      <c r="I168" s="178">
        <v>468</v>
      </c>
      <c r="J168" s="179" t="s">
        <v>631</v>
      </c>
      <c r="K168" s="180">
        <f t="shared" si="141"/>
        <v>75</v>
      </c>
      <c r="L168" s="181">
        <f t="shared" si="142"/>
        <v>0.19083969465648856</v>
      </c>
      <c r="M168" s="176" t="s">
        <v>595</v>
      </c>
      <c r="N168" s="182">
        <v>41863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3">
        <v>4</v>
      </c>
      <c r="B169" s="174">
        <v>41857</v>
      </c>
      <c r="C169" s="174"/>
      <c r="D169" s="175" t="s">
        <v>634</v>
      </c>
      <c r="E169" s="176" t="s">
        <v>605</v>
      </c>
      <c r="F169" s="177">
        <v>205</v>
      </c>
      <c r="G169" s="176" t="s">
        <v>630</v>
      </c>
      <c r="H169" s="176">
        <v>275</v>
      </c>
      <c r="I169" s="178">
        <v>250</v>
      </c>
      <c r="J169" s="179" t="s">
        <v>631</v>
      </c>
      <c r="K169" s="180">
        <f t="shared" si="141"/>
        <v>70</v>
      </c>
      <c r="L169" s="181">
        <f t="shared" si="142"/>
        <v>0.34146341463414637</v>
      </c>
      <c r="M169" s="176" t="s">
        <v>595</v>
      </c>
      <c r="N169" s="182">
        <v>41962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3">
        <v>5</v>
      </c>
      <c r="B170" s="174">
        <v>41886</v>
      </c>
      <c r="C170" s="174"/>
      <c r="D170" s="175" t="s">
        <v>635</v>
      </c>
      <c r="E170" s="176" t="s">
        <v>605</v>
      </c>
      <c r="F170" s="177">
        <v>162</v>
      </c>
      <c r="G170" s="176" t="s">
        <v>630</v>
      </c>
      <c r="H170" s="176">
        <v>190</v>
      </c>
      <c r="I170" s="178">
        <v>190</v>
      </c>
      <c r="J170" s="179" t="s">
        <v>631</v>
      </c>
      <c r="K170" s="180">
        <f t="shared" si="141"/>
        <v>28</v>
      </c>
      <c r="L170" s="181">
        <f t="shared" si="142"/>
        <v>0.1728395061728395</v>
      </c>
      <c r="M170" s="176" t="s">
        <v>595</v>
      </c>
      <c r="N170" s="182">
        <v>42006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3">
        <v>6</v>
      </c>
      <c r="B171" s="174">
        <v>41886</v>
      </c>
      <c r="C171" s="174"/>
      <c r="D171" s="175" t="s">
        <v>636</v>
      </c>
      <c r="E171" s="176" t="s">
        <v>605</v>
      </c>
      <c r="F171" s="177">
        <v>75</v>
      </c>
      <c r="G171" s="176" t="s">
        <v>630</v>
      </c>
      <c r="H171" s="176">
        <v>91.5</v>
      </c>
      <c r="I171" s="178" t="s">
        <v>622</v>
      </c>
      <c r="J171" s="179" t="s">
        <v>637</v>
      </c>
      <c r="K171" s="180">
        <f t="shared" si="141"/>
        <v>16.5</v>
      </c>
      <c r="L171" s="181">
        <f t="shared" si="142"/>
        <v>0.22</v>
      </c>
      <c r="M171" s="176" t="s">
        <v>595</v>
      </c>
      <c r="N171" s="182">
        <v>41954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3">
        <v>7</v>
      </c>
      <c r="B172" s="174">
        <v>41913</v>
      </c>
      <c r="C172" s="174"/>
      <c r="D172" s="175" t="s">
        <v>638</v>
      </c>
      <c r="E172" s="176" t="s">
        <v>605</v>
      </c>
      <c r="F172" s="177">
        <v>850</v>
      </c>
      <c r="G172" s="176" t="s">
        <v>630</v>
      </c>
      <c r="H172" s="176">
        <v>982.5</v>
      </c>
      <c r="I172" s="178">
        <v>1050</v>
      </c>
      <c r="J172" s="179" t="s">
        <v>639</v>
      </c>
      <c r="K172" s="180">
        <f t="shared" si="141"/>
        <v>132.5</v>
      </c>
      <c r="L172" s="181">
        <f t="shared" si="142"/>
        <v>0.15588235294117647</v>
      </c>
      <c r="M172" s="176" t="s">
        <v>595</v>
      </c>
      <c r="N172" s="182">
        <v>42039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3">
        <v>8</v>
      </c>
      <c r="B173" s="174">
        <v>41913</v>
      </c>
      <c r="C173" s="174"/>
      <c r="D173" s="175" t="s">
        <v>640</v>
      </c>
      <c r="E173" s="176" t="s">
        <v>605</v>
      </c>
      <c r="F173" s="177">
        <v>475</v>
      </c>
      <c r="G173" s="176" t="s">
        <v>630</v>
      </c>
      <c r="H173" s="176">
        <v>515</v>
      </c>
      <c r="I173" s="178">
        <v>600</v>
      </c>
      <c r="J173" s="179" t="s">
        <v>641</v>
      </c>
      <c r="K173" s="180">
        <f t="shared" si="141"/>
        <v>40</v>
      </c>
      <c r="L173" s="181">
        <f t="shared" si="142"/>
        <v>8.4210526315789472E-2</v>
      </c>
      <c r="M173" s="176" t="s">
        <v>595</v>
      </c>
      <c r="N173" s="182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3">
        <v>9</v>
      </c>
      <c r="B174" s="174">
        <v>41913</v>
      </c>
      <c r="C174" s="174"/>
      <c r="D174" s="175" t="s">
        <v>642</v>
      </c>
      <c r="E174" s="176" t="s">
        <v>605</v>
      </c>
      <c r="F174" s="177">
        <v>86</v>
      </c>
      <c r="G174" s="176" t="s">
        <v>630</v>
      </c>
      <c r="H174" s="176">
        <v>99</v>
      </c>
      <c r="I174" s="178">
        <v>140</v>
      </c>
      <c r="J174" s="179" t="s">
        <v>643</v>
      </c>
      <c r="K174" s="180">
        <f t="shared" si="141"/>
        <v>13</v>
      </c>
      <c r="L174" s="181">
        <f t="shared" si="142"/>
        <v>0.15116279069767441</v>
      </c>
      <c r="M174" s="176" t="s">
        <v>595</v>
      </c>
      <c r="N174" s="182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3">
        <v>10</v>
      </c>
      <c r="B175" s="174">
        <v>41926</v>
      </c>
      <c r="C175" s="174"/>
      <c r="D175" s="175" t="s">
        <v>644</v>
      </c>
      <c r="E175" s="176" t="s">
        <v>605</v>
      </c>
      <c r="F175" s="177">
        <v>496.6</v>
      </c>
      <c r="G175" s="176" t="s">
        <v>630</v>
      </c>
      <c r="H175" s="176">
        <v>621</v>
      </c>
      <c r="I175" s="178">
        <v>580</v>
      </c>
      <c r="J175" s="179" t="s">
        <v>631</v>
      </c>
      <c r="K175" s="180">
        <f t="shared" si="141"/>
        <v>124.39999999999998</v>
      </c>
      <c r="L175" s="181">
        <f t="shared" si="142"/>
        <v>0.25050342327829234</v>
      </c>
      <c r="M175" s="176" t="s">
        <v>595</v>
      </c>
      <c r="N175" s="182">
        <v>42605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3">
        <v>11</v>
      </c>
      <c r="B176" s="174">
        <v>41926</v>
      </c>
      <c r="C176" s="174"/>
      <c r="D176" s="175" t="s">
        <v>645</v>
      </c>
      <c r="E176" s="176" t="s">
        <v>605</v>
      </c>
      <c r="F176" s="177">
        <v>2481.9</v>
      </c>
      <c r="G176" s="176" t="s">
        <v>630</v>
      </c>
      <c r="H176" s="176">
        <v>2840</v>
      </c>
      <c r="I176" s="178">
        <v>2870</v>
      </c>
      <c r="J176" s="179" t="s">
        <v>646</v>
      </c>
      <c r="K176" s="180">
        <f t="shared" si="141"/>
        <v>358.09999999999991</v>
      </c>
      <c r="L176" s="181">
        <f t="shared" si="142"/>
        <v>0.14428462065353154</v>
      </c>
      <c r="M176" s="176" t="s">
        <v>595</v>
      </c>
      <c r="N176" s="182">
        <v>42017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3">
        <v>12</v>
      </c>
      <c r="B177" s="174">
        <v>41928</v>
      </c>
      <c r="C177" s="174"/>
      <c r="D177" s="175" t="s">
        <v>647</v>
      </c>
      <c r="E177" s="176" t="s">
        <v>605</v>
      </c>
      <c r="F177" s="177">
        <v>84.5</v>
      </c>
      <c r="G177" s="176" t="s">
        <v>630</v>
      </c>
      <c r="H177" s="176">
        <v>93</v>
      </c>
      <c r="I177" s="178">
        <v>110</v>
      </c>
      <c r="J177" s="179" t="s">
        <v>648</v>
      </c>
      <c r="K177" s="180">
        <f t="shared" si="141"/>
        <v>8.5</v>
      </c>
      <c r="L177" s="181">
        <f t="shared" si="142"/>
        <v>0.10059171597633136</v>
      </c>
      <c r="M177" s="176" t="s">
        <v>595</v>
      </c>
      <c r="N177" s="182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3">
        <v>13</v>
      </c>
      <c r="B178" s="174">
        <v>41928</v>
      </c>
      <c r="C178" s="174"/>
      <c r="D178" s="175" t="s">
        <v>649</v>
      </c>
      <c r="E178" s="176" t="s">
        <v>605</v>
      </c>
      <c r="F178" s="177">
        <v>401</v>
      </c>
      <c r="G178" s="176" t="s">
        <v>630</v>
      </c>
      <c r="H178" s="176">
        <v>428</v>
      </c>
      <c r="I178" s="178">
        <v>450</v>
      </c>
      <c r="J178" s="179" t="s">
        <v>650</v>
      </c>
      <c r="K178" s="180">
        <f t="shared" si="141"/>
        <v>27</v>
      </c>
      <c r="L178" s="181">
        <f t="shared" si="142"/>
        <v>6.7331670822942641E-2</v>
      </c>
      <c r="M178" s="176" t="s">
        <v>595</v>
      </c>
      <c r="N178" s="182">
        <v>42020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3">
        <v>14</v>
      </c>
      <c r="B179" s="174">
        <v>41928</v>
      </c>
      <c r="C179" s="174"/>
      <c r="D179" s="175" t="s">
        <v>651</v>
      </c>
      <c r="E179" s="176" t="s">
        <v>605</v>
      </c>
      <c r="F179" s="177">
        <v>101</v>
      </c>
      <c r="G179" s="176" t="s">
        <v>630</v>
      </c>
      <c r="H179" s="176">
        <v>112</v>
      </c>
      <c r="I179" s="178">
        <v>120</v>
      </c>
      <c r="J179" s="179" t="s">
        <v>652</v>
      </c>
      <c r="K179" s="180">
        <f t="shared" si="141"/>
        <v>11</v>
      </c>
      <c r="L179" s="181">
        <f t="shared" si="142"/>
        <v>0.10891089108910891</v>
      </c>
      <c r="M179" s="176" t="s">
        <v>595</v>
      </c>
      <c r="N179" s="182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3">
        <v>15</v>
      </c>
      <c r="B180" s="174">
        <v>41954</v>
      </c>
      <c r="C180" s="174"/>
      <c r="D180" s="175" t="s">
        <v>653</v>
      </c>
      <c r="E180" s="176" t="s">
        <v>605</v>
      </c>
      <c r="F180" s="177">
        <v>59</v>
      </c>
      <c r="G180" s="176" t="s">
        <v>630</v>
      </c>
      <c r="H180" s="176">
        <v>76</v>
      </c>
      <c r="I180" s="178">
        <v>76</v>
      </c>
      <c r="J180" s="179" t="s">
        <v>631</v>
      </c>
      <c r="K180" s="180">
        <f t="shared" si="141"/>
        <v>17</v>
      </c>
      <c r="L180" s="181">
        <f t="shared" si="142"/>
        <v>0.28813559322033899</v>
      </c>
      <c r="M180" s="176" t="s">
        <v>595</v>
      </c>
      <c r="N180" s="182">
        <v>43032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3">
        <v>16</v>
      </c>
      <c r="B181" s="174">
        <v>41954</v>
      </c>
      <c r="C181" s="174"/>
      <c r="D181" s="175" t="s">
        <v>642</v>
      </c>
      <c r="E181" s="176" t="s">
        <v>605</v>
      </c>
      <c r="F181" s="177">
        <v>99</v>
      </c>
      <c r="G181" s="176" t="s">
        <v>630</v>
      </c>
      <c r="H181" s="176">
        <v>120</v>
      </c>
      <c r="I181" s="178">
        <v>120</v>
      </c>
      <c r="J181" s="179" t="s">
        <v>616</v>
      </c>
      <c r="K181" s="180">
        <f t="shared" si="141"/>
        <v>21</v>
      </c>
      <c r="L181" s="181">
        <f t="shared" si="142"/>
        <v>0.21212121212121213</v>
      </c>
      <c r="M181" s="176" t="s">
        <v>595</v>
      </c>
      <c r="N181" s="182">
        <v>41960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3">
        <v>17</v>
      </c>
      <c r="B182" s="174">
        <v>41956</v>
      </c>
      <c r="C182" s="174"/>
      <c r="D182" s="175" t="s">
        <v>654</v>
      </c>
      <c r="E182" s="176" t="s">
        <v>605</v>
      </c>
      <c r="F182" s="177">
        <v>22</v>
      </c>
      <c r="G182" s="176" t="s">
        <v>630</v>
      </c>
      <c r="H182" s="176">
        <v>33.549999999999997</v>
      </c>
      <c r="I182" s="178">
        <v>32</v>
      </c>
      <c r="J182" s="179" t="s">
        <v>655</v>
      </c>
      <c r="K182" s="180">
        <f t="shared" si="141"/>
        <v>11.549999999999997</v>
      </c>
      <c r="L182" s="181">
        <f t="shared" si="142"/>
        <v>0.52499999999999991</v>
      </c>
      <c r="M182" s="176" t="s">
        <v>595</v>
      </c>
      <c r="N182" s="182">
        <v>42188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3">
        <v>18</v>
      </c>
      <c r="B183" s="174">
        <v>41976</v>
      </c>
      <c r="C183" s="174"/>
      <c r="D183" s="175" t="s">
        <v>656</v>
      </c>
      <c r="E183" s="176" t="s">
        <v>605</v>
      </c>
      <c r="F183" s="177">
        <v>440</v>
      </c>
      <c r="G183" s="176" t="s">
        <v>630</v>
      </c>
      <c r="H183" s="176">
        <v>520</v>
      </c>
      <c r="I183" s="178">
        <v>520</v>
      </c>
      <c r="J183" s="179" t="s">
        <v>657</v>
      </c>
      <c r="K183" s="180">
        <f t="shared" si="141"/>
        <v>80</v>
      </c>
      <c r="L183" s="181">
        <f t="shared" si="142"/>
        <v>0.18181818181818182</v>
      </c>
      <c r="M183" s="176" t="s">
        <v>595</v>
      </c>
      <c r="N183" s="182">
        <v>42208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3">
        <v>19</v>
      </c>
      <c r="B184" s="174">
        <v>41976</v>
      </c>
      <c r="C184" s="174"/>
      <c r="D184" s="175" t="s">
        <v>658</v>
      </c>
      <c r="E184" s="176" t="s">
        <v>605</v>
      </c>
      <c r="F184" s="177">
        <v>360</v>
      </c>
      <c r="G184" s="176" t="s">
        <v>630</v>
      </c>
      <c r="H184" s="176">
        <v>427</v>
      </c>
      <c r="I184" s="178">
        <v>425</v>
      </c>
      <c r="J184" s="179" t="s">
        <v>659</v>
      </c>
      <c r="K184" s="180">
        <f t="shared" si="141"/>
        <v>67</v>
      </c>
      <c r="L184" s="181">
        <f t="shared" si="142"/>
        <v>0.18611111111111112</v>
      </c>
      <c r="M184" s="176" t="s">
        <v>595</v>
      </c>
      <c r="N184" s="182">
        <v>42058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3">
        <v>20</v>
      </c>
      <c r="B185" s="174">
        <v>42012</v>
      </c>
      <c r="C185" s="174"/>
      <c r="D185" s="175" t="s">
        <v>660</v>
      </c>
      <c r="E185" s="176" t="s">
        <v>605</v>
      </c>
      <c r="F185" s="177">
        <v>360</v>
      </c>
      <c r="G185" s="176" t="s">
        <v>630</v>
      </c>
      <c r="H185" s="176">
        <v>455</v>
      </c>
      <c r="I185" s="178">
        <v>420</v>
      </c>
      <c r="J185" s="179" t="s">
        <v>661</v>
      </c>
      <c r="K185" s="180">
        <f t="shared" si="141"/>
        <v>95</v>
      </c>
      <c r="L185" s="181">
        <f t="shared" si="142"/>
        <v>0.2638888888888889</v>
      </c>
      <c r="M185" s="176" t="s">
        <v>595</v>
      </c>
      <c r="N185" s="182">
        <v>42024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3">
        <v>21</v>
      </c>
      <c r="B186" s="174">
        <v>42012</v>
      </c>
      <c r="C186" s="174"/>
      <c r="D186" s="175" t="s">
        <v>662</v>
      </c>
      <c r="E186" s="176" t="s">
        <v>605</v>
      </c>
      <c r="F186" s="177">
        <v>130</v>
      </c>
      <c r="G186" s="176"/>
      <c r="H186" s="176">
        <v>175.5</v>
      </c>
      <c r="I186" s="178">
        <v>165</v>
      </c>
      <c r="J186" s="179" t="s">
        <v>663</v>
      </c>
      <c r="K186" s="180">
        <f t="shared" si="141"/>
        <v>45.5</v>
      </c>
      <c r="L186" s="181">
        <f t="shared" si="142"/>
        <v>0.35</v>
      </c>
      <c r="M186" s="176" t="s">
        <v>595</v>
      </c>
      <c r="N186" s="182">
        <v>43088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3">
        <v>22</v>
      </c>
      <c r="B187" s="174">
        <v>42040</v>
      </c>
      <c r="C187" s="174"/>
      <c r="D187" s="175" t="s">
        <v>404</v>
      </c>
      <c r="E187" s="176" t="s">
        <v>592</v>
      </c>
      <c r="F187" s="177">
        <v>98</v>
      </c>
      <c r="G187" s="176"/>
      <c r="H187" s="176">
        <v>120</v>
      </c>
      <c r="I187" s="178">
        <v>120</v>
      </c>
      <c r="J187" s="179" t="s">
        <v>631</v>
      </c>
      <c r="K187" s="180">
        <f t="shared" si="141"/>
        <v>22</v>
      </c>
      <c r="L187" s="181">
        <f t="shared" si="142"/>
        <v>0.22448979591836735</v>
      </c>
      <c r="M187" s="176" t="s">
        <v>595</v>
      </c>
      <c r="N187" s="182">
        <v>42753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3">
        <v>23</v>
      </c>
      <c r="B188" s="174">
        <v>42040</v>
      </c>
      <c r="C188" s="174"/>
      <c r="D188" s="175" t="s">
        <v>664</v>
      </c>
      <c r="E188" s="176" t="s">
        <v>592</v>
      </c>
      <c r="F188" s="177">
        <v>196</v>
      </c>
      <c r="G188" s="176"/>
      <c r="H188" s="176">
        <v>262</v>
      </c>
      <c r="I188" s="178">
        <v>255</v>
      </c>
      <c r="J188" s="179" t="s">
        <v>631</v>
      </c>
      <c r="K188" s="180">
        <f t="shared" si="141"/>
        <v>66</v>
      </c>
      <c r="L188" s="181">
        <f t="shared" si="142"/>
        <v>0.33673469387755101</v>
      </c>
      <c r="M188" s="176" t="s">
        <v>595</v>
      </c>
      <c r="N188" s="182">
        <v>42599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3">
        <v>24</v>
      </c>
      <c r="B189" s="184">
        <v>42067</v>
      </c>
      <c r="C189" s="184"/>
      <c r="D189" s="185" t="s">
        <v>403</v>
      </c>
      <c r="E189" s="186" t="s">
        <v>592</v>
      </c>
      <c r="F189" s="187">
        <v>235</v>
      </c>
      <c r="G189" s="187"/>
      <c r="H189" s="188">
        <v>77</v>
      </c>
      <c r="I189" s="188" t="s">
        <v>665</v>
      </c>
      <c r="J189" s="189" t="s">
        <v>666</v>
      </c>
      <c r="K189" s="190">
        <f t="shared" si="141"/>
        <v>-158</v>
      </c>
      <c r="L189" s="191">
        <f t="shared" si="142"/>
        <v>-0.67234042553191486</v>
      </c>
      <c r="M189" s="187" t="s">
        <v>606</v>
      </c>
      <c r="N189" s="184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3">
        <v>25</v>
      </c>
      <c r="B190" s="174">
        <v>42067</v>
      </c>
      <c r="C190" s="174"/>
      <c r="D190" s="175" t="s">
        <v>667</v>
      </c>
      <c r="E190" s="176" t="s">
        <v>592</v>
      </c>
      <c r="F190" s="177">
        <v>185</v>
      </c>
      <c r="G190" s="176"/>
      <c r="H190" s="176">
        <v>224</v>
      </c>
      <c r="I190" s="178" t="s">
        <v>668</v>
      </c>
      <c r="J190" s="179" t="s">
        <v>631</v>
      </c>
      <c r="K190" s="180">
        <f t="shared" si="141"/>
        <v>39</v>
      </c>
      <c r="L190" s="181">
        <f t="shared" si="142"/>
        <v>0.21081081081081082</v>
      </c>
      <c r="M190" s="176" t="s">
        <v>595</v>
      </c>
      <c r="N190" s="182">
        <v>42647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3">
        <v>26</v>
      </c>
      <c r="B191" s="184">
        <v>42090</v>
      </c>
      <c r="C191" s="184"/>
      <c r="D191" s="192" t="s">
        <v>669</v>
      </c>
      <c r="E191" s="187" t="s">
        <v>592</v>
      </c>
      <c r="F191" s="187">
        <v>49.5</v>
      </c>
      <c r="G191" s="188"/>
      <c r="H191" s="188">
        <v>15.85</v>
      </c>
      <c r="I191" s="188">
        <v>67</v>
      </c>
      <c r="J191" s="189" t="s">
        <v>670</v>
      </c>
      <c r="K191" s="188">
        <f t="shared" si="141"/>
        <v>-33.65</v>
      </c>
      <c r="L191" s="193">
        <f t="shared" si="142"/>
        <v>-0.67979797979797973</v>
      </c>
      <c r="M191" s="187" t="s">
        <v>606</v>
      </c>
      <c r="N191" s="194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3">
        <v>27</v>
      </c>
      <c r="B192" s="174">
        <v>42093</v>
      </c>
      <c r="C192" s="174"/>
      <c r="D192" s="175" t="s">
        <v>671</v>
      </c>
      <c r="E192" s="176" t="s">
        <v>592</v>
      </c>
      <c r="F192" s="177">
        <v>183.5</v>
      </c>
      <c r="G192" s="176"/>
      <c r="H192" s="176">
        <v>219</v>
      </c>
      <c r="I192" s="178">
        <v>218</v>
      </c>
      <c r="J192" s="179" t="s">
        <v>672</v>
      </c>
      <c r="K192" s="180">
        <f t="shared" si="141"/>
        <v>35.5</v>
      </c>
      <c r="L192" s="181">
        <f t="shared" si="142"/>
        <v>0.19346049046321526</v>
      </c>
      <c r="M192" s="176" t="s">
        <v>595</v>
      </c>
      <c r="N192" s="182">
        <v>42103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3">
        <v>28</v>
      </c>
      <c r="B193" s="174">
        <v>42114</v>
      </c>
      <c r="C193" s="174"/>
      <c r="D193" s="175" t="s">
        <v>673</v>
      </c>
      <c r="E193" s="176" t="s">
        <v>592</v>
      </c>
      <c r="F193" s="177">
        <f>(227+237)/2</f>
        <v>232</v>
      </c>
      <c r="G193" s="176"/>
      <c r="H193" s="176">
        <v>298</v>
      </c>
      <c r="I193" s="178">
        <v>298</v>
      </c>
      <c r="J193" s="179" t="s">
        <v>631</v>
      </c>
      <c r="K193" s="180">
        <f t="shared" si="141"/>
        <v>66</v>
      </c>
      <c r="L193" s="181">
        <f t="shared" si="142"/>
        <v>0.28448275862068967</v>
      </c>
      <c r="M193" s="176" t="s">
        <v>595</v>
      </c>
      <c r="N193" s="182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3">
        <v>29</v>
      </c>
      <c r="B194" s="174">
        <v>42128</v>
      </c>
      <c r="C194" s="174"/>
      <c r="D194" s="175" t="s">
        <v>674</v>
      </c>
      <c r="E194" s="176" t="s">
        <v>605</v>
      </c>
      <c r="F194" s="177">
        <v>385</v>
      </c>
      <c r="G194" s="176"/>
      <c r="H194" s="176">
        <f>212.5+331</f>
        <v>543.5</v>
      </c>
      <c r="I194" s="178">
        <v>510</v>
      </c>
      <c r="J194" s="179" t="s">
        <v>675</v>
      </c>
      <c r="K194" s="180">
        <f t="shared" si="141"/>
        <v>158.5</v>
      </c>
      <c r="L194" s="181">
        <f t="shared" si="142"/>
        <v>0.41168831168831171</v>
      </c>
      <c r="M194" s="176" t="s">
        <v>595</v>
      </c>
      <c r="N194" s="182">
        <v>42235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3">
        <v>30</v>
      </c>
      <c r="B195" s="174">
        <v>42128</v>
      </c>
      <c r="C195" s="174"/>
      <c r="D195" s="175" t="s">
        <v>676</v>
      </c>
      <c r="E195" s="176" t="s">
        <v>605</v>
      </c>
      <c r="F195" s="177">
        <v>115.5</v>
      </c>
      <c r="G195" s="176"/>
      <c r="H195" s="176">
        <v>146</v>
      </c>
      <c r="I195" s="178">
        <v>142</v>
      </c>
      <c r="J195" s="179" t="s">
        <v>677</v>
      </c>
      <c r="K195" s="180">
        <f t="shared" si="141"/>
        <v>30.5</v>
      </c>
      <c r="L195" s="181">
        <f t="shared" si="142"/>
        <v>0.26406926406926406</v>
      </c>
      <c r="M195" s="176" t="s">
        <v>595</v>
      </c>
      <c r="N195" s="182">
        <v>42202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3">
        <v>31</v>
      </c>
      <c r="B196" s="174">
        <v>42151</v>
      </c>
      <c r="C196" s="174"/>
      <c r="D196" s="175" t="s">
        <v>541</v>
      </c>
      <c r="E196" s="176" t="s">
        <v>605</v>
      </c>
      <c r="F196" s="177">
        <v>237.5</v>
      </c>
      <c r="G196" s="176"/>
      <c r="H196" s="176">
        <v>279.5</v>
      </c>
      <c r="I196" s="178">
        <v>278</v>
      </c>
      <c r="J196" s="179" t="s">
        <v>631</v>
      </c>
      <c r="K196" s="180">
        <f t="shared" si="141"/>
        <v>42</v>
      </c>
      <c r="L196" s="181">
        <f t="shared" si="142"/>
        <v>0.17684210526315788</v>
      </c>
      <c r="M196" s="176" t="s">
        <v>595</v>
      </c>
      <c r="N196" s="182">
        <v>42222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3">
        <v>32</v>
      </c>
      <c r="B197" s="174">
        <v>42174</v>
      </c>
      <c r="C197" s="174"/>
      <c r="D197" s="175" t="s">
        <v>649</v>
      </c>
      <c r="E197" s="176" t="s">
        <v>592</v>
      </c>
      <c r="F197" s="177">
        <v>340</v>
      </c>
      <c r="G197" s="176"/>
      <c r="H197" s="176">
        <v>448</v>
      </c>
      <c r="I197" s="178">
        <v>448</v>
      </c>
      <c r="J197" s="179" t="s">
        <v>631</v>
      </c>
      <c r="K197" s="180">
        <f t="shared" si="141"/>
        <v>108</v>
      </c>
      <c r="L197" s="181">
        <f t="shared" si="142"/>
        <v>0.31764705882352939</v>
      </c>
      <c r="M197" s="176" t="s">
        <v>595</v>
      </c>
      <c r="N197" s="182">
        <v>43018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3">
        <v>33</v>
      </c>
      <c r="B198" s="174">
        <v>42191</v>
      </c>
      <c r="C198" s="174"/>
      <c r="D198" s="175" t="s">
        <v>678</v>
      </c>
      <c r="E198" s="176" t="s">
        <v>592</v>
      </c>
      <c r="F198" s="177">
        <v>390</v>
      </c>
      <c r="G198" s="176"/>
      <c r="H198" s="176">
        <v>460</v>
      </c>
      <c r="I198" s="178">
        <v>460</v>
      </c>
      <c r="J198" s="179" t="s">
        <v>631</v>
      </c>
      <c r="K198" s="180">
        <f t="shared" si="141"/>
        <v>70</v>
      </c>
      <c r="L198" s="181">
        <f t="shared" si="142"/>
        <v>0.17948717948717949</v>
      </c>
      <c r="M198" s="176" t="s">
        <v>595</v>
      </c>
      <c r="N198" s="182">
        <v>42478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3">
        <v>34</v>
      </c>
      <c r="B199" s="184">
        <v>42195</v>
      </c>
      <c r="C199" s="184"/>
      <c r="D199" s="185" t="s">
        <v>679</v>
      </c>
      <c r="E199" s="186" t="s">
        <v>592</v>
      </c>
      <c r="F199" s="187">
        <v>122.5</v>
      </c>
      <c r="G199" s="187"/>
      <c r="H199" s="188">
        <v>61</v>
      </c>
      <c r="I199" s="188">
        <v>172</v>
      </c>
      <c r="J199" s="189" t="s">
        <v>680</v>
      </c>
      <c r="K199" s="190">
        <f t="shared" si="141"/>
        <v>-61.5</v>
      </c>
      <c r="L199" s="191">
        <f t="shared" si="142"/>
        <v>-0.50204081632653064</v>
      </c>
      <c r="M199" s="187" t="s">
        <v>606</v>
      </c>
      <c r="N199" s="184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3">
        <v>35</v>
      </c>
      <c r="B200" s="174">
        <v>42219</v>
      </c>
      <c r="C200" s="174"/>
      <c r="D200" s="175" t="s">
        <v>681</v>
      </c>
      <c r="E200" s="176" t="s">
        <v>592</v>
      </c>
      <c r="F200" s="177">
        <v>297.5</v>
      </c>
      <c r="G200" s="176"/>
      <c r="H200" s="176">
        <v>350</v>
      </c>
      <c r="I200" s="178">
        <v>360</v>
      </c>
      <c r="J200" s="179" t="s">
        <v>682</v>
      </c>
      <c r="K200" s="180">
        <f t="shared" si="141"/>
        <v>52.5</v>
      </c>
      <c r="L200" s="181">
        <f t="shared" si="142"/>
        <v>0.17647058823529413</v>
      </c>
      <c r="M200" s="176" t="s">
        <v>595</v>
      </c>
      <c r="N200" s="182">
        <v>42232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3">
        <v>36</v>
      </c>
      <c r="B201" s="174">
        <v>42219</v>
      </c>
      <c r="C201" s="174"/>
      <c r="D201" s="175" t="s">
        <v>683</v>
      </c>
      <c r="E201" s="176" t="s">
        <v>592</v>
      </c>
      <c r="F201" s="177">
        <v>115.5</v>
      </c>
      <c r="G201" s="176"/>
      <c r="H201" s="176">
        <v>149</v>
      </c>
      <c r="I201" s="178">
        <v>140</v>
      </c>
      <c r="J201" s="179" t="s">
        <v>684</v>
      </c>
      <c r="K201" s="180">
        <f t="shared" si="141"/>
        <v>33.5</v>
      </c>
      <c r="L201" s="181">
        <f t="shared" si="142"/>
        <v>0.29004329004329005</v>
      </c>
      <c r="M201" s="176" t="s">
        <v>595</v>
      </c>
      <c r="N201" s="182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3">
        <v>37</v>
      </c>
      <c r="B202" s="174">
        <v>42251</v>
      </c>
      <c r="C202" s="174"/>
      <c r="D202" s="175" t="s">
        <v>541</v>
      </c>
      <c r="E202" s="176" t="s">
        <v>592</v>
      </c>
      <c r="F202" s="177">
        <v>226</v>
      </c>
      <c r="G202" s="176"/>
      <c r="H202" s="176">
        <v>292</v>
      </c>
      <c r="I202" s="178">
        <v>292</v>
      </c>
      <c r="J202" s="179" t="s">
        <v>685</v>
      </c>
      <c r="K202" s="180">
        <f t="shared" si="141"/>
        <v>66</v>
      </c>
      <c r="L202" s="181">
        <f t="shared" si="142"/>
        <v>0.29203539823008851</v>
      </c>
      <c r="M202" s="176" t="s">
        <v>595</v>
      </c>
      <c r="N202" s="182">
        <v>42286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3">
        <v>38</v>
      </c>
      <c r="B203" s="174">
        <v>42254</v>
      </c>
      <c r="C203" s="174"/>
      <c r="D203" s="175" t="s">
        <v>673</v>
      </c>
      <c r="E203" s="176" t="s">
        <v>592</v>
      </c>
      <c r="F203" s="177">
        <v>232.5</v>
      </c>
      <c r="G203" s="176"/>
      <c r="H203" s="176">
        <v>312.5</v>
      </c>
      <c r="I203" s="178">
        <v>310</v>
      </c>
      <c r="J203" s="179" t="s">
        <v>631</v>
      </c>
      <c r="K203" s="180">
        <f t="shared" si="141"/>
        <v>80</v>
      </c>
      <c r="L203" s="181">
        <f t="shared" si="142"/>
        <v>0.34408602150537637</v>
      </c>
      <c r="M203" s="176" t="s">
        <v>595</v>
      </c>
      <c r="N203" s="182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3">
        <v>39</v>
      </c>
      <c r="B204" s="174">
        <v>42268</v>
      </c>
      <c r="C204" s="174"/>
      <c r="D204" s="175" t="s">
        <v>686</v>
      </c>
      <c r="E204" s="176" t="s">
        <v>592</v>
      </c>
      <c r="F204" s="177">
        <v>196.5</v>
      </c>
      <c r="G204" s="176"/>
      <c r="H204" s="176">
        <v>238</v>
      </c>
      <c r="I204" s="178">
        <v>238</v>
      </c>
      <c r="J204" s="179" t="s">
        <v>685</v>
      </c>
      <c r="K204" s="180">
        <f t="shared" si="141"/>
        <v>41.5</v>
      </c>
      <c r="L204" s="181">
        <f t="shared" si="142"/>
        <v>0.21119592875318066</v>
      </c>
      <c r="M204" s="176" t="s">
        <v>595</v>
      </c>
      <c r="N204" s="182">
        <v>42291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3">
        <v>40</v>
      </c>
      <c r="B205" s="174">
        <v>42271</v>
      </c>
      <c r="C205" s="174"/>
      <c r="D205" s="175" t="s">
        <v>629</v>
      </c>
      <c r="E205" s="176" t="s">
        <v>592</v>
      </c>
      <c r="F205" s="177">
        <v>65</v>
      </c>
      <c r="G205" s="176"/>
      <c r="H205" s="176">
        <v>82</v>
      </c>
      <c r="I205" s="178">
        <v>82</v>
      </c>
      <c r="J205" s="179" t="s">
        <v>685</v>
      </c>
      <c r="K205" s="180">
        <f t="shared" si="141"/>
        <v>17</v>
      </c>
      <c r="L205" s="181">
        <f t="shared" si="142"/>
        <v>0.26153846153846155</v>
      </c>
      <c r="M205" s="176" t="s">
        <v>595</v>
      </c>
      <c r="N205" s="182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3">
        <v>41</v>
      </c>
      <c r="B206" s="174">
        <v>42291</v>
      </c>
      <c r="C206" s="174"/>
      <c r="D206" s="175" t="s">
        <v>687</v>
      </c>
      <c r="E206" s="176" t="s">
        <v>592</v>
      </c>
      <c r="F206" s="177">
        <v>144</v>
      </c>
      <c r="G206" s="176"/>
      <c r="H206" s="176">
        <v>182.5</v>
      </c>
      <c r="I206" s="178">
        <v>181</v>
      </c>
      <c r="J206" s="179" t="s">
        <v>685</v>
      </c>
      <c r="K206" s="180">
        <f t="shared" si="141"/>
        <v>38.5</v>
      </c>
      <c r="L206" s="181">
        <f t="shared" si="142"/>
        <v>0.2673611111111111</v>
      </c>
      <c r="M206" s="176" t="s">
        <v>595</v>
      </c>
      <c r="N206" s="182">
        <v>42817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3">
        <v>42</v>
      </c>
      <c r="B207" s="174">
        <v>42291</v>
      </c>
      <c r="C207" s="174"/>
      <c r="D207" s="175" t="s">
        <v>688</v>
      </c>
      <c r="E207" s="176" t="s">
        <v>592</v>
      </c>
      <c r="F207" s="177">
        <v>264</v>
      </c>
      <c r="G207" s="176"/>
      <c r="H207" s="176">
        <v>311</v>
      </c>
      <c r="I207" s="178">
        <v>311</v>
      </c>
      <c r="J207" s="179" t="s">
        <v>685</v>
      </c>
      <c r="K207" s="180">
        <f t="shared" si="141"/>
        <v>47</v>
      </c>
      <c r="L207" s="181">
        <f t="shared" si="142"/>
        <v>0.17803030303030304</v>
      </c>
      <c r="M207" s="176" t="s">
        <v>595</v>
      </c>
      <c r="N207" s="182">
        <v>42604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3">
        <v>43</v>
      </c>
      <c r="B208" s="174">
        <v>42318</v>
      </c>
      <c r="C208" s="174"/>
      <c r="D208" s="175" t="s">
        <v>689</v>
      </c>
      <c r="E208" s="176" t="s">
        <v>605</v>
      </c>
      <c r="F208" s="177">
        <v>549.5</v>
      </c>
      <c r="G208" s="176"/>
      <c r="H208" s="176">
        <v>630</v>
      </c>
      <c r="I208" s="178">
        <v>630</v>
      </c>
      <c r="J208" s="179" t="s">
        <v>685</v>
      </c>
      <c r="K208" s="180">
        <f t="shared" si="141"/>
        <v>80.5</v>
      </c>
      <c r="L208" s="181">
        <f t="shared" si="142"/>
        <v>0.1464968152866242</v>
      </c>
      <c r="M208" s="176" t="s">
        <v>595</v>
      </c>
      <c r="N208" s="182">
        <v>42419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3">
        <v>44</v>
      </c>
      <c r="B209" s="174">
        <v>42342</v>
      </c>
      <c r="C209" s="174"/>
      <c r="D209" s="175" t="s">
        <v>690</v>
      </c>
      <c r="E209" s="176" t="s">
        <v>592</v>
      </c>
      <c r="F209" s="177">
        <v>1027.5</v>
      </c>
      <c r="G209" s="176"/>
      <c r="H209" s="176">
        <v>1315</v>
      </c>
      <c r="I209" s="178">
        <v>1250</v>
      </c>
      <c r="J209" s="179" t="s">
        <v>685</v>
      </c>
      <c r="K209" s="180">
        <f t="shared" si="141"/>
        <v>287.5</v>
      </c>
      <c r="L209" s="181">
        <f t="shared" si="142"/>
        <v>0.27980535279805352</v>
      </c>
      <c r="M209" s="176" t="s">
        <v>595</v>
      </c>
      <c r="N209" s="182">
        <v>43244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3">
        <v>45</v>
      </c>
      <c r="B210" s="174">
        <v>42367</v>
      </c>
      <c r="C210" s="174"/>
      <c r="D210" s="175" t="s">
        <v>691</v>
      </c>
      <c r="E210" s="176" t="s">
        <v>592</v>
      </c>
      <c r="F210" s="177">
        <v>465</v>
      </c>
      <c r="G210" s="176"/>
      <c r="H210" s="176">
        <v>540</v>
      </c>
      <c r="I210" s="178">
        <v>540</v>
      </c>
      <c r="J210" s="179" t="s">
        <v>685</v>
      </c>
      <c r="K210" s="180">
        <f t="shared" si="141"/>
        <v>75</v>
      </c>
      <c r="L210" s="181">
        <f t="shared" si="142"/>
        <v>0.16129032258064516</v>
      </c>
      <c r="M210" s="176" t="s">
        <v>595</v>
      </c>
      <c r="N210" s="182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3">
        <v>46</v>
      </c>
      <c r="B211" s="174">
        <v>42380</v>
      </c>
      <c r="C211" s="174"/>
      <c r="D211" s="175" t="s">
        <v>404</v>
      </c>
      <c r="E211" s="176" t="s">
        <v>605</v>
      </c>
      <c r="F211" s="177">
        <v>81</v>
      </c>
      <c r="G211" s="176"/>
      <c r="H211" s="176">
        <v>110</v>
      </c>
      <c r="I211" s="178">
        <v>110</v>
      </c>
      <c r="J211" s="179" t="s">
        <v>685</v>
      </c>
      <c r="K211" s="180">
        <f t="shared" si="141"/>
        <v>29</v>
      </c>
      <c r="L211" s="181">
        <f t="shared" si="142"/>
        <v>0.35802469135802467</v>
      </c>
      <c r="M211" s="176" t="s">
        <v>595</v>
      </c>
      <c r="N211" s="182">
        <v>42745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3">
        <v>47</v>
      </c>
      <c r="B212" s="174">
        <v>42382</v>
      </c>
      <c r="C212" s="174"/>
      <c r="D212" s="175" t="s">
        <v>692</v>
      </c>
      <c r="E212" s="176" t="s">
        <v>605</v>
      </c>
      <c r="F212" s="177">
        <v>417.5</v>
      </c>
      <c r="G212" s="176"/>
      <c r="H212" s="176">
        <v>547</v>
      </c>
      <c r="I212" s="178">
        <v>535</v>
      </c>
      <c r="J212" s="179" t="s">
        <v>685</v>
      </c>
      <c r="K212" s="180">
        <f t="shared" si="141"/>
        <v>129.5</v>
      </c>
      <c r="L212" s="181">
        <f t="shared" si="142"/>
        <v>0.31017964071856285</v>
      </c>
      <c r="M212" s="176" t="s">
        <v>595</v>
      </c>
      <c r="N212" s="182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3">
        <v>48</v>
      </c>
      <c r="B213" s="174">
        <v>42408</v>
      </c>
      <c r="C213" s="174"/>
      <c r="D213" s="175" t="s">
        <v>693</v>
      </c>
      <c r="E213" s="176" t="s">
        <v>592</v>
      </c>
      <c r="F213" s="177">
        <v>650</v>
      </c>
      <c r="G213" s="176"/>
      <c r="H213" s="176">
        <v>800</v>
      </c>
      <c r="I213" s="178">
        <v>800</v>
      </c>
      <c r="J213" s="179" t="s">
        <v>685</v>
      </c>
      <c r="K213" s="180">
        <f t="shared" si="141"/>
        <v>150</v>
      </c>
      <c r="L213" s="181">
        <f t="shared" si="142"/>
        <v>0.23076923076923078</v>
      </c>
      <c r="M213" s="176" t="s">
        <v>595</v>
      </c>
      <c r="N213" s="182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3">
        <v>49</v>
      </c>
      <c r="B214" s="174">
        <v>42433</v>
      </c>
      <c r="C214" s="174"/>
      <c r="D214" s="175" t="s">
        <v>237</v>
      </c>
      <c r="E214" s="176" t="s">
        <v>592</v>
      </c>
      <c r="F214" s="177">
        <v>437.5</v>
      </c>
      <c r="G214" s="176"/>
      <c r="H214" s="176">
        <v>504.5</v>
      </c>
      <c r="I214" s="178">
        <v>522</v>
      </c>
      <c r="J214" s="179" t="s">
        <v>694</v>
      </c>
      <c r="K214" s="180">
        <f t="shared" si="141"/>
        <v>67</v>
      </c>
      <c r="L214" s="181">
        <f t="shared" si="142"/>
        <v>0.15314285714285714</v>
      </c>
      <c r="M214" s="176" t="s">
        <v>595</v>
      </c>
      <c r="N214" s="182">
        <v>42480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3">
        <v>50</v>
      </c>
      <c r="B215" s="174">
        <v>42438</v>
      </c>
      <c r="C215" s="174"/>
      <c r="D215" s="175" t="s">
        <v>695</v>
      </c>
      <c r="E215" s="176" t="s">
        <v>592</v>
      </c>
      <c r="F215" s="177">
        <v>189.5</v>
      </c>
      <c r="G215" s="176"/>
      <c r="H215" s="176">
        <v>218</v>
      </c>
      <c r="I215" s="178">
        <v>218</v>
      </c>
      <c r="J215" s="179" t="s">
        <v>685</v>
      </c>
      <c r="K215" s="180">
        <f t="shared" si="141"/>
        <v>28.5</v>
      </c>
      <c r="L215" s="181">
        <f t="shared" si="142"/>
        <v>0.15039577836411611</v>
      </c>
      <c r="M215" s="176" t="s">
        <v>595</v>
      </c>
      <c r="N215" s="182">
        <v>43034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3">
        <v>51</v>
      </c>
      <c r="B216" s="184">
        <v>42471</v>
      </c>
      <c r="C216" s="184"/>
      <c r="D216" s="192" t="s">
        <v>696</v>
      </c>
      <c r="E216" s="187" t="s">
        <v>592</v>
      </c>
      <c r="F216" s="187">
        <v>36.5</v>
      </c>
      <c r="G216" s="188"/>
      <c r="H216" s="188">
        <v>15.85</v>
      </c>
      <c r="I216" s="188">
        <v>60</v>
      </c>
      <c r="J216" s="189" t="s">
        <v>697</v>
      </c>
      <c r="K216" s="190">
        <f t="shared" si="141"/>
        <v>-20.65</v>
      </c>
      <c r="L216" s="191">
        <f t="shared" si="142"/>
        <v>-0.5657534246575342</v>
      </c>
      <c r="M216" s="187" t="s">
        <v>606</v>
      </c>
      <c r="N216" s="195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3">
        <v>52</v>
      </c>
      <c r="B217" s="174">
        <v>42472</v>
      </c>
      <c r="C217" s="174"/>
      <c r="D217" s="175" t="s">
        <v>698</v>
      </c>
      <c r="E217" s="176" t="s">
        <v>592</v>
      </c>
      <c r="F217" s="177">
        <v>93</v>
      </c>
      <c r="G217" s="176"/>
      <c r="H217" s="176">
        <v>149</v>
      </c>
      <c r="I217" s="178">
        <v>140</v>
      </c>
      <c r="J217" s="179" t="s">
        <v>699</v>
      </c>
      <c r="K217" s="180">
        <f t="shared" si="141"/>
        <v>56</v>
      </c>
      <c r="L217" s="181">
        <f t="shared" si="142"/>
        <v>0.60215053763440862</v>
      </c>
      <c r="M217" s="176" t="s">
        <v>595</v>
      </c>
      <c r="N217" s="182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3">
        <v>53</v>
      </c>
      <c r="B218" s="174">
        <v>42472</v>
      </c>
      <c r="C218" s="174"/>
      <c r="D218" s="175" t="s">
        <v>700</v>
      </c>
      <c r="E218" s="176" t="s">
        <v>592</v>
      </c>
      <c r="F218" s="177">
        <v>130</v>
      </c>
      <c r="G218" s="176"/>
      <c r="H218" s="176">
        <v>150</v>
      </c>
      <c r="I218" s="178" t="s">
        <v>701</v>
      </c>
      <c r="J218" s="179" t="s">
        <v>685</v>
      </c>
      <c r="K218" s="180">
        <f t="shared" si="141"/>
        <v>20</v>
      </c>
      <c r="L218" s="181">
        <f t="shared" si="142"/>
        <v>0.15384615384615385</v>
      </c>
      <c r="M218" s="176" t="s">
        <v>595</v>
      </c>
      <c r="N218" s="182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3">
        <v>54</v>
      </c>
      <c r="B219" s="174">
        <v>42473</v>
      </c>
      <c r="C219" s="174"/>
      <c r="D219" s="175" t="s">
        <v>702</v>
      </c>
      <c r="E219" s="176" t="s">
        <v>592</v>
      </c>
      <c r="F219" s="177">
        <v>196</v>
      </c>
      <c r="G219" s="176"/>
      <c r="H219" s="176">
        <v>299</v>
      </c>
      <c r="I219" s="178">
        <v>299</v>
      </c>
      <c r="J219" s="179" t="s">
        <v>685</v>
      </c>
      <c r="K219" s="180">
        <v>103</v>
      </c>
      <c r="L219" s="181">
        <v>0.52551020408163296</v>
      </c>
      <c r="M219" s="176" t="s">
        <v>595</v>
      </c>
      <c r="N219" s="182">
        <v>42620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3">
        <v>55</v>
      </c>
      <c r="B220" s="174">
        <v>42473</v>
      </c>
      <c r="C220" s="174"/>
      <c r="D220" s="175" t="s">
        <v>703</v>
      </c>
      <c r="E220" s="176" t="s">
        <v>592</v>
      </c>
      <c r="F220" s="177">
        <v>88</v>
      </c>
      <c r="G220" s="176"/>
      <c r="H220" s="176">
        <v>103</v>
      </c>
      <c r="I220" s="178">
        <v>103</v>
      </c>
      <c r="J220" s="179" t="s">
        <v>685</v>
      </c>
      <c r="K220" s="180">
        <v>15</v>
      </c>
      <c r="L220" s="181">
        <v>0.170454545454545</v>
      </c>
      <c r="M220" s="176" t="s">
        <v>595</v>
      </c>
      <c r="N220" s="182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3">
        <v>56</v>
      </c>
      <c r="B221" s="174">
        <v>42492</v>
      </c>
      <c r="C221" s="174"/>
      <c r="D221" s="175" t="s">
        <v>704</v>
      </c>
      <c r="E221" s="176" t="s">
        <v>592</v>
      </c>
      <c r="F221" s="177">
        <v>127.5</v>
      </c>
      <c r="G221" s="176"/>
      <c r="H221" s="176">
        <v>148</v>
      </c>
      <c r="I221" s="178" t="s">
        <v>705</v>
      </c>
      <c r="J221" s="179" t="s">
        <v>685</v>
      </c>
      <c r="K221" s="180">
        <f t="shared" ref="K221:K225" si="143">H221-F221</f>
        <v>20.5</v>
      </c>
      <c r="L221" s="181">
        <f t="shared" ref="L221:L225" si="144">K221/F221</f>
        <v>0.16078431372549021</v>
      </c>
      <c r="M221" s="176" t="s">
        <v>595</v>
      </c>
      <c r="N221" s="182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3">
        <v>57</v>
      </c>
      <c r="B222" s="174">
        <v>42493</v>
      </c>
      <c r="C222" s="174"/>
      <c r="D222" s="175" t="s">
        <v>706</v>
      </c>
      <c r="E222" s="176" t="s">
        <v>592</v>
      </c>
      <c r="F222" s="177">
        <v>675</v>
      </c>
      <c r="G222" s="176"/>
      <c r="H222" s="176">
        <v>815</v>
      </c>
      <c r="I222" s="178" t="s">
        <v>707</v>
      </c>
      <c r="J222" s="179" t="s">
        <v>685</v>
      </c>
      <c r="K222" s="180">
        <f t="shared" si="143"/>
        <v>140</v>
      </c>
      <c r="L222" s="181">
        <f t="shared" si="144"/>
        <v>0.2074074074074074</v>
      </c>
      <c r="M222" s="176" t="s">
        <v>595</v>
      </c>
      <c r="N222" s="182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3">
        <v>58</v>
      </c>
      <c r="B223" s="184">
        <v>42522</v>
      </c>
      <c r="C223" s="184"/>
      <c r="D223" s="185" t="s">
        <v>708</v>
      </c>
      <c r="E223" s="186" t="s">
        <v>592</v>
      </c>
      <c r="F223" s="187">
        <v>500</v>
      </c>
      <c r="G223" s="187"/>
      <c r="H223" s="188">
        <v>232.5</v>
      </c>
      <c r="I223" s="188" t="s">
        <v>709</v>
      </c>
      <c r="J223" s="189" t="s">
        <v>710</v>
      </c>
      <c r="K223" s="190">
        <f t="shared" si="143"/>
        <v>-267.5</v>
      </c>
      <c r="L223" s="191">
        <f t="shared" si="144"/>
        <v>-0.53500000000000003</v>
      </c>
      <c r="M223" s="187" t="s">
        <v>606</v>
      </c>
      <c r="N223" s="184">
        <v>43735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3">
        <v>59</v>
      </c>
      <c r="B224" s="174">
        <v>42527</v>
      </c>
      <c r="C224" s="174"/>
      <c r="D224" s="175" t="s">
        <v>543</v>
      </c>
      <c r="E224" s="176" t="s">
        <v>592</v>
      </c>
      <c r="F224" s="177">
        <v>110</v>
      </c>
      <c r="G224" s="176"/>
      <c r="H224" s="176">
        <v>126.5</v>
      </c>
      <c r="I224" s="178">
        <v>125</v>
      </c>
      <c r="J224" s="179" t="s">
        <v>637</v>
      </c>
      <c r="K224" s="180">
        <f t="shared" si="143"/>
        <v>16.5</v>
      </c>
      <c r="L224" s="181">
        <f t="shared" si="144"/>
        <v>0.15</v>
      </c>
      <c r="M224" s="176" t="s">
        <v>595</v>
      </c>
      <c r="N224" s="182">
        <v>42552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3">
        <v>60</v>
      </c>
      <c r="B225" s="174">
        <v>42538</v>
      </c>
      <c r="C225" s="174"/>
      <c r="D225" s="175" t="s">
        <v>711</v>
      </c>
      <c r="E225" s="176" t="s">
        <v>592</v>
      </c>
      <c r="F225" s="177">
        <v>44</v>
      </c>
      <c r="G225" s="176"/>
      <c r="H225" s="176">
        <v>69.5</v>
      </c>
      <c r="I225" s="178">
        <v>69.5</v>
      </c>
      <c r="J225" s="179" t="s">
        <v>712</v>
      </c>
      <c r="K225" s="180">
        <f t="shared" si="143"/>
        <v>25.5</v>
      </c>
      <c r="L225" s="181">
        <f t="shared" si="144"/>
        <v>0.57954545454545459</v>
      </c>
      <c r="M225" s="176" t="s">
        <v>595</v>
      </c>
      <c r="N225" s="182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3">
        <v>61</v>
      </c>
      <c r="B226" s="174">
        <v>42549</v>
      </c>
      <c r="C226" s="174"/>
      <c r="D226" s="175" t="s">
        <v>713</v>
      </c>
      <c r="E226" s="176" t="s">
        <v>592</v>
      </c>
      <c r="F226" s="177">
        <v>262.5</v>
      </c>
      <c r="G226" s="176"/>
      <c r="H226" s="176">
        <v>340</v>
      </c>
      <c r="I226" s="178">
        <v>333</v>
      </c>
      <c r="J226" s="179" t="s">
        <v>714</v>
      </c>
      <c r="K226" s="180">
        <v>77.5</v>
      </c>
      <c r="L226" s="181">
        <v>0.29523809523809502</v>
      </c>
      <c r="M226" s="176" t="s">
        <v>595</v>
      </c>
      <c r="N226" s="182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3">
        <v>62</v>
      </c>
      <c r="B227" s="174">
        <v>42549</v>
      </c>
      <c r="C227" s="174"/>
      <c r="D227" s="175" t="s">
        <v>715</v>
      </c>
      <c r="E227" s="176" t="s">
        <v>592</v>
      </c>
      <c r="F227" s="177">
        <v>840</v>
      </c>
      <c r="G227" s="176"/>
      <c r="H227" s="176">
        <v>1230</v>
      </c>
      <c r="I227" s="178">
        <v>1230</v>
      </c>
      <c r="J227" s="179" t="s">
        <v>685</v>
      </c>
      <c r="K227" s="180">
        <v>390</v>
      </c>
      <c r="L227" s="181">
        <v>0.46428571428571402</v>
      </c>
      <c r="M227" s="176" t="s">
        <v>595</v>
      </c>
      <c r="N227" s="182">
        <v>42649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6">
        <v>63</v>
      </c>
      <c r="B228" s="197">
        <v>42556</v>
      </c>
      <c r="C228" s="197"/>
      <c r="D228" s="198" t="s">
        <v>716</v>
      </c>
      <c r="E228" s="199" t="s">
        <v>592</v>
      </c>
      <c r="F228" s="199">
        <v>395</v>
      </c>
      <c r="G228" s="200"/>
      <c r="H228" s="200">
        <f>(468.5+342.5)/2</f>
        <v>405.5</v>
      </c>
      <c r="I228" s="200">
        <v>510</v>
      </c>
      <c r="J228" s="201" t="s">
        <v>717</v>
      </c>
      <c r="K228" s="202">
        <f t="shared" ref="K228:K234" si="145">H228-F228</f>
        <v>10.5</v>
      </c>
      <c r="L228" s="203">
        <f t="shared" ref="L228:L234" si="146">K228/F228</f>
        <v>2.6582278481012658E-2</v>
      </c>
      <c r="M228" s="199" t="s">
        <v>615</v>
      </c>
      <c r="N228" s="197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3">
        <v>64</v>
      </c>
      <c r="B229" s="184">
        <v>42584</v>
      </c>
      <c r="C229" s="184"/>
      <c r="D229" s="185" t="s">
        <v>718</v>
      </c>
      <c r="E229" s="186" t="s">
        <v>605</v>
      </c>
      <c r="F229" s="187">
        <f>169.5-12.8</f>
        <v>156.69999999999999</v>
      </c>
      <c r="G229" s="187"/>
      <c r="H229" s="188">
        <v>77</v>
      </c>
      <c r="I229" s="188" t="s">
        <v>719</v>
      </c>
      <c r="J229" s="189" t="s">
        <v>720</v>
      </c>
      <c r="K229" s="190">
        <f t="shared" si="145"/>
        <v>-79.699999999999989</v>
      </c>
      <c r="L229" s="191">
        <f t="shared" si="146"/>
        <v>-0.50861518825781749</v>
      </c>
      <c r="M229" s="187" t="s">
        <v>606</v>
      </c>
      <c r="N229" s="184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3">
        <v>65</v>
      </c>
      <c r="B230" s="184">
        <v>42586</v>
      </c>
      <c r="C230" s="184"/>
      <c r="D230" s="185" t="s">
        <v>721</v>
      </c>
      <c r="E230" s="186" t="s">
        <v>592</v>
      </c>
      <c r="F230" s="187">
        <v>400</v>
      </c>
      <c r="G230" s="187"/>
      <c r="H230" s="188">
        <v>305</v>
      </c>
      <c r="I230" s="188">
        <v>475</v>
      </c>
      <c r="J230" s="189" t="s">
        <v>722</v>
      </c>
      <c r="K230" s="190">
        <f t="shared" si="145"/>
        <v>-95</v>
      </c>
      <c r="L230" s="191">
        <f t="shared" si="146"/>
        <v>-0.23749999999999999</v>
      </c>
      <c r="M230" s="187" t="s">
        <v>606</v>
      </c>
      <c r="N230" s="184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3">
        <v>66</v>
      </c>
      <c r="B231" s="174">
        <v>42593</v>
      </c>
      <c r="C231" s="174"/>
      <c r="D231" s="175" t="s">
        <v>723</v>
      </c>
      <c r="E231" s="176" t="s">
        <v>592</v>
      </c>
      <c r="F231" s="177">
        <v>86.5</v>
      </c>
      <c r="G231" s="176"/>
      <c r="H231" s="176">
        <v>130</v>
      </c>
      <c r="I231" s="178">
        <v>130</v>
      </c>
      <c r="J231" s="179" t="s">
        <v>724</v>
      </c>
      <c r="K231" s="180">
        <f t="shared" si="145"/>
        <v>43.5</v>
      </c>
      <c r="L231" s="181">
        <f t="shared" si="146"/>
        <v>0.50289017341040465</v>
      </c>
      <c r="M231" s="176" t="s">
        <v>595</v>
      </c>
      <c r="N231" s="182">
        <v>43091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3">
        <v>67</v>
      </c>
      <c r="B232" s="184">
        <v>42600</v>
      </c>
      <c r="C232" s="184"/>
      <c r="D232" s="185" t="s">
        <v>122</v>
      </c>
      <c r="E232" s="186" t="s">
        <v>592</v>
      </c>
      <c r="F232" s="187">
        <v>133.5</v>
      </c>
      <c r="G232" s="187"/>
      <c r="H232" s="188">
        <v>126.5</v>
      </c>
      <c r="I232" s="188">
        <v>178</v>
      </c>
      <c r="J232" s="189" t="s">
        <v>725</v>
      </c>
      <c r="K232" s="190">
        <f t="shared" si="145"/>
        <v>-7</v>
      </c>
      <c r="L232" s="191">
        <f t="shared" si="146"/>
        <v>-5.2434456928838954E-2</v>
      </c>
      <c r="M232" s="187" t="s">
        <v>606</v>
      </c>
      <c r="N232" s="184">
        <v>42615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3">
        <v>68</v>
      </c>
      <c r="B233" s="174">
        <v>42613</v>
      </c>
      <c r="C233" s="174"/>
      <c r="D233" s="175" t="s">
        <v>726</v>
      </c>
      <c r="E233" s="176" t="s">
        <v>592</v>
      </c>
      <c r="F233" s="177">
        <v>560</v>
      </c>
      <c r="G233" s="176"/>
      <c r="H233" s="176">
        <v>725</v>
      </c>
      <c r="I233" s="178">
        <v>725</v>
      </c>
      <c r="J233" s="179" t="s">
        <v>631</v>
      </c>
      <c r="K233" s="180">
        <f t="shared" si="145"/>
        <v>165</v>
      </c>
      <c r="L233" s="181">
        <f t="shared" si="146"/>
        <v>0.29464285714285715</v>
      </c>
      <c r="M233" s="176" t="s">
        <v>595</v>
      </c>
      <c r="N233" s="182">
        <v>42456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3">
        <v>69</v>
      </c>
      <c r="B234" s="174">
        <v>42614</v>
      </c>
      <c r="C234" s="174"/>
      <c r="D234" s="175" t="s">
        <v>727</v>
      </c>
      <c r="E234" s="176" t="s">
        <v>592</v>
      </c>
      <c r="F234" s="177">
        <v>160.5</v>
      </c>
      <c r="G234" s="176"/>
      <c r="H234" s="176">
        <v>210</v>
      </c>
      <c r="I234" s="178">
        <v>210</v>
      </c>
      <c r="J234" s="179" t="s">
        <v>631</v>
      </c>
      <c r="K234" s="180">
        <f t="shared" si="145"/>
        <v>49.5</v>
      </c>
      <c r="L234" s="181">
        <f t="shared" si="146"/>
        <v>0.30841121495327101</v>
      </c>
      <c r="M234" s="176" t="s">
        <v>595</v>
      </c>
      <c r="N234" s="182">
        <v>42871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3">
        <v>70</v>
      </c>
      <c r="B235" s="174">
        <v>42646</v>
      </c>
      <c r="C235" s="174"/>
      <c r="D235" s="175" t="s">
        <v>416</v>
      </c>
      <c r="E235" s="176" t="s">
        <v>592</v>
      </c>
      <c r="F235" s="177">
        <v>430</v>
      </c>
      <c r="G235" s="176"/>
      <c r="H235" s="176">
        <v>596</v>
      </c>
      <c r="I235" s="178">
        <v>575</v>
      </c>
      <c r="J235" s="179" t="s">
        <v>728</v>
      </c>
      <c r="K235" s="180">
        <v>166</v>
      </c>
      <c r="L235" s="181">
        <v>0.38604651162790699</v>
      </c>
      <c r="M235" s="176" t="s">
        <v>595</v>
      </c>
      <c r="N235" s="182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3">
        <v>71</v>
      </c>
      <c r="B236" s="174">
        <v>42657</v>
      </c>
      <c r="C236" s="174"/>
      <c r="D236" s="175" t="s">
        <v>729</v>
      </c>
      <c r="E236" s="176" t="s">
        <v>592</v>
      </c>
      <c r="F236" s="177">
        <v>280</v>
      </c>
      <c r="G236" s="176"/>
      <c r="H236" s="176">
        <v>345</v>
      </c>
      <c r="I236" s="178">
        <v>345</v>
      </c>
      <c r="J236" s="179" t="s">
        <v>631</v>
      </c>
      <c r="K236" s="180">
        <f t="shared" ref="K236:K241" si="147">H236-F236</f>
        <v>65</v>
      </c>
      <c r="L236" s="181">
        <f t="shared" ref="L236:L237" si="148">K236/F236</f>
        <v>0.23214285714285715</v>
      </c>
      <c r="M236" s="176" t="s">
        <v>595</v>
      </c>
      <c r="N236" s="182">
        <v>42814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3">
        <v>72</v>
      </c>
      <c r="B237" s="174">
        <v>42657</v>
      </c>
      <c r="C237" s="174"/>
      <c r="D237" s="175" t="s">
        <v>730</v>
      </c>
      <c r="E237" s="176" t="s">
        <v>592</v>
      </c>
      <c r="F237" s="177">
        <v>245</v>
      </c>
      <c r="G237" s="176"/>
      <c r="H237" s="176">
        <v>325.5</v>
      </c>
      <c r="I237" s="178">
        <v>330</v>
      </c>
      <c r="J237" s="179" t="s">
        <v>731</v>
      </c>
      <c r="K237" s="180">
        <f t="shared" si="147"/>
        <v>80.5</v>
      </c>
      <c r="L237" s="181">
        <f t="shared" si="148"/>
        <v>0.32857142857142857</v>
      </c>
      <c r="M237" s="176" t="s">
        <v>595</v>
      </c>
      <c r="N237" s="182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3">
        <v>73</v>
      </c>
      <c r="B238" s="174">
        <v>42660</v>
      </c>
      <c r="C238" s="174"/>
      <c r="D238" s="175" t="s">
        <v>732</v>
      </c>
      <c r="E238" s="176" t="s">
        <v>592</v>
      </c>
      <c r="F238" s="177">
        <v>125</v>
      </c>
      <c r="G238" s="176"/>
      <c r="H238" s="176">
        <v>160</v>
      </c>
      <c r="I238" s="178">
        <v>160</v>
      </c>
      <c r="J238" s="179" t="s">
        <v>685</v>
      </c>
      <c r="K238" s="180">
        <f t="shared" si="147"/>
        <v>35</v>
      </c>
      <c r="L238" s="181">
        <v>0.28000000000000003</v>
      </c>
      <c r="M238" s="176" t="s">
        <v>595</v>
      </c>
      <c r="N238" s="182">
        <v>42803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3">
        <v>74</v>
      </c>
      <c r="B239" s="174">
        <v>42660</v>
      </c>
      <c r="C239" s="174"/>
      <c r="D239" s="175" t="s">
        <v>733</v>
      </c>
      <c r="E239" s="176" t="s">
        <v>592</v>
      </c>
      <c r="F239" s="177">
        <v>114</v>
      </c>
      <c r="G239" s="176"/>
      <c r="H239" s="176">
        <v>145</v>
      </c>
      <c r="I239" s="178">
        <v>145</v>
      </c>
      <c r="J239" s="179" t="s">
        <v>685</v>
      </c>
      <c r="K239" s="180">
        <f t="shared" si="147"/>
        <v>31</v>
      </c>
      <c r="L239" s="181">
        <f t="shared" ref="L239:L241" si="149">K239/F239</f>
        <v>0.27192982456140352</v>
      </c>
      <c r="M239" s="176" t="s">
        <v>595</v>
      </c>
      <c r="N239" s="182">
        <v>42859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3">
        <v>75</v>
      </c>
      <c r="B240" s="174">
        <v>42660</v>
      </c>
      <c r="C240" s="174"/>
      <c r="D240" s="175" t="s">
        <v>734</v>
      </c>
      <c r="E240" s="176" t="s">
        <v>592</v>
      </c>
      <c r="F240" s="177">
        <v>212</v>
      </c>
      <c r="G240" s="176"/>
      <c r="H240" s="176">
        <v>280</v>
      </c>
      <c r="I240" s="178">
        <v>276</v>
      </c>
      <c r="J240" s="179" t="s">
        <v>735</v>
      </c>
      <c r="K240" s="180">
        <f t="shared" si="147"/>
        <v>68</v>
      </c>
      <c r="L240" s="181">
        <f t="shared" si="149"/>
        <v>0.32075471698113206</v>
      </c>
      <c r="M240" s="176" t="s">
        <v>595</v>
      </c>
      <c r="N240" s="182">
        <v>42858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3">
        <v>76</v>
      </c>
      <c r="B241" s="174">
        <v>42678</v>
      </c>
      <c r="C241" s="174"/>
      <c r="D241" s="175" t="s">
        <v>465</v>
      </c>
      <c r="E241" s="176" t="s">
        <v>592</v>
      </c>
      <c r="F241" s="177">
        <v>155</v>
      </c>
      <c r="G241" s="176"/>
      <c r="H241" s="176">
        <v>210</v>
      </c>
      <c r="I241" s="178">
        <v>210</v>
      </c>
      <c r="J241" s="179" t="s">
        <v>736</v>
      </c>
      <c r="K241" s="180">
        <f t="shared" si="147"/>
        <v>55</v>
      </c>
      <c r="L241" s="181">
        <f t="shared" si="149"/>
        <v>0.35483870967741937</v>
      </c>
      <c r="M241" s="176" t="s">
        <v>595</v>
      </c>
      <c r="N241" s="182">
        <v>42944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3">
        <v>77</v>
      </c>
      <c r="B242" s="184">
        <v>42710</v>
      </c>
      <c r="C242" s="184"/>
      <c r="D242" s="185" t="s">
        <v>737</v>
      </c>
      <c r="E242" s="186" t="s">
        <v>592</v>
      </c>
      <c r="F242" s="187">
        <v>150.5</v>
      </c>
      <c r="G242" s="187"/>
      <c r="H242" s="188">
        <v>72.5</v>
      </c>
      <c r="I242" s="188">
        <v>174</v>
      </c>
      <c r="J242" s="189" t="s">
        <v>738</v>
      </c>
      <c r="K242" s="190">
        <v>-78</v>
      </c>
      <c r="L242" s="191">
        <v>-0.51827242524916906</v>
      </c>
      <c r="M242" s="187" t="s">
        <v>606</v>
      </c>
      <c r="N242" s="184">
        <v>43333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3">
        <v>78</v>
      </c>
      <c r="B243" s="174">
        <v>42712</v>
      </c>
      <c r="C243" s="174"/>
      <c r="D243" s="175" t="s">
        <v>739</v>
      </c>
      <c r="E243" s="176" t="s">
        <v>592</v>
      </c>
      <c r="F243" s="177">
        <v>380</v>
      </c>
      <c r="G243" s="176"/>
      <c r="H243" s="176">
        <v>478</v>
      </c>
      <c r="I243" s="178">
        <v>468</v>
      </c>
      <c r="J243" s="179" t="s">
        <v>685</v>
      </c>
      <c r="K243" s="180">
        <f t="shared" ref="K243:K245" si="150">H243-F243</f>
        <v>98</v>
      </c>
      <c r="L243" s="181">
        <f t="shared" ref="L243:L245" si="151">K243/F243</f>
        <v>0.25789473684210529</v>
      </c>
      <c r="M243" s="176" t="s">
        <v>595</v>
      </c>
      <c r="N243" s="182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3">
        <v>79</v>
      </c>
      <c r="B244" s="174">
        <v>42734</v>
      </c>
      <c r="C244" s="174"/>
      <c r="D244" s="175" t="s">
        <v>121</v>
      </c>
      <c r="E244" s="176" t="s">
        <v>592</v>
      </c>
      <c r="F244" s="177">
        <v>305</v>
      </c>
      <c r="G244" s="176"/>
      <c r="H244" s="176">
        <v>375</v>
      </c>
      <c r="I244" s="178">
        <v>375</v>
      </c>
      <c r="J244" s="179" t="s">
        <v>685</v>
      </c>
      <c r="K244" s="180">
        <f t="shared" si="150"/>
        <v>70</v>
      </c>
      <c r="L244" s="181">
        <f t="shared" si="151"/>
        <v>0.22950819672131148</v>
      </c>
      <c r="M244" s="176" t="s">
        <v>595</v>
      </c>
      <c r="N244" s="182">
        <v>42768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3">
        <v>80</v>
      </c>
      <c r="B245" s="174">
        <v>42739</v>
      </c>
      <c r="C245" s="174"/>
      <c r="D245" s="175" t="s">
        <v>104</v>
      </c>
      <c r="E245" s="176" t="s">
        <v>592</v>
      </c>
      <c r="F245" s="177">
        <v>99.5</v>
      </c>
      <c r="G245" s="176"/>
      <c r="H245" s="176">
        <v>158</v>
      </c>
      <c r="I245" s="178">
        <v>158</v>
      </c>
      <c r="J245" s="179" t="s">
        <v>685</v>
      </c>
      <c r="K245" s="180">
        <f t="shared" si="150"/>
        <v>58.5</v>
      </c>
      <c r="L245" s="181">
        <f t="shared" si="151"/>
        <v>0.5879396984924623</v>
      </c>
      <c r="M245" s="176" t="s">
        <v>595</v>
      </c>
      <c r="N245" s="182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3">
        <v>81</v>
      </c>
      <c r="B246" s="174">
        <v>42739</v>
      </c>
      <c r="C246" s="174"/>
      <c r="D246" s="175" t="s">
        <v>104</v>
      </c>
      <c r="E246" s="176" t="s">
        <v>592</v>
      </c>
      <c r="F246" s="177">
        <v>99.5</v>
      </c>
      <c r="G246" s="176"/>
      <c r="H246" s="176">
        <v>158</v>
      </c>
      <c r="I246" s="178">
        <v>158</v>
      </c>
      <c r="J246" s="179" t="s">
        <v>685</v>
      </c>
      <c r="K246" s="180">
        <v>58.5</v>
      </c>
      <c r="L246" s="181">
        <v>0.58793969849246197</v>
      </c>
      <c r="M246" s="176" t="s">
        <v>595</v>
      </c>
      <c r="N246" s="182">
        <v>42898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3">
        <v>82</v>
      </c>
      <c r="B247" s="174">
        <v>42786</v>
      </c>
      <c r="C247" s="174"/>
      <c r="D247" s="175" t="s">
        <v>210</v>
      </c>
      <c r="E247" s="176" t="s">
        <v>592</v>
      </c>
      <c r="F247" s="177">
        <v>140.5</v>
      </c>
      <c r="G247" s="176"/>
      <c r="H247" s="176">
        <v>220</v>
      </c>
      <c r="I247" s="178">
        <v>220</v>
      </c>
      <c r="J247" s="179" t="s">
        <v>685</v>
      </c>
      <c r="K247" s="180">
        <f>H247-F247</f>
        <v>79.5</v>
      </c>
      <c r="L247" s="181">
        <f>K247/F247</f>
        <v>0.5658362989323843</v>
      </c>
      <c r="M247" s="176" t="s">
        <v>595</v>
      </c>
      <c r="N247" s="182">
        <v>42864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3">
        <v>83</v>
      </c>
      <c r="B248" s="174">
        <v>42786</v>
      </c>
      <c r="C248" s="174"/>
      <c r="D248" s="175" t="s">
        <v>740</v>
      </c>
      <c r="E248" s="176" t="s">
        <v>592</v>
      </c>
      <c r="F248" s="177">
        <v>202.5</v>
      </c>
      <c r="G248" s="176"/>
      <c r="H248" s="176">
        <v>234</v>
      </c>
      <c r="I248" s="178">
        <v>234</v>
      </c>
      <c r="J248" s="179" t="s">
        <v>685</v>
      </c>
      <c r="K248" s="180">
        <v>31.5</v>
      </c>
      <c r="L248" s="181">
        <v>0.155555555555556</v>
      </c>
      <c r="M248" s="176" t="s">
        <v>595</v>
      </c>
      <c r="N248" s="182">
        <v>42836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3">
        <v>84</v>
      </c>
      <c r="B249" s="174">
        <v>42818</v>
      </c>
      <c r="C249" s="174"/>
      <c r="D249" s="175" t="s">
        <v>741</v>
      </c>
      <c r="E249" s="176" t="s">
        <v>592</v>
      </c>
      <c r="F249" s="177">
        <v>300.5</v>
      </c>
      <c r="G249" s="176"/>
      <c r="H249" s="176">
        <v>417.5</v>
      </c>
      <c r="I249" s="178">
        <v>420</v>
      </c>
      <c r="J249" s="179" t="s">
        <v>742</v>
      </c>
      <c r="K249" s="180">
        <f>H249-F249</f>
        <v>117</v>
      </c>
      <c r="L249" s="181">
        <f>K249/F249</f>
        <v>0.38935108153078202</v>
      </c>
      <c r="M249" s="176" t="s">
        <v>595</v>
      </c>
      <c r="N249" s="182">
        <v>43070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3">
        <v>85</v>
      </c>
      <c r="B250" s="174">
        <v>42818</v>
      </c>
      <c r="C250" s="174"/>
      <c r="D250" s="175" t="s">
        <v>715</v>
      </c>
      <c r="E250" s="176" t="s">
        <v>592</v>
      </c>
      <c r="F250" s="177">
        <v>850</v>
      </c>
      <c r="G250" s="176"/>
      <c r="H250" s="176">
        <v>1042.5</v>
      </c>
      <c r="I250" s="178">
        <v>1023</v>
      </c>
      <c r="J250" s="179" t="s">
        <v>743</v>
      </c>
      <c r="K250" s="180">
        <v>192.5</v>
      </c>
      <c r="L250" s="181">
        <v>0.22647058823529401</v>
      </c>
      <c r="M250" s="176" t="s">
        <v>595</v>
      </c>
      <c r="N250" s="182">
        <v>42830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3">
        <v>86</v>
      </c>
      <c r="B251" s="174">
        <v>42830</v>
      </c>
      <c r="C251" s="174"/>
      <c r="D251" s="175" t="s">
        <v>496</v>
      </c>
      <c r="E251" s="176" t="s">
        <v>592</v>
      </c>
      <c r="F251" s="177">
        <v>785</v>
      </c>
      <c r="G251" s="176"/>
      <c r="H251" s="176">
        <v>930</v>
      </c>
      <c r="I251" s="178">
        <v>920</v>
      </c>
      <c r="J251" s="179" t="s">
        <v>744</v>
      </c>
      <c r="K251" s="180">
        <f>H251-F251</f>
        <v>145</v>
      </c>
      <c r="L251" s="181">
        <f>K251/F251</f>
        <v>0.18471337579617833</v>
      </c>
      <c r="M251" s="176" t="s">
        <v>595</v>
      </c>
      <c r="N251" s="182">
        <v>42976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3">
        <v>87</v>
      </c>
      <c r="B252" s="184">
        <v>42831</v>
      </c>
      <c r="C252" s="184"/>
      <c r="D252" s="185" t="s">
        <v>745</v>
      </c>
      <c r="E252" s="186" t="s">
        <v>592</v>
      </c>
      <c r="F252" s="187">
        <v>40</v>
      </c>
      <c r="G252" s="187"/>
      <c r="H252" s="188">
        <v>13.1</v>
      </c>
      <c r="I252" s="188">
        <v>60</v>
      </c>
      <c r="J252" s="189" t="s">
        <v>746</v>
      </c>
      <c r="K252" s="190">
        <v>-26.9</v>
      </c>
      <c r="L252" s="191">
        <v>-0.67249999999999999</v>
      </c>
      <c r="M252" s="187" t="s">
        <v>606</v>
      </c>
      <c r="N252" s="184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3">
        <v>88</v>
      </c>
      <c r="B253" s="174">
        <v>42837</v>
      </c>
      <c r="C253" s="174"/>
      <c r="D253" s="175" t="s">
        <v>102</v>
      </c>
      <c r="E253" s="176" t="s">
        <v>592</v>
      </c>
      <c r="F253" s="177">
        <v>289.5</v>
      </c>
      <c r="G253" s="176"/>
      <c r="H253" s="176">
        <v>354</v>
      </c>
      <c r="I253" s="178">
        <v>360</v>
      </c>
      <c r="J253" s="179" t="s">
        <v>747</v>
      </c>
      <c r="K253" s="180">
        <f t="shared" ref="K253:K261" si="152">H253-F253</f>
        <v>64.5</v>
      </c>
      <c r="L253" s="181">
        <f t="shared" ref="L253:L261" si="153">K253/F253</f>
        <v>0.22279792746113988</v>
      </c>
      <c r="M253" s="176" t="s">
        <v>595</v>
      </c>
      <c r="N253" s="182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3">
        <v>89</v>
      </c>
      <c r="B254" s="174">
        <v>42845</v>
      </c>
      <c r="C254" s="174"/>
      <c r="D254" s="175" t="s">
        <v>436</v>
      </c>
      <c r="E254" s="176" t="s">
        <v>592</v>
      </c>
      <c r="F254" s="177">
        <v>700</v>
      </c>
      <c r="G254" s="176"/>
      <c r="H254" s="176">
        <v>840</v>
      </c>
      <c r="I254" s="178">
        <v>840</v>
      </c>
      <c r="J254" s="179" t="s">
        <v>748</v>
      </c>
      <c r="K254" s="180">
        <f t="shared" si="152"/>
        <v>140</v>
      </c>
      <c r="L254" s="181">
        <f t="shared" si="153"/>
        <v>0.2</v>
      </c>
      <c r="M254" s="176" t="s">
        <v>595</v>
      </c>
      <c r="N254" s="182">
        <v>42893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3">
        <v>90</v>
      </c>
      <c r="B255" s="174">
        <v>42887</v>
      </c>
      <c r="C255" s="174"/>
      <c r="D255" s="175" t="s">
        <v>749</v>
      </c>
      <c r="E255" s="176" t="s">
        <v>592</v>
      </c>
      <c r="F255" s="177">
        <v>130</v>
      </c>
      <c r="G255" s="176"/>
      <c r="H255" s="176">
        <v>144.25</v>
      </c>
      <c r="I255" s="178">
        <v>170</v>
      </c>
      <c r="J255" s="179" t="s">
        <v>750</v>
      </c>
      <c r="K255" s="180">
        <f t="shared" si="152"/>
        <v>14.25</v>
      </c>
      <c r="L255" s="181">
        <f t="shared" si="153"/>
        <v>0.10961538461538461</v>
      </c>
      <c r="M255" s="176" t="s">
        <v>595</v>
      </c>
      <c r="N255" s="182">
        <v>43675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3">
        <v>91</v>
      </c>
      <c r="B256" s="174">
        <v>42901</v>
      </c>
      <c r="C256" s="174"/>
      <c r="D256" s="175" t="s">
        <v>751</v>
      </c>
      <c r="E256" s="176" t="s">
        <v>592</v>
      </c>
      <c r="F256" s="177">
        <v>214.5</v>
      </c>
      <c r="G256" s="176"/>
      <c r="H256" s="176">
        <v>262</v>
      </c>
      <c r="I256" s="178">
        <v>262</v>
      </c>
      <c r="J256" s="179" t="s">
        <v>617</v>
      </c>
      <c r="K256" s="180">
        <f t="shared" si="152"/>
        <v>47.5</v>
      </c>
      <c r="L256" s="181">
        <f t="shared" si="153"/>
        <v>0.22144522144522144</v>
      </c>
      <c r="M256" s="176" t="s">
        <v>595</v>
      </c>
      <c r="N256" s="182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92</v>
      </c>
      <c r="B257" s="205">
        <v>42933</v>
      </c>
      <c r="C257" s="205"/>
      <c r="D257" s="206" t="s">
        <v>752</v>
      </c>
      <c r="E257" s="207" t="s">
        <v>592</v>
      </c>
      <c r="F257" s="208">
        <v>370</v>
      </c>
      <c r="G257" s="207"/>
      <c r="H257" s="207">
        <v>447.5</v>
      </c>
      <c r="I257" s="209">
        <v>450</v>
      </c>
      <c r="J257" s="210" t="s">
        <v>685</v>
      </c>
      <c r="K257" s="180">
        <f t="shared" si="152"/>
        <v>77.5</v>
      </c>
      <c r="L257" s="211">
        <f t="shared" si="153"/>
        <v>0.20945945945945946</v>
      </c>
      <c r="M257" s="207" t="s">
        <v>595</v>
      </c>
      <c r="N257" s="212">
        <v>43035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93</v>
      </c>
      <c r="B258" s="205">
        <v>42943</v>
      </c>
      <c r="C258" s="205"/>
      <c r="D258" s="206" t="s">
        <v>208</v>
      </c>
      <c r="E258" s="207" t="s">
        <v>592</v>
      </c>
      <c r="F258" s="208">
        <v>657.5</v>
      </c>
      <c r="G258" s="207"/>
      <c r="H258" s="207">
        <v>825</v>
      </c>
      <c r="I258" s="209">
        <v>820</v>
      </c>
      <c r="J258" s="210" t="s">
        <v>685</v>
      </c>
      <c r="K258" s="180">
        <f t="shared" si="152"/>
        <v>167.5</v>
      </c>
      <c r="L258" s="211">
        <f t="shared" si="153"/>
        <v>0.25475285171102663</v>
      </c>
      <c r="M258" s="207" t="s">
        <v>595</v>
      </c>
      <c r="N258" s="212">
        <v>43090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3">
        <v>94</v>
      </c>
      <c r="B259" s="174">
        <v>42964</v>
      </c>
      <c r="C259" s="174"/>
      <c r="D259" s="175" t="s">
        <v>384</v>
      </c>
      <c r="E259" s="176" t="s">
        <v>592</v>
      </c>
      <c r="F259" s="177">
        <v>605</v>
      </c>
      <c r="G259" s="176"/>
      <c r="H259" s="176">
        <v>750</v>
      </c>
      <c r="I259" s="178">
        <v>750</v>
      </c>
      <c r="J259" s="179" t="s">
        <v>744</v>
      </c>
      <c r="K259" s="180">
        <f t="shared" si="152"/>
        <v>145</v>
      </c>
      <c r="L259" s="181">
        <f t="shared" si="153"/>
        <v>0.23966942148760331</v>
      </c>
      <c r="M259" s="176" t="s">
        <v>595</v>
      </c>
      <c r="N259" s="182">
        <v>43027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3">
        <v>95</v>
      </c>
      <c r="B260" s="184">
        <v>42979</v>
      </c>
      <c r="C260" s="184"/>
      <c r="D260" s="192" t="s">
        <v>753</v>
      </c>
      <c r="E260" s="187" t="s">
        <v>592</v>
      </c>
      <c r="F260" s="187">
        <v>255</v>
      </c>
      <c r="G260" s="188"/>
      <c r="H260" s="188">
        <v>217.25</v>
      </c>
      <c r="I260" s="188">
        <v>320</v>
      </c>
      <c r="J260" s="189" t="s">
        <v>754</v>
      </c>
      <c r="K260" s="190">
        <f t="shared" si="152"/>
        <v>-37.75</v>
      </c>
      <c r="L260" s="193">
        <f t="shared" si="153"/>
        <v>-0.14803921568627451</v>
      </c>
      <c r="M260" s="187" t="s">
        <v>606</v>
      </c>
      <c r="N260" s="184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3">
        <v>96</v>
      </c>
      <c r="B261" s="174">
        <v>42997</v>
      </c>
      <c r="C261" s="174"/>
      <c r="D261" s="175" t="s">
        <v>755</v>
      </c>
      <c r="E261" s="176" t="s">
        <v>592</v>
      </c>
      <c r="F261" s="177">
        <v>215</v>
      </c>
      <c r="G261" s="176"/>
      <c r="H261" s="176">
        <v>258</v>
      </c>
      <c r="I261" s="178">
        <v>258</v>
      </c>
      <c r="J261" s="179" t="s">
        <v>685</v>
      </c>
      <c r="K261" s="180">
        <f t="shared" si="152"/>
        <v>43</v>
      </c>
      <c r="L261" s="181">
        <f t="shared" si="153"/>
        <v>0.2</v>
      </c>
      <c r="M261" s="176" t="s">
        <v>595</v>
      </c>
      <c r="N261" s="182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3">
        <v>97</v>
      </c>
      <c r="B262" s="174">
        <v>42997</v>
      </c>
      <c r="C262" s="174"/>
      <c r="D262" s="175" t="s">
        <v>755</v>
      </c>
      <c r="E262" s="176" t="s">
        <v>592</v>
      </c>
      <c r="F262" s="177">
        <v>215</v>
      </c>
      <c r="G262" s="176"/>
      <c r="H262" s="176">
        <v>258</v>
      </c>
      <c r="I262" s="178">
        <v>258</v>
      </c>
      <c r="J262" s="210" t="s">
        <v>685</v>
      </c>
      <c r="K262" s="180">
        <v>43</v>
      </c>
      <c r="L262" s="181">
        <v>0.2</v>
      </c>
      <c r="M262" s="176" t="s">
        <v>595</v>
      </c>
      <c r="N262" s="182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98</v>
      </c>
      <c r="B263" s="205">
        <v>42998</v>
      </c>
      <c r="C263" s="205"/>
      <c r="D263" s="206" t="s">
        <v>756</v>
      </c>
      <c r="E263" s="207" t="s">
        <v>592</v>
      </c>
      <c r="F263" s="177">
        <v>75</v>
      </c>
      <c r="G263" s="207"/>
      <c r="H263" s="207">
        <v>90</v>
      </c>
      <c r="I263" s="209">
        <v>90</v>
      </c>
      <c r="J263" s="179" t="s">
        <v>757</v>
      </c>
      <c r="K263" s="180">
        <f t="shared" ref="K263:K268" si="154">H263-F263</f>
        <v>15</v>
      </c>
      <c r="L263" s="181">
        <f t="shared" ref="L263:L268" si="155">K263/F263</f>
        <v>0.2</v>
      </c>
      <c r="M263" s="176" t="s">
        <v>595</v>
      </c>
      <c r="N263" s="182">
        <v>43019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99</v>
      </c>
      <c r="B264" s="205">
        <v>43011</v>
      </c>
      <c r="C264" s="205"/>
      <c r="D264" s="206" t="s">
        <v>758</v>
      </c>
      <c r="E264" s="207" t="s">
        <v>592</v>
      </c>
      <c r="F264" s="208">
        <v>315</v>
      </c>
      <c r="G264" s="207"/>
      <c r="H264" s="207">
        <v>392</v>
      </c>
      <c r="I264" s="209">
        <v>384</v>
      </c>
      <c r="J264" s="210" t="s">
        <v>759</v>
      </c>
      <c r="K264" s="180">
        <f t="shared" si="154"/>
        <v>77</v>
      </c>
      <c r="L264" s="211">
        <f t="shared" si="155"/>
        <v>0.24444444444444444</v>
      </c>
      <c r="M264" s="207" t="s">
        <v>595</v>
      </c>
      <c r="N264" s="212">
        <v>43017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4">
        <v>100</v>
      </c>
      <c r="B265" s="205">
        <v>43013</v>
      </c>
      <c r="C265" s="205"/>
      <c r="D265" s="206" t="s">
        <v>469</v>
      </c>
      <c r="E265" s="207" t="s">
        <v>592</v>
      </c>
      <c r="F265" s="208">
        <v>145</v>
      </c>
      <c r="G265" s="207"/>
      <c r="H265" s="207">
        <v>179</v>
      </c>
      <c r="I265" s="209">
        <v>180</v>
      </c>
      <c r="J265" s="210" t="s">
        <v>760</v>
      </c>
      <c r="K265" s="180">
        <f t="shared" si="154"/>
        <v>34</v>
      </c>
      <c r="L265" s="211">
        <f t="shared" si="155"/>
        <v>0.23448275862068965</v>
      </c>
      <c r="M265" s="207" t="s">
        <v>595</v>
      </c>
      <c r="N265" s="212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4">
        <v>101</v>
      </c>
      <c r="B266" s="205">
        <v>43014</v>
      </c>
      <c r="C266" s="205"/>
      <c r="D266" s="206" t="s">
        <v>359</v>
      </c>
      <c r="E266" s="207" t="s">
        <v>592</v>
      </c>
      <c r="F266" s="208">
        <v>256</v>
      </c>
      <c r="G266" s="207"/>
      <c r="H266" s="207">
        <v>323</v>
      </c>
      <c r="I266" s="209">
        <v>320</v>
      </c>
      <c r="J266" s="210" t="s">
        <v>685</v>
      </c>
      <c r="K266" s="180">
        <f t="shared" si="154"/>
        <v>67</v>
      </c>
      <c r="L266" s="211">
        <f t="shared" si="155"/>
        <v>0.26171875</v>
      </c>
      <c r="M266" s="207" t="s">
        <v>595</v>
      </c>
      <c r="N266" s="212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4">
        <v>102</v>
      </c>
      <c r="B267" s="205">
        <v>43017</v>
      </c>
      <c r="C267" s="205"/>
      <c r="D267" s="206" t="s">
        <v>373</v>
      </c>
      <c r="E267" s="207" t="s">
        <v>592</v>
      </c>
      <c r="F267" s="208">
        <v>137.5</v>
      </c>
      <c r="G267" s="207"/>
      <c r="H267" s="207">
        <v>184</v>
      </c>
      <c r="I267" s="209">
        <v>183</v>
      </c>
      <c r="J267" s="210" t="s">
        <v>761</v>
      </c>
      <c r="K267" s="180">
        <f t="shared" si="154"/>
        <v>46.5</v>
      </c>
      <c r="L267" s="211">
        <f t="shared" si="155"/>
        <v>0.33818181818181819</v>
      </c>
      <c r="M267" s="207" t="s">
        <v>595</v>
      </c>
      <c r="N267" s="212">
        <v>43108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4">
        <v>103</v>
      </c>
      <c r="B268" s="205">
        <v>43018</v>
      </c>
      <c r="C268" s="205"/>
      <c r="D268" s="206" t="s">
        <v>762</v>
      </c>
      <c r="E268" s="207" t="s">
        <v>592</v>
      </c>
      <c r="F268" s="208">
        <v>125.5</v>
      </c>
      <c r="G268" s="207"/>
      <c r="H268" s="207">
        <v>158</v>
      </c>
      <c r="I268" s="209">
        <v>155</v>
      </c>
      <c r="J268" s="210" t="s">
        <v>763</v>
      </c>
      <c r="K268" s="180">
        <f t="shared" si="154"/>
        <v>32.5</v>
      </c>
      <c r="L268" s="211">
        <f t="shared" si="155"/>
        <v>0.25896414342629481</v>
      </c>
      <c r="M268" s="207" t="s">
        <v>595</v>
      </c>
      <c r="N268" s="212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4">
        <v>104</v>
      </c>
      <c r="B269" s="205">
        <v>43018</v>
      </c>
      <c r="C269" s="205"/>
      <c r="D269" s="206" t="s">
        <v>764</v>
      </c>
      <c r="E269" s="207" t="s">
        <v>592</v>
      </c>
      <c r="F269" s="208">
        <v>895</v>
      </c>
      <c r="G269" s="207"/>
      <c r="H269" s="207">
        <v>1122.5</v>
      </c>
      <c r="I269" s="209">
        <v>1078</v>
      </c>
      <c r="J269" s="210" t="s">
        <v>765</v>
      </c>
      <c r="K269" s="180">
        <v>227.5</v>
      </c>
      <c r="L269" s="211">
        <v>0.25418994413407803</v>
      </c>
      <c r="M269" s="207" t="s">
        <v>595</v>
      </c>
      <c r="N269" s="212">
        <v>43117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4">
        <v>105</v>
      </c>
      <c r="B270" s="205">
        <v>43020</v>
      </c>
      <c r="C270" s="205"/>
      <c r="D270" s="206" t="s">
        <v>368</v>
      </c>
      <c r="E270" s="207" t="s">
        <v>592</v>
      </c>
      <c r="F270" s="208">
        <v>525</v>
      </c>
      <c r="G270" s="207"/>
      <c r="H270" s="207">
        <v>629</v>
      </c>
      <c r="I270" s="209">
        <v>629</v>
      </c>
      <c r="J270" s="210" t="s">
        <v>685</v>
      </c>
      <c r="K270" s="180">
        <v>104</v>
      </c>
      <c r="L270" s="211">
        <v>0.19809523809523799</v>
      </c>
      <c r="M270" s="207" t="s">
        <v>595</v>
      </c>
      <c r="N270" s="212">
        <v>43119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4">
        <v>106</v>
      </c>
      <c r="B271" s="205">
        <v>43046</v>
      </c>
      <c r="C271" s="205"/>
      <c r="D271" s="206" t="s">
        <v>409</v>
      </c>
      <c r="E271" s="207" t="s">
        <v>592</v>
      </c>
      <c r="F271" s="208">
        <v>740</v>
      </c>
      <c r="G271" s="207"/>
      <c r="H271" s="207">
        <v>892.5</v>
      </c>
      <c r="I271" s="209">
        <v>900</v>
      </c>
      <c r="J271" s="210" t="s">
        <v>766</v>
      </c>
      <c r="K271" s="180">
        <f t="shared" ref="K271:K273" si="156">H271-F271</f>
        <v>152.5</v>
      </c>
      <c r="L271" s="211">
        <f t="shared" ref="L271:L273" si="157">K271/F271</f>
        <v>0.20608108108108109</v>
      </c>
      <c r="M271" s="207" t="s">
        <v>595</v>
      </c>
      <c r="N271" s="212">
        <v>43052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3">
        <v>107</v>
      </c>
      <c r="B272" s="174">
        <v>43073</v>
      </c>
      <c r="C272" s="174"/>
      <c r="D272" s="175" t="s">
        <v>767</v>
      </c>
      <c r="E272" s="176" t="s">
        <v>592</v>
      </c>
      <c r="F272" s="177">
        <v>118.5</v>
      </c>
      <c r="G272" s="176"/>
      <c r="H272" s="176">
        <v>143.5</v>
      </c>
      <c r="I272" s="178">
        <v>145</v>
      </c>
      <c r="J272" s="179" t="s">
        <v>768</v>
      </c>
      <c r="K272" s="180">
        <f t="shared" si="156"/>
        <v>25</v>
      </c>
      <c r="L272" s="181">
        <f t="shared" si="157"/>
        <v>0.2109704641350211</v>
      </c>
      <c r="M272" s="176" t="s">
        <v>595</v>
      </c>
      <c r="N272" s="182">
        <v>43097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3">
        <v>108</v>
      </c>
      <c r="B273" s="184">
        <v>43090</v>
      </c>
      <c r="C273" s="184"/>
      <c r="D273" s="185" t="s">
        <v>441</v>
      </c>
      <c r="E273" s="186" t="s">
        <v>592</v>
      </c>
      <c r="F273" s="187">
        <v>715</v>
      </c>
      <c r="G273" s="187"/>
      <c r="H273" s="188">
        <v>500</v>
      </c>
      <c r="I273" s="188">
        <v>872</v>
      </c>
      <c r="J273" s="189" t="s">
        <v>769</v>
      </c>
      <c r="K273" s="190">
        <f t="shared" si="156"/>
        <v>-215</v>
      </c>
      <c r="L273" s="191">
        <f t="shared" si="157"/>
        <v>-0.30069930069930068</v>
      </c>
      <c r="M273" s="187" t="s">
        <v>606</v>
      </c>
      <c r="N273" s="184">
        <v>43670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3">
        <v>109</v>
      </c>
      <c r="B274" s="174">
        <v>43098</v>
      </c>
      <c r="C274" s="174"/>
      <c r="D274" s="175" t="s">
        <v>758</v>
      </c>
      <c r="E274" s="176" t="s">
        <v>592</v>
      </c>
      <c r="F274" s="177">
        <v>435</v>
      </c>
      <c r="G274" s="176"/>
      <c r="H274" s="176">
        <v>542.5</v>
      </c>
      <c r="I274" s="178">
        <v>539</v>
      </c>
      <c r="J274" s="179" t="s">
        <v>685</v>
      </c>
      <c r="K274" s="180">
        <v>107.5</v>
      </c>
      <c r="L274" s="181">
        <v>0.247126436781609</v>
      </c>
      <c r="M274" s="176" t="s">
        <v>595</v>
      </c>
      <c r="N274" s="182">
        <v>43206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3">
        <v>110</v>
      </c>
      <c r="B275" s="174">
        <v>43098</v>
      </c>
      <c r="C275" s="174"/>
      <c r="D275" s="175" t="s">
        <v>561</v>
      </c>
      <c r="E275" s="176" t="s">
        <v>592</v>
      </c>
      <c r="F275" s="177">
        <v>885</v>
      </c>
      <c r="G275" s="176"/>
      <c r="H275" s="176">
        <v>1090</v>
      </c>
      <c r="I275" s="178">
        <v>1084</v>
      </c>
      <c r="J275" s="179" t="s">
        <v>685</v>
      </c>
      <c r="K275" s="180">
        <v>205</v>
      </c>
      <c r="L275" s="181">
        <v>0.23163841807909599</v>
      </c>
      <c r="M275" s="176" t="s">
        <v>595</v>
      </c>
      <c r="N275" s="182">
        <v>43213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3">
        <v>111</v>
      </c>
      <c r="B276" s="214">
        <v>43192</v>
      </c>
      <c r="C276" s="214"/>
      <c r="D276" s="192" t="s">
        <v>770</v>
      </c>
      <c r="E276" s="187" t="s">
        <v>592</v>
      </c>
      <c r="F276" s="215">
        <v>478.5</v>
      </c>
      <c r="G276" s="187"/>
      <c r="H276" s="187">
        <v>442</v>
      </c>
      <c r="I276" s="188">
        <v>613</v>
      </c>
      <c r="J276" s="189" t="s">
        <v>771</v>
      </c>
      <c r="K276" s="190">
        <f t="shared" ref="K276:K279" si="158">H276-F276</f>
        <v>-36.5</v>
      </c>
      <c r="L276" s="191">
        <f t="shared" ref="L276:L279" si="159">K276/F276</f>
        <v>-7.6280041797283177E-2</v>
      </c>
      <c r="M276" s="187" t="s">
        <v>606</v>
      </c>
      <c r="N276" s="184">
        <v>43762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3">
        <v>112</v>
      </c>
      <c r="B277" s="184">
        <v>43194</v>
      </c>
      <c r="C277" s="184"/>
      <c r="D277" s="185" t="s">
        <v>772</v>
      </c>
      <c r="E277" s="186" t="s">
        <v>592</v>
      </c>
      <c r="F277" s="187">
        <f>141.5-7.3</f>
        <v>134.19999999999999</v>
      </c>
      <c r="G277" s="187"/>
      <c r="H277" s="188">
        <v>77</v>
      </c>
      <c r="I277" s="188">
        <v>180</v>
      </c>
      <c r="J277" s="189" t="s">
        <v>773</v>
      </c>
      <c r="K277" s="190">
        <f t="shared" si="158"/>
        <v>-57.199999999999989</v>
      </c>
      <c r="L277" s="191">
        <f t="shared" si="159"/>
        <v>-0.42622950819672129</v>
      </c>
      <c r="M277" s="187" t="s">
        <v>606</v>
      </c>
      <c r="N277" s="184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3">
        <v>113</v>
      </c>
      <c r="B278" s="184">
        <v>43209</v>
      </c>
      <c r="C278" s="184"/>
      <c r="D278" s="185" t="s">
        <v>774</v>
      </c>
      <c r="E278" s="186" t="s">
        <v>592</v>
      </c>
      <c r="F278" s="187">
        <v>430</v>
      </c>
      <c r="G278" s="187"/>
      <c r="H278" s="188">
        <v>220</v>
      </c>
      <c r="I278" s="188">
        <v>537</v>
      </c>
      <c r="J278" s="189" t="s">
        <v>775</v>
      </c>
      <c r="K278" s="190">
        <f t="shared" si="158"/>
        <v>-210</v>
      </c>
      <c r="L278" s="191">
        <f t="shared" si="159"/>
        <v>-0.48837209302325579</v>
      </c>
      <c r="M278" s="187" t="s">
        <v>606</v>
      </c>
      <c r="N278" s="184">
        <v>43252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4">
        <v>114</v>
      </c>
      <c r="B279" s="205">
        <v>43220</v>
      </c>
      <c r="C279" s="205"/>
      <c r="D279" s="206" t="s">
        <v>776</v>
      </c>
      <c r="E279" s="207" t="s">
        <v>592</v>
      </c>
      <c r="F279" s="207">
        <v>153.5</v>
      </c>
      <c r="G279" s="207"/>
      <c r="H279" s="207">
        <v>196</v>
      </c>
      <c r="I279" s="209">
        <v>196</v>
      </c>
      <c r="J279" s="179" t="s">
        <v>777</v>
      </c>
      <c r="K279" s="180">
        <f t="shared" si="158"/>
        <v>42.5</v>
      </c>
      <c r="L279" s="181">
        <f t="shared" si="159"/>
        <v>0.27687296416938112</v>
      </c>
      <c r="M279" s="176" t="s">
        <v>595</v>
      </c>
      <c r="N279" s="182">
        <v>43605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3">
        <v>115</v>
      </c>
      <c r="B280" s="184">
        <v>43306</v>
      </c>
      <c r="C280" s="184"/>
      <c r="D280" s="185" t="s">
        <v>745</v>
      </c>
      <c r="E280" s="186" t="s">
        <v>592</v>
      </c>
      <c r="F280" s="187">
        <v>27.5</v>
      </c>
      <c r="G280" s="187"/>
      <c r="H280" s="188">
        <v>13.1</v>
      </c>
      <c r="I280" s="188">
        <v>60</v>
      </c>
      <c r="J280" s="189" t="s">
        <v>778</v>
      </c>
      <c r="K280" s="190">
        <v>-14.4</v>
      </c>
      <c r="L280" s="191">
        <v>-0.52363636363636401</v>
      </c>
      <c r="M280" s="187" t="s">
        <v>606</v>
      </c>
      <c r="N280" s="184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3">
        <v>116</v>
      </c>
      <c r="B281" s="214">
        <v>43318</v>
      </c>
      <c r="C281" s="214"/>
      <c r="D281" s="192" t="s">
        <v>779</v>
      </c>
      <c r="E281" s="187" t="s">
        <v>592</v>
      </c>
      <c r="F281" s="187">
        <v>148.5</v>
      </c>
      <c r="G281" s="187"/>
      <c r="H281" s="187">
        <v>102</v>
      </c>
      <c r="I281" s="188">
        <v>182</v>
      </c>
      <c r="J281" s="189" t="s">
        <v>780</v>
      </c>
      <c r="K281" s="190">
        <f>H281-F281</f>
        <v>-46.5</v>
      </c>
      <c r="L281" s="191">
        <f>K281/F281</f>
        <v>-0.31313131313131315</v>
      </c>
      <c r="M281" s="187" t="s">
        <v>606</v>
      </c>
      <c r="N281" s="184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3">
        <v>117</v>
      </c>
      <c r="B282" s="174">
        <v>43335</v>
      </c>
      <c r="C282" s="174"/>
      <c r="D282" s="175" t="s">
        <v>781</v>
      </c>
      <c r="E282" s="176" t="s">
        <v>592</v>
      </c>
      <c r="F282" s="207">
        <v>285</v>
      </c>
      <c r="G282" s="176"/>
      <c r="H282" s="176">
        <v>355</v>
      </c>
      <c r="I282" s="178">
        <v>364</v>
      </c>
      <c r="J282" s="179" t="s">
        <v>782</v>
      </c>
      <c r="K282" s="180">
        <v>70</v>
      </c>
      <c r="L282" s="181">
        <v>0.24561403508771901</v>
      </c>
      <c r="M282" s="176" t="s">
        <v>595</v>
      </c>
      <c r="N282" s="182">
        <v>43455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3">
        <v>118</v>
      </c>
      <c r="B283" s="174">
        <v>43341</v>
      </c>
      <c r="C283" s="174"/>
      <c r="D283" s="175" t="s">
        <v>399</v>
      </c>
      <c r="E283" s="176" t="s">
        <v>592</v>
      </c>
      <c r="F283" s="207">
        <v>525</v>
      </c>
      <c r="G283" s="176"/>
      <c r="H283" s="176">
        <v>585</v>
      </c>
      <c r="I283" s="178">
        <v>635</v>
      </c>
      <c r="J283" s="179" t="s">
        <v>783</v>
      </c>
      <c r="K283" s="180">
        <f t="shared" ref="K283:K334" si="160">H283-F283</f>
        <v>60</v>
      </c>
      <c r="L283" s="181">
        <f t="shared" ref="L283:L334" si="161">K283/F283</f>
        <v>0.11428571428571428</v>
      </c>
      <c r="M283" s="176" t="s">
        <v>595</v>
      </c>
      <c r="N283" s="182">
        <v>43662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3">
        <v>119</v>
      </c>
      <c r="B284" s="174">
        <v>43395</v>
      </c>
      <c r="C284" s="174"/>
      <c r="D284" s="175" t="s">
        <v>384</v>
      </c>
      <c r="E284" s="176" t="s">
        <v>592</v>
      </c>
      <c r="F284" s="207">
        <v>475</v>
      </c>
      <c r="G284" s="176"/>
      <c r="H284" s="176">
        <v>574</v>
      </c>
      <c r="I284" s="178">
        <v>570</v>
      </c>
      <c r="J284" s="179" t="s">
        <v>685</v>
      </c>
      <c r="K284" s="180">
        <f t="shared" si="160"/>
        <v>99</v>
      </c>
      <c r="L284" s="181">
        <f t="shared" si="161"/>
        <v>0.20842105263157895</v>
      </c>
      <c r="M284" s="176" t="s">
        <v>595</v>
      </c>
      <c r="N284" s="182">
        <v>43403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4">
        <v>120</v>
      </c>
      <c r="B285" s="205">
        <v>43397</v>
      </c>
      <c r="C285" s="205"/>
      <c r="D285" s="206" t="s">
        <v>784</v>
      </c>
      <c r="E285" s="207" t="s">
        <v>592</v>
      </c>
      <c r="F285" s="207">
        <v>707.5</v>
      </c>
      <c r="G285" s="207"/>
      <c r="H285" s="207">
        <v>872</v>
      </c>
      <c r="I285" s="209">
        <v>872</v>
      </c>
      <c r="J285" s="210" t="s">
        <v>685</v>
      </c>
      <c r="K285" s="180">
        <f t="shared" si="160"/>
        <v>164.5</v>
      </c>
      <c r="L285" s="211">
        <f t="shared" si="161"/>
        <v>0.23250883392226149</v>
      </c>
      <c r="M285" s="207" t="s">
        <v>595</v>
      </c>
      <c r="N285" s="212">
        <v>43482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121</v>
      </c>
      <c r="B286" s="205">
        <v>43398</v>
      </c>
      <c r="C286" s="205"/>
      <c r="D286" s="206" t="s">
        <v>785</v>
      </c>
      <c r="E286" s="207" t="s">
        <v>592</v>
      </c>
      <c r="F286" s="207">
        <v>162</v>
      </c>
      <c r="G286" s="207"/>
      <c r="H286" s="207">
        <v>204</v>
      </c>
      <c r="I286" s="209">
        <v>209</v>
      </c>
      <c r="J286" s="210" t="s">
        <v>786</v>
      </c>
      <c r="K286" s="180">
        <f t="shared" si="160"/>
        <v>42</v>
      </c>
      <c r="L286" s="211">
        <f t="shared" si="161"/>
        <v>0.25925925925925924</v>
      </c>
      <c r="M286" s="207" t="s">
        <v>595</v>
      </c>
      <c r="N286" s="212">
        <v>43539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4">
        <v>122</v>
      </c>
      <c r="B287" s="205">
        <v>43399</v>
      </c>
      <c r="C287" s="205"/>
      <c r="D287" s="206" t="s">
        <v>489</v>
      </c>
      <c r="E287" s="207" t="s">
        <v>592</v>
      </c>
      <c r="F287" s="207">
        <v>240</v>
      </c>
      <c r="G287" s="207"/>
      <c r="H287" s="207">
        <v>297</v>
      </c>
      <c r="I287" s="209">
        <v>297</v>
      </c>
      <c r="J287" s="210" t="s">
        <v>685</v>
      </c>
      <c r="K287" s="216">
        <f t="shared" si="160"/>
        <v>57</v>
      </c>
      <c r="L287" s="211">
        <f t="shared" si="161"/>
        <v>0.23749999999999999</v>
      </c>
      <c r="M287" s="207" t="s">
        <v>595</v>
      </c>
      <c r="N287" s="212">
        <v>43417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3">
        <v>123</v>
      </c>
      <c r="B288" s="174">
        <v>43439</v>
      </c>
      <c r="C288" s="174"/>
      <c r="D288" s="175" t="s">
        <v>787</v>
      </c>
      <c r="E288" s="176" t="s">
        <v>592</v>
      </c>
      <c r="F288" s="176">
        <v>202.5</v>
      </c>
      <c r="G288" s="176"/>
      <c r="H288" s="176">
        <v>255</v>
      </c>
      <c r="I288" s="178">
        <v>252</v>
      </c>
      <c r="J288" s="179" t="s">
        <v>685</v>
      </c>
      <c r="K288" s="180">
        <f t="shared" si="160"/>
        <v>52.5</v>
      </c>
      <c r="L288" s="181">
        <f t="shared" si="161"/>
        <v>0.25925925925925924</v>
      </c>
      <c r="M288" s="176" t="s">
        <v>595</v>
      </c>
      <c r="N288" s="182">
        <v>43542</v>
      </c>
      <c r="O288" s="1"/>
      <c r="P288" s="1"/>
      <c r="Q288" s="1"/>
      <c r="R288" s="6" t="s">
        <v>788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4">
        <v>124</v>
      </c>
      <c r="B289" s="205">
        <v>43465</v>
      </c>
      <c r="C289" s="174"/>
      <c r="D289" s="206" t="s">
        <v>159</v>
      </c>
      <c r="E289" s="207" t="s">
        <v>592</v>
      </c>
      <c r="F289" s="207">
        <v>710</v>
      </c>
      <c r="G289" s="207"/>
      <c r="H289" s="207">
        <v>866</v>
      </c>
      <c r="I289" s="209">
        <v>866</v>
      </c>
      <c r="J289" s="210" t="s">
        <v>685</v>
      </c>
      <c r="K289" s="180">
        <f t="shared" si="160"/>
        <v>156</v>
      </c>
      <c r="L289" s="181">
        <f t="shared" si="161"/>
        <v>0.21971830985915494</v>
      </c>
      <c r="M289" s="176" t="s">
        <v>595</v>
      </c>
      <c r="N289" s="182">
        <v>43553</v>
      </c>
      <c r="O289" s="1"/>
      <c r="P289" s="1"/>
      <c r="Q289" s="1"/>
      <c r="R289" s="6" t="s">
        <v>788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4">
        <v>125</v>
      </c>
      <c r="B290" s="205">
        <v>43522</v>
      </c>
      <c r="C290" s="205"/>
      <c r="D290" s="206" t="s">
        <v>174</v>
      </c>
      <c r="E290" s="207" t="s">
        <v>592</v>
      </c>
      <c r="F290" s="207">
        <v>337.25</v>
      </c>
      <c r="G290" s="207"/>
      <c r="H290" s="207">
        <v>398.5</v>
      </c>
      <c r="I290" s="209">
        <v>411</v>
      </c>
      <c r="J290" s="179" t="s">
        <v>789</v>
      </c>
      <c r="K290" s="180">
        <f t="shared" si="160"/>
        <v>61.25</v>
      </c>
      <c r="L290" s="181">
        <f t="shared" si="161"/>
        <v>0.1816160118606375</v>
      </c>
      <c r="M290" s="176" t="s">
        <v>595</v>
      </c>
      <c r="N290" s="182">
        <v>43760</v>
      </c>
      <c r="O290" s="1"/>
      <c r="P290" s="1"/>
      <c r="Q290" s="1"/>
      <c r="R290" s="6" t="s">
        <v>788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7">
        <v>126</v>
      </c>
      <c r="B291" s="218">
        <v>43559</v>
      </c>
      <c r="C291" s="218"/>
      <c r="D291" s="219" t="s">
        <v>790</v>
      </c>
      <c r="E291" s="220" t="s">
        <v>592</v>
      </c>
      <c r="F291" s="220">
        <v>130</v>
      </c>
      <c r="G291" s="220"/>
      <c r="H291" s="220">
        <v>65</v>
      </c>
      <c r="I291" s="221">
        <v>158</v>
      </c>
      <c r="J291" s="189" t="s">
        <v>791</v>
      </c>
      <c r="K291" s="190">
        <f t="shared" si="160"/>
        <v>-65</v>
      </c>
      <c r="L291" s="191">
        <f t="shared" si="161"/>
        <v>-0.5</v>
      </c>
      <c r="M291" s="187" t="s">
        <v>606</v>
      </c>
      <c r="N291" s="184">
        <v>43726</v>
      </c>
      <c r="O291" s="1"/>
      <c r="P291" s="1"/>
      <c r="Q291" s="1"/>
      <c r="R291" s="6" t="s">
        <v>792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4">
        <v>127</v>
      </c>
      <c r="B292" s="205">
        <v>43017</v>
      </c>
      <c r="C292" s="205"/>
      <c r="D292" s="206" t="s">
        <v>210</v>
      </c>
      <c r="E292" s="207" t="s">
        <v>592</v>
      </c>
      <c r="F292" s="207">
        <v>141.5</v>
      </c>
      <c r="G292" s="207"/>
      <c r="H292" s="207">
        <v>183.5</v>
      </c>
      <c r="I292" s="209">
        <v>210</v>
      </c>
      <c r="J292" s="179" t="s">
        <v>786</v>
      </c>
      <c r="K292" s="180">
        <f t="shared" si="160"/>
        <v>42</v>
      </c>
      <c r="L292" s="181">
        <f t="shared" si="161"/>
        <v>0.29681978798586572</v>
      </c>
      <c r="M292" s="176" t="s">
        <v>595</v>
      </c>
      <c r="N292" s="182">
        <v>43042</v>
      </c>
      <c r="O292" s="1"/>
      <c r="P292" s="1"/>
      <c r="Q292" s="1"/>
      <c r="R292" s="6" t="s">
        <v>792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7">
        <v>128</v>
      </c>
      <c r="B293" s="218">
        <v>43074</v>
      </c>
      <c r="C293" s="218"/>
      <c r="D293" s="219" t="s">
        <v>793</v>
      </c>
      <c r="E293" s="220" t="s">
        <v>592</v>
      </c>
      <c r="F293" s="215">
        <v>172</v>
      </c>
      <c r="G293" s="220"/>
      <c r="H293" s="220">
        <v>155.25</v>
      </c>
      <c r="I293" s="221">
        <v>230</v>
      </c>
      <c r="J293" s="189" t="s">
        <v>794</v>
      </c>
      <c r="K293" s="190">
        <f t="shared" si="160"/>
        <v>-16.75</v>
      </c>
      <c r="L293" s="191">
        <f t="shared" si="161"/>
        <v>-9.7383720930232565E-2</v>
      </c>
      <c r="M293" s="187" t="s">
        <v>606</v>
      </c>
      <c r="N293" s="184">
        <v>43787</v>
      </c>
      <c r="O293" s="1"/>
      <c r="P293" s="1"/>
      <c r="Q293" s="1"/>
      <c r="R293" s="6" t="s">
        <v>792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4">
        <v>129</v>
      </c>
      <c r="B294" s="205">
        <v>43398</v>
      </c>
      <c r="C294" s="205"/>
      <c r="D294" s="206" t="s">
        <v>120</v>
      </c>
      <c r="E294" s="207" t="s">
        <v>592</v>
      </c>
      <c r="F294" s="207">
        <v>698.5</v>
      </c>
      <c r="G294" s="207"/>
      <c r="H294" s="207">
        <v>890</v>
      </c>
      <c r="I294" s="209">
        <v>890</v>
      </c>
      <c r="J294" s="179" t="s">
        <v>795</v>
      </c>
      <c r="K294" s="180">
        <f t="shared" si="160"/>
        <v>191.5</v>
      </c>
      <c r="L294" s="181">
        <f t="shared" si="161"/>
        <v>0.27415891195418757</v>
      </c>
      <c r="M294" s="176" t="s">
        <v>595</v>
      </c>
      <c r="N294" s="182">
        <v>44328</v>
      </c>
      <c r="O294" s="1"/>
      <c r="P294" s="1"/>
      <c r="Q294" s="1"/>
      <c r="R294" s="6" t="s">
        <v>788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4">
        <v>130</v>
      </c>
      <c r="B295" s="205">
        <v>42877</v>
      </c>
      <c r="C295" s="205"/>
      <c r="D295" s="206" t="s">
        <v>796</v>
      </c>
      <c r="E295" s="207" t="s">
        <v>592</v>
      </c>
      <c r="F295" s="207">
        <v>127.6</v>
      </c>
      <c r="G295" s="207"/>
      <c r="H295" s="207">
        <v>138</v>
      </c>
      <c r="I295" s="209">
        <v>190</v>
      </c>
      <c r="J295" s="179" t="s">
        <v>797</v>
      </c>
      <c r="K295" s="180">
        <f t="shared" si="160"/>
        <v>10.400000000000006</v>
      </c>
      <c r="L295" s="181">
        <f t="shared" si="161"/>
        <v>8.1504702194357417E-2</v>
      </c>
      <c r="M295" s="176" t="s">
        <v>595</v>
      </c>
      <c r="N295" s="182">
        <v>43774</v>
      </c>
      <c r="O295" s="1"/>
      <c r="P295" s="1"/>
      <c r="Q295" s="1"/>
      <c r="R295" s="6" t="s">
        <v>792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4">
        <v>131</v>
      </c>
      <c r="B296" s="205">
        <v>43158</v>
      </c>
      <c r="C296" s="205"/>
      <c r="D296" s="206" t="s">
        <v>798</v>
      </c>
      <c r="E296" s="207" t="s">
        <v>592</v>
      </c>
      <c r="F296" s="207">
        <v>317</v>
      </c>
      <c r="G296" s="207"/>
      <c r="H296" s="207">
        <v>382.5</v>
      </c>
      <c r="I296" s="209">
        <v>398</v>
      </c>
      <c r="J296" s="179" t="s">
        <v>799</v>
      </c>
      <c r="K296" s="180">
        <f t="shared" si="160"/>
        <v>65.5</v>
      </c>
      <c r="L296" s="181">
        <f t="shared" si="161"/>
        <v>0.20662460567823343</v>
      </c>
      <c r="M296" s="176" t="s">
        <v>595</v>
      </c>
      <c r="N296" s="182">
        <v>44238</v>
      </c>
      <c r="O296" s="1"/>
      <c r="P296" s="1"/>
      <c r="Q296" s="1"/>
      <c r="R296" s="6" t="s">
        <v>792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7">
        <v>132</v>
      </c>
      <c r="B297" s="218">
        <v>43164</v>
      </c>
      <c r="C297" s="218"/>
      <c r="D297" s="219" t="s">
        <v>166</v>
      </c>
      <c r="E297" s="220" t="s">
        <v>592</v>
      </c>
      <c r="F297" s="215">
        <f>510-14.4</f>
        <v>495.6</v>
      </c>
      <c r="G297" s="220"/>
      <c r="H297" s="220">
        <v>350</v>
      </c>
      <c r="I297" s="221">
        <v>672</v>
      </c>
      <c r="J297" s="189" t="s">
        <v>800</v>
      </c>
      <c r="K297" s="190">
        <f t="shared" si="160"/>
        <v>-145.60000000000002</v>
      </c>
      <c r="L297" s="191">
        <f t="shared" si="161"/>
        <v>-0.29378531073446329</v>
      </c>
      <c r="M297" s="187" t="s">
        <v>606</v>
      </c>
      <c r="N297" s="184">
        <v>43887</v>
      </c>
      <c r="O297" s="1"/>
      <c r="P297" s="1"/>
      <c r="Q297" s="1"/>
      <c r="R297" s="6" t="s">
        <v>788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7">
        <v>133</v>
      </c>
      <c r="B298" s="218">
        <v>43237</v>
      </c>
      <c r="C298" s="218"/>
      <c r="D298" s="219" t="s">
        <v>801</v>
      </c>
      <c r="E298" s="220" t="s">
        <v>592</v>
      </c>
      <c r="F298" s="215">
        <v>230.3</v>
      </c>
      <c r="G298" s="220"/>
      <c r="H298" s="220">
        <v>102.5</v>
      </c>
      <c r="I298" s="221">
        <v>348</v>
      </c>
      <c r="J298" s="189" t="s">
        <v>802</v>
      </c>
      <c r="K298" s="190">
        <f t="shared" si="160"/>
        <v>-127.80000000000001</v>
      </c>
      <c r="L298" s="191">
        <f t="shared" si="161"/>
        <v>-0.55492835432045162</v>
      </c>
      <c r="M298" s="187" t="s">
        <v>606</v>
      </c>
      <c r="N298" s="184">
        <v>43896</v>
      </c>
      <c r="O298" s="1"/>
      <c r="P298" s="1"/>
      <c r="Q298" s="1"/>
      <c r="R298" s="6" t="s">
        <v>788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4">
        <v>134</v>
      </c>
      <c r="B299" s="205">
        <v>43258</v>
      </c>
      <c r="C299" s="205"/>
      <c r="D299" s="206" t="s">
        <v>445</v>
      </c>
      <c r="E299" s="207" t="s">
        <v>592</v>
      </c>
      <c r="F299" s="207">
        <f>342.5-5.1</f>
        <v>337.4</v>
      </c>
      <c r="G299" s="207"/>
      <c r="H299" s="207">
        <v>412.5</v>
      </c>
      <c r="I299" s="209">
        <v>439</v>
      </c>
      <c r="J299" s="179" t="s">
        <v>803</v>
      </c>
      <c r="K299" s="180">
        <f t="shared" si="160"/>
        <v>75.100000000000023</v>
      </c>
      <c r="L299" s="181">
        <f t="shared" si="161"/>
        <v>0.22258446947243635</v>
      </c>
      <c r="M299" s="176" t="s">
        <v>595</v>
      </c>
      <c r="N299" s="182">
        <v>44230</v>
      </c>
      <c r="O299" s="1"/>
      <c r="P299" s="1"/>
      <c r="Q299" s="1"/>
      <c r="R299" s="6" t="s">
        <v>792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135</v>
      </c>
      <c r="B300" s="197">
        <v>43285</v>
      </c>
      <c r="C300" s="197"/>
      <c r="D300" s="198" t="s">
        <v>58</v>
      </c>
      <c r="E300" s="199" t="s">
        <v>592</v>
      </c>
      <c r="F300" s="199">
        <f>127.5-5.53</f>
        <v>121.97</v>
      </c>
      <c r="G300" s="200"/>
      <c r="H300" s="200">
        <v>122.5</v>
      </c>
      <c r="I300" s="200">
        <v>170</v>
      </c>
      <c r="J300" s="201" t="s">
        <v>804</v>
      </c>
      <c r="K300" s="202">
        <f t="shared" si="160"/>
        <v>0.53000000000000114</v>
      </c>
      <c r="L300" s="203">
        <f t="shared" si="161"/>
        <v>4.3453308190538747E-3</v>
      </c>
      <c r="M300" s="199" t="s">
        <v>615</v>
      </c>
      <c r="N300" s="197">
        <v>44431</v>
      </c>
      <c r="O300" s="1"/>
      <c r="P300" s="1"/>
      <c r="Q300" s="1"/>
      <c r="R300" s="6" t="s">
        <v>788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7">
        <v>136</v>
      </c>
      <c r="B301" s="218">
        <v>43294</v>
      </c>
      <c r="C301" s="218"/>
      <c r="D301" s="219" t="s">
        <v>805</v>
      </c>
      <c r="E301" s="220" t="s">
        <v>592</v>
      </c>
      <c r="F301" s="215">
        <v>46.5</v>
      </c>
      <c r="G301" s="220"/>
      <c r="H301" s="220">
        <v>17</v>
      </c>
      <c r="I301" s="221">
        <v>59</v>
      </c>
      <c r="J301" s="189" t="s">
        <v>806</v>
      </c>
      <c r="K301" s="190">
        <f t="shared" si="160"/>
        <v>-29.5</v>
      </c>
      <c r="L301" s="191">
        <f t="shared" si="161"/>
        <v>-0.63440860215053763</v>
      </c>
      <c r="M301" s="187" t="s">
        <v>606</v>
      </c>
      <c r="N301" s="184">
        <v>43887</v>
      </c>
      <c r="O301" s="1"/>
      <c r="P301" s="1"/>
      <c r="Q301" s="1"/>
      <c r="R301" s="6" t="s">
        <v>788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4">
        <v>137</v>
      </c>
      <c r="B302" s="205">
        <v>43396</v>
      </c>
      <c r="C302" s="205"/>
      <c r="D302" s="206" t="s">
        <v>428</v>
      </c>
      <c r="E302" s="207" t="s">
        <v>592</v>
      </c>
      <c r="F302" s="207">
        <v>156.5</v>
      </c>
      <c r="G302" s="207"/>
      <c r="H302" s="207">
        <v>207.5</v>
      </c>
      <c r="I302" s="209">
        <v>191</v>
      </c>
      <c r="J302" s="179" t="s">
        <v>685</v>
      </c>
      <c r="K302" s="180">
        <f t="shared" si="160"/>
        <v>51</v>
      </c>
      <c r="L302" s="181">
        <f t="shared" si="161"/>
        <v>0.32587859424920129</v>
      </c>
      <c r="M302" s="176" t="s">
        <v>595</v>
      </c>
      <c r="N302" s="182">
        <v>44369</v>
      </c>
      <c r="O302" s="1"/>
      <c r="P302" s="1"/>
      <c r="Q302" s="1"/>
      <c r="R302" s="6" t="s">
        <v>788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4">
        <v>138</v>
      </c>
      <c r="B303" s="205">
        <v>43439</v>
      </c>
      <c r="C303" s="205"/>
      <c r="D303" s="206" t="s">
        <v>347</v>
      </c>
      <c r="E303" s="207" t="s">
        <v>592</v>
      </c>
      <c r="F303" s="207">
        <v>259.5</v>
      </c>
      <c r="G303" s="207"/>
      <c r="H303" s="207">
        <v>320</v>
      </c>
      <c r="I303" s="209">
        <v>320</v>
      </c>
      <c r="J303" s="179" t="s">
        <v>685</v>
      </c>
      <c r="K303" s="180">
        <f t="shared" si="160"/>
        <v>60.5</v>
      </c>
      <c r="L303" s="181">
        <f t="shared" si="161"/>
        <v>0.23314065510597304</v>
      </c>
      <c r="M303" s="176" t="s">
        <v>595</v>
      </c>
      <c r="N303" s="182">
        <v>44323</v>
      </c>
      <c r="O303" s="1"/>
      <c r="P303" s="1"/>
      <c r="Q303" s="1"/>
      <c r="R303" s="6" t="s">
        <v>788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7">
        <v>139</v>
      </c>
      <c r="B304" s="218">
        <v>43439</v>
      </c>
      <c r="C304" s="218"/>
      <c r="D304" s="219" t="s">
        <v>807</v>
      </c>
      <c r="E304" s="220" t="s">
        <v>592</v>
      </c>
      <c r="F304" s="220">
        <v>715</v>
      </c>
      <c r="G304" s="220"/>
      <c r="H304" s="220">
        <v>445</v>
      </c>
      <c r="I304" s="221">
        <v>840</v>
      </c>
      <c r="J304" s="189" t="s">
        <v>808</v>
      </c>
      <c r="K304" s="190">
        <f t="shared" si="160"/>
        <v>-270</v>
      </c>
      <c r="L304" s="191">
        <f t="shared" si="161"/>
        <v>-0.3776223776223776</v>
      </c>
      <c r="M304" s="187" t="s">
        <v>606</v>
      </c>
      <c r="N304" s="184">
        <v>43800</v>
      </c>
      <c r="O304" s="1"/>
      <c r="P304" s="1"/>
      <c r="Q304" s="1"/>
      <c r="R304" s="6" t="s">
        <v>788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4">
        <v>140</v>
      </c>
      <c r="B305" s="205">
        <v>43469</v>
      </c>
      <c r="C305" s="205"/>
      <c r="D305" s="206" t="s">
        <v>180</v>
      </c>
      <c r="E305" s="207" t="s">
        <v>592</v>
      </c>
      <c r="F305" s="207">
        <v>875</v>
      </c>
      <c r="G305" s="207"/>
      <c r="H305" s="207">
        <v>1165</v>
      </c>
      <c r="I305" s="209">
        <v>1185</v>
      </c>
      <c r="J305" s="179" t="s">
        <v>809</v>
      </c>
      <c r="K305" s="180">
        <f t="shared" si="160"/>
        <v>290</v>
      </c>
      <c r="L305" s="181">
        <f t="shared" si="161"/>
        <v>0.33142857142857141</v>
      </c>
      <c r="M305" s="176" t="s">
        <v>595</v>
      </c>
      <c r="N305" s="182">
        <v>43847</v>
      </c>
      <c r="O305" s="1"/>
      <c r="P305" s="1"/>
      <c r="Q305" s="1"/>
      <c r="R305" s="6" t="s">
        <v>788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4">
        <v>141</v>
      </c>
      <c r="B306" s="205">
        <v>43559</v>
      </c>
      <c r="C306" s="205"/>
      <c r="D306" s="206" t="s">
        <v>365</v>
      </c>
      <c r="E306" s="207" t="s">
        <v>592</v>
      </c>
      <c r="F306" s="207">
        <f>387-14.63</f>
        <v>372.37</v>
      </c>
      <c r="G306" s="207"/>
      <c r="H306" s="207">
        <v>490</v>
      </c>
      <c r="I306" s="209">
        <v>490</v>
      </c>
      <c r="J306" s="179" t="s">
        <v>685</v>
      </c>
      <c r="K306" s="180">
        <f t="shared" si="160"/>
        <v>117.63</v>
      </c>
      <c r="L306" s="181">
        <f t="shared" si="161"/>
        <v>0.31589548030185027</v>
      </c>
      <c r="M306" s="176" t="s">
        <v>595</v>
      </c>
      <c r="N306" s="182">
        <v>43850</v>
      </c>
      <c r="O306" s="1"/>
      <c r="P306" s="1"/>
      <c r="Q306" s="1"/>
      <c r="R306" s="6" t="s">
        <v>788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7">
        <v>142</v>
      </c>
      <c r="B307" s="218">
        <v>43578</v>
      </c>
      <c r="C307" s="218"/>
      <c r="D307" s="219" t="s">
        <v>810</v>
      </c>
      <c r="E307" s="220" t="s">
        <v>605</v>
      </c>
      <c r="F307" s="220">
        <v>220</v>
      </c>
      <c r="G307" s="220"/>
      <c r="H307" s="220">
        <v>127.5</v>
      </c>
      <c r="I307" s="221">
        <v>284</v>
      </c>
      <c r="J307" s="189" t="s">
        <v>811</v>
      </c>
      <c r="K307" s="190">
        <f t="shared" si="160"/>
        <v>-92.5</v>
      </c>
      <c r="L307" s="191">
        <f t="shared" si="161"/>
        <v>-0.42045454545454547</v>
      </c>
      <c r="M307" s="187" t="s">
        <v>606</v>
      </c>
      <c r="N307" s="184">
        <v>43896</v>
      </c>
      <c r="O307" s="1"/>
      <c r="P307" s="1"/>
      <c r="Q307" s="1"/>
      <c r="R307" s="6" t="s">
        <v>788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4">
        <v>143</v>
      </c>
      <c r="B308" s="205">
        <v>43622</v>
      </c>
      <c r="C308" s="205"/>
      <c r="D308" s="206" t="s">
        <v>490</v>
      </c>
      <c r="E308" s="207" t="s">
        <v>605</v>
      </c>
      <c r="F308" s="207">
        <v>332.8</v>
      </c>
      <c r="G308" s="207"/>
      <c r="H308" s="207">
        <v>405</v>
      </c>
      <c r="I308" s="209">
        <v>419</v>
      </c>
      <c r="J308" s="179" t="s">
        <v>812</v>
      </c>
      <c r="K308" s="180">
        <f t="shared" si="160"/>
        <v>72.199999999999989</v>
      </c>
      <c r="L308" s="181">
        <f t="shared" si="161"/>
        <v>0.21694711538461534</v>
      </c>
      <c r="M308" s="176" t="s">
        <v>595</v>
      </c>
      <c r="N308" s="182">
        <v>43860</v>
      </c>
      <c r="O308" s="1"/>
      <c r="P308" s="1"/>
      <c r="Q308" s="1"/>
      <c r="R308" s="6" t="s">
        <v>792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8">
        <v>144</v>
      </c>
      <c r="B309" s="197">
        <v>43641</v>
      </c>
      <c r="C309" s="197"/>
      <c r="D309" s="198" t="s">
        <v>172</v>
      </c>
      <c r="E309" s="199" t="s">
        <v>592</v>
      </c>
      <c r="F309" s="199">
        <v>386</v>
      </c>
      <c r="G309" s="200"/>
      <c r="H309" s="200">
        <v>395</v>
      </c>
      <c r="I309" s="200">
        <v>452</v>
      </c>
      <c r="J309" s="201" t="s">
        <v>813</v>
      </c>
      <c r="K309" s="202">
        <f t="shared" si="160"/>
        <v>9</v>
      </c>
      <c r="L309" s="203">
        <f t="shared" si="161"/>
        <v>2.3316062176165803E-2</v>
      </c>
      <c r="M309" s="199" t="s">
        <v>615</v>
      </c>
      <c r="N309" s="197">
        <v>43868</v>
      </c>
      <c r="O309" s="1"/>
      <c r="P309" s="1"/>
      <c r="Q309" s="1"/>
      <c r="R309" s="6" t="s">
        <v>792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8">
        <v>145</v>
      </c>
      <c r="B310" s="197">
        <v>43707</v>
      </c>
      <c r="C310" s="197"/>
      <c r="D310" s="198" t="s">
        <v>146</v>
      </c>
      <c r="E310" s="199" t="s">
        <v>592</v>
      </c>
      <c r="F310" s="199">
        <v>137.5</v>
      </c>
      <c r="G310" s="200"/>
      <c r="H310" s="200">
        <v>138.5</v>
      </c>
      <c r="I310" s="200">
        <v>190</v>
      </c>
      <c r="J310" s="201" t="s">
        <v>814</v>
      </c>
      <c r="K310" s="202">
        <f t="shared" si="160"/>
        <v>1</v>
      </c>
      <c r="L310" s="203">
        <f t="shared" si="161"/>
        <v>7.2727272727272727E-3</v>
      </c>
      <c r="M310" s="199" t="s">
        <v>615</v>
      </c>
      <c r="N310" s="197">
        <v>44432</v>
      </c>
      <c r="O310" s="1"/>
      <c r="P310" s="1"/>
      <c r="Q310" s="1"/>
      <c r="R310" s="6" t="s">
        <v>788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04">
        <v>146</v>
      </c>
      <c r="B311" s="205">
        <v>43731</v>
      </c>
      <c r="C311" s="205"/>
      <c r="D311" s="206" t="s">
        <v>438</v>
      </c>
      <c r="E311" s="207" t="s">
        <v>592</v>
      </c>
      <c r="F311" s="207">
        <v>235</v>
      </c>
      <c r="G311" s="207"/>
      <c r="H311" s="207">
        <v>295</v>
      </c>
      <c r="I311" s="209">
        <v>296</v>
      </c>
      <c r="J311" s="179" t="s">
        <v>815</v>
      </c>
      <c r="K311" s="180">
        <f t="shared" si="160"/>
        <v>60</v>
      </c>
      <c r="L311" s="181">
        <f t="shared" si="161"/>
        <v>0.25531914893617019</v>
      </c>
      <c r="M311" s="176" t="s">
        <v>595</v>
      </c>
      <c r="N311" s="182">
        <v>43844</v>
      </c>
      <c r="O311" s="1"/>
      <c r="P311" s="1"/>
      <c r="Q311" s="1"/>
      <c r="R311" s="6" t="s">
        <v>792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04">
        <v>147</v>
      </c>
      <c r="B312" s="205">
        <v>43752</v>
      </c>
      <c r="C312" s="205"/>
      <c r="D312" s="206" t="s">
        <v>816</v>
      </c>
      <c r="E312" s="207" t="s">
        <v>592</v>
      </c>
      <c r="F312" s="207">
        <v>277.5</v>
      </c>
      <c r="G312" s="207"/>
      <c r="H312" s="207">
        <v>333</v>
      </c>
      <c r="I312" s="209">
        <v>333</v>
      </c>
      <c r="J312" s="179" t="s">
        <v>817</v>
      </c>
      <c r="K312" s="180">
        <f t="shared" si="160"/>
        <v>55.5</v>
      </c>
      <c r="L312" s="181">
        <f t="shared" si="161"/>
        <v>0.2</v>
      </c>
      <c r="M312" s="176" t="s">
        <v>595</v>
      </c>
      <c r="N312" s="182">
        <v>43846</v>
      </c>
      <c r="O312" s="1"/>
      <c r="P312" s="1"/>
      <c r="Q312" s="1"/>
      <c r="R312" s="6" t="s">
        <v>788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04">
        <v>148</v>
      </c>
      <c r="B313" s="205">
        <v>43752</v>
      </c>
      <c r="C313" s="205"/>
      <c r="D313" s="206" t="s">
        <v>818</v>
      </c>
      <c r="E313" s="207" t="s">
        <v>592</v>
      </c>
      <c r="F313" s="207">
        <v>930</v>
      </c>
      <c r="G313" s="207"/>
      <c r="H313" s="207">
        <v>1165</v>
      </c>
      <c r="I313" s="209">
        <v>1200</v>
      </c>
      <c r="J313" s="179" t="s">
        <v>819</v>
      </c>
      <c r="K313" s="180">
        <f t="shared" si="160"/>
        <v>235</v>
      </c>
      <c r="L313" s="181">
        <f t="shared" si="161"/>
        <v>0.25268817204301075</v>
      </c>
      <c r="M313" s="176" t="s">
        <v>595</v>
      </c>
      <c r="N313" s="182">
        <v>43847</v>
      </c>
      <c r="O313" s="1"/>
      <c r="P313" s="1"/>
      <c r="Q313" s="1"/>
      <c r="R313" s="6" t="s">
        <v>792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04">
        <v>149</v>
      </c>
      <c r="B314" s="205">
        <v>43753</v>
      </c>
      <c r="C314" s="205"/>
      <c r="D314" s="206" t="s">
        <v>820</v>
      </c>
      <c r="E314" s="207" t="s">
        <v>592</v>
      </c>
      <c r="F314" s="177">
        <v>111</v>
      </c>
      <c r="G314" s="207"/>
      <c r="H314" s="207">
        <v>141</v>
      </c>
      <c r="I314" s="209">
        <v>141</v>
      </c>
      <c r="J314" s="179" t="s">
        <v>821</v>
      </c>
      <c r="K314" s="180">
        <f t="shared" si="160"/>
        <v>30</v>
      </c>
      <c r="L314" s="181">
        <f t="shared" si="161"/>
        <v>0.27027027027027029</v>
      </c>
      <c r="M314" s="176" t="s">
        <v>595</v>
      </c>
      <c r="N314" s="182">
        <v>44328</v>
      </c>
      <c r="O314" s="1"/>
      <c r="P314" s="1"/>
      <c r="Q314" s="1"/>
      <c r="R314" s="6" t="s">
        <v>792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4">
        <v>150</v>
      </c>
      <c r="B315" s="205">
        <v>43753</v>
      </c>
      <c r="C315" s="205"/>
      <c r="D315" s="206" t="s">
        <v>822</v>
      </c>
      <c r="E315" s="207" t="s">
        <v>592</v>
      </c>
      <c r="F315" s="177">
        <v>296</v>
      </c>
      <c r="G315" s="207"/>
      <c r="H315" s="207">
        <v>370</v>
      </c>
      <c r="I315" s="209">
        <v>370</v>
      </c>
      <c r="J315" s="179" t="s">
        <v>685</v>
      </c>
      <c r="K315" s="180">
        <f t="shared" si="160"/>
        <v>74</v>
      </c>
      <c r="L315" s="181">
        <f t="shared" si="161"/>
        <v>0.25</v>
      </c>
      <c r="M315" s="176" t="s">
        <v>595</v>
      </c>
      <c r="N315" s="182">
        <v>43853</v>
      </c>
      <c r="O315" s="1"/>
      <c r="P315" s="1"/>
      <c r="Q315" s="1"/>
      <c r="R315" s="6" t="s">
        <v>792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04">
        <v>151</v>
      </c>
      <c r="B316" s="205">
        <v>43754</v>
      </c>
      <c r="C316" s="205"/>
      <c r="D316" s="206" t="s">
        <v>823</v>
      </c>
      <c r="E316" s="207" t="s">
        <v>592</v>
      </c>
      <c r="F316" s="177">
        <v>300</v>
      </c>
      <c r="G316" s="207"/>
      <c r="H316" s="207">
        <v>382.5</v>
      </c>
      <c r="I316" s="209">
        <v>344</v>
      </c>
      <c r="J316" s="179" t="s">
        <v>824</v>
      </c>
      <c r="K316" s="180">
        <f t="shared" si="160"/>
        <v>82.5</v>
      </c>
      <c r="L316" s="181">
        <f t="shared" si="161"/>
        <v>0.27500000000000002</v>
      </c>
      <c r="M316" s="176" t="s">
        <v>595</v>
      </c>
      <c r="N316" s="182">
        <v>44238</v>
      </c>
      <c r="O316" s="1"/>
      <c r="P316" s="1"/>
      <c r="Q316" s="1"/>
      <c r="R316" s="6" t="s">
        <v>792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04">
        <v>152</v>
      </c>
      <c r="B317" s="205">
        <v>43832</v>
      </c>
      <c r="C317" s="205"/>
      <c r="D317" s="206" t="s">
        <v>825</v>
      </c>
      <c r="E317" s="207" t="s">
        <v>592</v>
      </c>
      <c r="F317" s="177">
        <v>495</v>
      </c>
      <c r="G317" s="207"/>
      <c r="H317" s="207">
        <v>595</v>
      </c>
      <c r="I317" s="209">
        <v>590</v>
      </c>
      <c r="J317" s="179" t="s">
        <v>618</v>
      </c>
      <c r="K317" s="180">
        <f t="shared" si="160"/>
        <v>100</v>
      </c>
      <c r="L317" s="181">
        <f t="shared" si="161"/>
        <v>0.20202020202020202</v>
      </c>
      <c r="M317" s="176" t="s">
        <v>595</v>
      </c>
      <c r="N317" s="182">
        <v>44589</v>
      </c>
      <c r="O317" s="1"/>
      <c r="P317" s="1"/>
      <c r="Q317" s="1"/>
      <c r="R317" s="6" t="s">
        <v>792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04">
        <v>153</v>
      </c>
      <c r="B318" s="205">
        <v>43966</v>
      </c>
      <c r="C318" s="205"/>
      <c r="D318" s="206" t="s">
        <v>76</v>
      </c>
      <c r="E318" s="207" t="s">
        <v>592</v>
      </c>
      <c r="F318" s="177">
        <v>67.5</v>
      </c>
      <c r="G318" s="207"/>
      <c r="H318" s="207">
        <v>86</v>
      </c>
      <c r="I318" s="209">
        <v>86</v>
      </c>
      <c r="J318" s="179" t="s">
        <v>826</v>
      </c>
      <c r="K318" s="180">
        <f t="shared" si="160"/>
        <v>18.5</v>
      </c>
      <c r="L318" s="181">
        <f t="shared" si="161"/>
        <v>0.27407407407407408</v>
      </c>
      <c r="M318" s="176" t="s">
        <v>595</v>
      </c>
      <c r="N318" s="182">
        <v>44008</v>
      </c>
      <c r="O318" s="1"/>
      <c r="P318" s="1"/>
      <c r="Q318" s="1"/>
      <c r="R318" s="6" t="s">
        <v>792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04">
        <v>154</v>
      </c>
      <c r="B319" s="205">
        <v>44035</v>
      </c>
      <c r="C319" s="205"/>
      <c r="D319" s="206" t="s">
        <v>489</v>
      </c>
      <c r="E319" s="207" t="s">
        <v>592</v>
      </c>
      <c r="F319" s="177">
        <v>231</v>
      </c>
      <c r="G319" s="207"/>
      <c r="H319" s="207">
        <v>281</v>
      </c>
      <c r="I319" s="209">
        <v>281</v>
      </c>
      <c r="J319" s="179" t="s">
        <v>685</v>
      </c>
      <c r="K319" s="180">
        <f t="shared" si="160"/>
        <v>50</v>
      </c>
      <c r="L319" s="181">
        <f t="shared" si="161"/>
        <v>0.21645021645021645</v>
      </c>
      <c r="M319" s="176" t="s">
        <v>595</v>
      </c>
      <c r="N319" s="182">
        <v>44358</v>
      </c>
      <c r="O319" s="1"/>
      <c r="P319" s="1"/>
      <c r="Q319" s="1"/>
      <c r="R319" s="6" t="s">
        <v>792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04">
        <v>155</v>
      </c>
      <c r="B320" s="205">
        <v>44092</v>
      </c>
      <c r="C320" s="205"/>
      <c r="D320" s="206" t="s">
        <v>144</v>
      </c>
      <c r="E320" s="207" t="s">
        <v>592</v>
      </c>
      <c r="F320" s="207">
        <v>206</v>
      </c>
      <c r="G320" s="207"/>
      <c r="H320" s="207">
        <v>248</v>
      </c>
      <c r="I320" s="209">
        <v>248</v>
      </c>
      <c r="J320" s="179" t="s">
        <v>685</v>
      </c>
      <c r="K320" s="180">
        <f t="shared" si="160"/>
        <v>42</v>
      </c>
      <c r="L320" s="181">
        <f t="shared" si="161"/>
        <v>0.20388349514563106</v>
      </c>
      <c r="M320" s="176" t="s">
        <v>595</v>
      </c>
      <c r="N320" s="182">
        <v>44214</v>
      </c>
      <c r="O320" s="1"/>
      <c r="P320" s="1"/>
      <c r="Q320" s="1"/>
      <c r="R320" s="6" t="s">
        <v>792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04">
        <v>156</v>
      </c>
      <c r="B321" s="205">
        <v>44140</v>
      </c>
      <c r="C321" s="205"/>
      <c r="D321" s="206" t="s">
        <v>144</v>
      </c>
      <c r="E321" s="207" t="s">
        <v>592</v>
      </c>
      <c r="F321" s="207">
        <v>182.5</v>
      </c>
      <c r="G321" s="207"/>
      <c r="H321" s="207">
        <v>248</v>
      </c>
      <c r="I321" s="209">
        <v>248</v>
      </c>
      <c r="J321" s="179" t="s">
        <v>685</v>
      </c>
      <c r="K321" s="180">
        <f t="shared" si="160"/>
        <v>65.5</v>
      </c>
      <c r="L321" s="181">
        <f t="shared" si="161"/>
        <v>0.35890410958904112</v>
      </c>
      <c r="M321" s="176" t="s">
        <v>595</v>
      </c>
      <c r="N321" s="182">
        <v>44214</v>
      </c>
      <c r="O321" s="1"/>
      <c r="P321" s="1"/>
      <c r="Q321" s="1"/>
      <c r="R321" s="6" t="s">
        <v>792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04">
        <v>157</v>
      </c>
      <c r="B322" s="205">
        <v>44140</v>
      </c>
      <c r="C322" s="205"/>
      <c r="D322" s="206" t="s">
        <v>347</v>
      </c>
      <c r="E322" s="207" t="s">
        <v>592</v>
      </c>
      <c r="F322" s="207">
        <v>247.5</v>
      </c>
      <c r="G322" s="207"/>
      <c r="H322" s="207">
        <v>320</v>
      </c>
      <c r="I322" s="209">
        <v>320</v>
      </c>
      <c r="J322" s="179" t="s">
        <v>685</v>
      </c>
      <c r="K322" s="180">
        <f t="shared" si="160"/>
        <v>72.5</v>
      </c>
      <c r="L322" s="181">
        <f t="shared" si="161"/>
        <v>0.29292929292929293</v>
      </c>
      <c r="M322" s="176" t="s">
        <v>595</v>
      </c>
      <c r="N322" s="182">
        <v>44323</v>
      </c>
      <c r="O322" s="1"/>
      <c r="P322" s="1"/>
      <c r="Q322" s="1"/>
      <c r="R322" s="6" t="s">
        <v>792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04">
        <v>158</v>
      </c>
      <c r="B323" s="205">
        <v>44140</v>
      </c>
      <c r="C323" s="205"/>
      <c r="D323" s="206" t="s">
        <v>203</v>
      </c>
      <c r="E323" s="207" t="s">
        <v>592</v>
      </c>
      <c r="F323" s="177">
        <v>925</v>
      </c>
      <c r="G323" s="207"/>
      <c r="H323" s="207">
        <v>1095</v>
      </c>
      <c r="I323" s="209">
        <v>1093</v>
      </c>
      <c r="J323" s="179" t="s">
        <v>827</v>
      </c>
      <c r="K323" s="180">
        <f t="shared" si="160"/>
        <v>170</v>
      </c>
      <c r="L323" s="181">
        <f t="shared" si="161"/>
        <v>0.18378378378378379</v>
      </c>
      <c r="M323" s="176" t="s">
        <v>595</v>
      </c>
      <c r="N323" s="182">
        <v>44201</v>
      </c>
      <c r="O323" s="1"/>
      <c r="P323" s="1"/>
      <c r="Q323" s="1"/>
      <c r="R323" s="6" t="s">
        <v>792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04">
        <v>159</v>
      </c>
      <c r="B324" s="205">
        <v>44140</v>
      </c>
      <c r="C324" s="205"/>
      <c r="D324" s="206" t="s">
        <v>365</v>
      </c>
      <c r="E324" s="207" t="s">
        <v>592</v>
      </c>
      <c r="F324" s="177">
        <v>332.5</v>
      </c>
      <c r="G324" s="207"/>
      <c r="H324" s="207">
        <v>393</v>
      </c>
      <c r="I324" s="209">
        <v>406</v>
      </c>
      <c r="J324" s="179" t="s">
        <v>828</v>
      </c>
      <c r="K324" s="180">
        <f t="shared" si="160"/>
        <v>60.5</v>
      </c>
      <c r="L324" s="181">
        <f t="shared" si="161"/>
        <v>0.18195488721804512</v>
      </c>
      <c r="M324" s="176" t="s">
        <v>595</v>
      </c>
      <c r="N324" s="182">
        <v>44256</v>
      </c>
      <c r="O324" s="1"/>
      <c r="P324" s="1"/>
      <c r="Q324" s="1"/>
      <c r="R324" s="6" t="s">
        <v>792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04">
        <v>160</v>
      </c>
      <c r="B325" s="205">
        <v>44141</v>
      </c>
      <c r="C325" s="205"/>
      <c r="D325" s="206" t="s">
        <v>489</v>
      </c>
      <c r="E325" s="207" t="s">
        <v>592</v>
      </c>
      <c r="F325" s="177">
        <v>231</v>
      </c>
      <c r="G325" s="207"/>
      <c r="H325" s="207">
        <v>281</v>
      </c>
      <c r="I325" s="209">
        <v>281</v>
      </c>
      <c r="J325" s="179" t="s">
        <v>685</v>
      </c>
      <c r="K325" s="180">
        <f t="shared" si="160"/>
        <v>50</v>
      </c>
      <c r="L325" s="181">
        <f t="shared" si="161"/>
        <v>0.21645021645021645</v>
      </c>
      <c r="M325" s="176" t="s">
        <v>595</v>
      </c>
      <c r="N325" s="182">
        <v>44358</v>
      </c>
      <c r="O325" s="1"/>
      <c r="P325" s="1"/>
      <c r="Q325" s="1"/>
      <c r="R325" s="6" t="s">
        <v>792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04">
        <v>161</v>
      </c>
      <c r="B326" s="205">
        <v>44187</v>
      </c>
      <c r="C326" s="205"/>
      <c r="D326" s="206" t="s">
        <v>829</v>
      </c>
      <c r="E326" s="207" t="s">
        <v>592</v>
      </c>
      <c r="F326" s="177">
        <v>190</v>
      </c>
      <c r="G326" s="207"/>
      <c r="H326" s="207">
        <v>239</v>
      </c>
      <c r="I326" s="209">
        <v>239</v>
      </c>
      <c r="J326" s="179" t="s">
        <v>830</v>
      </c>
      <c r="K326" s="180">
        <f t="shared" si="160"/>
        <v>49</v>
      </c>
      <c r="L326" s="181">
        <f t="shared" si="161"/>
        <v>0.25789473684210529</v>
      </c>
      <c r="M326" s="176" t="s">
        <v>595</v>
      </c>
      <c r="N326" s="182">
        <v>44844</v>
      </c>
      <c r="O326" s="1"/>
      <c r="P326" s="1"/>
      <c r="Q326" s="1"/>
      <c r="R326" s="6" t="s">
        <v>792</v>
      </c>
    </row>
    <row r="327" spans="1:26" ht="12.75" customHeight="1">
      <c r="A327" s="204">
        <v>162</v>
      </c>
      <c r="B327" s="205">
        <v>44258</v>
      </c>
      <c r="C327" s="205"/>
      <c r="D327" s="206" t="s">
        <v>825</v>
      </c>
      <c r="E327" s="207" t="s">
        <v>592</v>
      </c>
      <c r="F327" s="177">
        <v>495</v>
      </c>
      <c r="G327" s="207"/>
      <c r="H327" s="207">
        <v>595</v>
      </c>
      <c r="I327" s="209">
        <v>590</v>
      </c>
      <c r="J327" s="179" t="s">
        <v>618</v>
      </c>
      <c r="K327" s="180">
        <f t="shared" si="160"/>
        <v>100</v>
      </c>
      <c r="L327" s="181">
        <f t="shared" si="161"/>
        <v>0.20202020202020202</v>
      </c>
      <c r="M327" s="176" t="s">
        <v>595</v>
      </c>
      <c r="N327" s="182">
        <v>44589</v>
      </c>
      <c r="O327" s="1"/>
      <c r="P327" s="1"/>
      <c r="R327" s="6" t="s">
        <v>792</v>
      </c>
    </row>
    <row r="328" spans="1:26" ht="12.75" customHeight="1">
      <c r="A328" s="204">
        <v>163</v>
      </c>
      <c r="B328" s="205">
        <v>44274</v>
      </c>
      <c r="C328" s="205"/>
      <c r="D328" s="206" t="s">
        <v>365</v>
      </c>
      <c r="E328" s="207" t="s">
        <v>592</v>
      </c>
      <c r="F328" s="177">
        <v>355</v>
      </c>
      <c r="G328" s="207"/>
      <c r="H328" s="207">
        <v>422.5</v>
      </c>
      <c r="I328" s="209">
        <v>420</v>
      </c>
      <c r="J328" s="179" t="s">
        <v>831</v>
      </c>
      <c r="K328" s="180">
        <f t="shared" si="160"/>
        <v>67.5</v>
      </c>
      <c r="L328" s="181">
        <f t="shared" si="161"/>
        <v>0.19014084507042253</v>
      </c>
      <c r="M328" s="176" t="s">
        <v>595</v>
      </c>
      <c r="N328" s="182">
        <v>44361</v>
      </c>
      <c r="O328" s="1"/>
      <c r="R328" s="222" t="s">
        <v>792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04">
        <v>164</v>
      </c>
      <c r="B329" s="205">
        <v>44295</v>
      </c>
      <c r="C329" s="205"/>
      <c r="D329" s="206" t="s">
        <v>327</v>
      </c>
      <c r="E329" s="207" t="s">
        <v>592</v>
      </c>
      <c r="F329" s="177">
        <v>555</v>
      </c>
      <c r="G329" s="207"/>
      <c r="H329" s="207">
        <v>663</v>
      </c>
      <c r="I329" s="209">
        <v>663</v>
      </c>
      <c r="J329" s="179" t="s">
        <v>832</v>
      </c>
      <c r="K329" s="180">
        <f t="shared" si="160"/>
        <v>108</v>
      </c>
      <c r="L329" s="181">
        <f t="shared" si="161"/>
        <v>0.19459459459459461</v>
      </c>
      <c r="M329" s="176" t="s">
        <v>595</v>
      </c>
      <c r="N329" s="182">
        <v>44321</v>
      </c>
      <c r="O329" s="1"/>
      <c r="P329" s="1"/>
      <c r="Q329" s="1"/>
      <c r="R329" s="222" t="s">
        <v>792</v>
      </c>
    </row>
    <row r="330" spans="1:26" ht="12.75" customHeight="1">
      <c r="A330" s="204">
        <v>165</v>
      </c>
      <c r="B330" s="205">
        <v>44308</v>
      </c>
      <c r="C330" s="205"/>
      <c r="D330" s="206" t="s">
        <v>796</v>
      </c>
      <c r="E330" s="207" t="s">
        <v>592</v>
      </c>
      <c r="F330" s="177">
        <v>126.5</v>
      </c>
      <c r="G330" s="207"/>
      <c r="H330" s="207">
        <v>155</v>
      </c>
      <c r="I330" s="209">
        <v>155</v>
      </c>
      <c r="J330" s="179" t="s">
        <v>685</v>
      </c>
      <c r="K330" s="180">
        <f t="shared" si="160"/>
        <v>28.5</v>
      </c>
      <c r="L330" s="181">
        <f t="shared" si="161"/>
        <v>0.22529644268774704</v>
      </c>
      <c r="M330" s="176" t="s">
        <v>595</v>
      </c>
      <c r="N330" s="182">
        <v>44362</v>
      </c>
      <c r="O330" s="1"/>
      <c r="R330" s="222" t="s">
        <v>792</v>
      </c>
    </row>
    <row r="331" spans="1:26" ht="12.75" customHeight="1">
      <c r="A331" s="183">
        <v>166</v>
      </c>
      <c r="B331" s="214">
        <v>44368</v>
      </c>
      <c r="C331" s="214"/>
      <c r="D331" s="185" t="s">
        <v>833</v>
      </c>
      <c r="E331" s="187" t="s">
        <v>592</v>
      </c>
      <c r="F331" s="215">
        <v>287.5</v>
      </c>
      <c r="G331" s="187"/>
      <c r="H331" s="187">
        <v>245</v>
      </c>
      <c r="I331" s="188">
        <v>344</v>
      </c>
      <c r="J331" s="189" t="s">
        <v>834</v>
      </c>
      <c r="K331" s="190">
        <f t="shared" si="160"/>
        <v>-42.5</v>
      </c>
      <c r="L331" s="191">
        <f t="shared" si="161"/>
        <v>-0.14782608695652175</v>
      </c>
      <c r="M331" s="187" t="s">
        <v>606</v>
      </c>
      <c r="N331" s="184">
        <v>44508</v>
      </c>
      <c r="O331" s="1"/>
      <c r="R331" s="222" t="s">
        <v>792</v>
      </c>
    </row>
    <row r="332" spans="1:26" ht="12.75" customHeight="1">
      <c r="A332" s="204">
        <v>167</v>
      </c>
      <c r="B332" s="205">
        <v>44368</v>
      </c>
      <c r="C332" s="205"/>
      <c r="D332" s="206" t="s">
        <v>489</v>
      </c>
      <c r="E332" s="207" t="s">
        <v>592</v>
      </c>
      <c r="F332" s="177">
        <v>241</v>
      </c>
      <c r="G332" s="207"/>
      <c r="H332" s="207">
        <v>298</v>
      </c>
      <c r="I332" s="209">
        <v>320</v>
      </c>
      <c r="J332" s="179" t="s">
        <v>685</v>
      </c>
      <c r="K332" s="180">
        <f t="shared" si="160"/>
        <v>57</v>
      </c>
      <c r="L332" s="181">
        <f t="shared" si="161"/>
        <v>0.23651452282157676</v>
      </c>
      <c r="M332" s="176" t="s">
        <v>595</v>
      </c>
      <c r="N332" s="182">
        <v>44802</v>
      </c>
      <c r="O332" s="41"/>
      <c r="R332" s="222" t="s">
        <v>792</v>
      </c>
    </row>
    <row r="333" spans="1:26" ht="12.75" customHeight="1">
      <c r="A333" s="204">
        <v>168</v>
      </c>
      <c r="B333" s="205">
        <v>44406</v>
      </c>
      <c r="C333" s="205"/>
      <c r="D333" s="206" t="s">
        <v>796</v>
      </c>
      <c r="E333" s="207" t="s">
        <v>592</v>
      </c>
      <c r="F333" s="177">
        <v>162.5</v>
      </c>
      <c r="G333" s="207"/>
      <c r="H333" s="207">
        <v>200</v>
      </c>
      <c r="I333" s="209">
        <v>200</v>
      </c>
      <c r="J333" s="179" t="s">
        <v>685</v>
      </c>
      <c r="K333" s="180">
        <f t="shared" si="160"/>
        <v>37.5</v>
      </c>
      <c r="L333" s="181">
        <f t="shared" si="161"/>
        <v>0.23076923076923078</v>
      </c>
      <c r="M333" s="176" t="s">
        <v>595</v>
      </c>
      <c r="N333" s="182">
        <v>44802</v>
      </c>
      <c r="O333" s="1"/>
      <c r="R333" s="222" t="s">
        <v>792</v>
      </c>
    </row>
    <row r="334" spans="1:26" ht="12.75" customHeight="1">
      <c r="A334" s="204">
        <v>169</v>
      </c>
      <c r="B334" s="205">
        <v>44462</v>
      </c>
      <c r="C334" s="205"/>
      <c r="D334" s="206" t="s">
        <v>446</v>
      </c>
      <c r="E334" s="207" t="s">
        <v>592</v>
      </c>
      <c r="F334" s="177">
        <v>1235</v>
      </c>
      <c r="G334" s="207"/>
      <c r="H334" s="207">
        <v>1505</v>
      </c>
      <c r="I334" s="209">
        <v>1500</v>
      </c>
      <c r="J334" s="179" t="s">
        <v>685</v>
      </c>
      <c r="K334" s="180">
        <f t="shared" si="160"/>
        <v>270</v>
      </c>
      <c r="L334" s="181">
        <f t="shared" si="161"/>
        <v>0.21862348178137653</v>
      </c>
      <c r="M334" s="176" t="s">
        <v>595</v>
      </c>
      <c r="N334" s="182">
        <v>44564</v>
      </c>
      <c r="O334" s="1"/>
      <c r="R334" s="222" t="s">
        <v>792</v>
      </c>
    </row>
    <row r="335" spans="1:26" ht="12.75" customHeight="1">
      <c r="A335" s="223">
        <v>170</v>
      </c>
      <c r="B335" s="224">
        <v>44480</v>
      </c>
      <c r="C335" s="224"/>
      <c r="D335" s="225" t="s">
        <v>835</v>
      </c>
      <c r="E335" s="226" t="s">
        <v>592</v>
      </c>
      <c r="F335" s="60">
        <v>58.75</v>
      </c>
      <c r="G335" s="226"/>
      <c r="H335" s="227"/>
      <c r="I335" s="56"/>
      <c r="J335" s="228" t="s">
        <v>593</v>
      </c>
      <c r="K335" s="223"/>
      <c r="L335" s="224"/>
      <c r="M335" s="224"/>
      <c r="N335" s="225"/>
      <c r="O335" s="41"/>
      <c r="R335" s="222" t="s">
        <v>792</v>
      </c>
    </row>
    <row r="336" spans="1:26" ht="12.75" customHeight="1">
      <c r="A336" s="229">
        <v>171</v>
      </c>
      <c r="B336" s="230">
        <v>44481</v>
      </c>
      <c r="C336" s="230"/>
      <c r="D336" s="231" t="s">
        <v>278</v>
      </c>
      <c r="E336" s="56" t="s">
        <v>592</v>
      </c>
      <c r="F336" s="232" t="s">
        <v>836</v>
      </c>
      <c r="G336" s="56"/>
      <c r="H336" s="56"/>
      <c r="I336" s="56">
        <v>380</v>
      </c>
      <c r="J336" s="233" t="s">
        <v>593</v>
      </c>
      <c r="K336" s="229"/>
      <c r="L336" s="230"/>
      <c r="M336" s="230"/>
      <c r="N336" s="231"/>
      <c r="O336" s="41"/>
      <c r="R336" s="222" t="s">
        <v>792</v>
      </c>
    </row>
    <row r="337" spans="1:38" ht="12.75" customHeight="1">
      <c r="A337" s="204">
        <v>172</v>
      </c>
      <c r="B337" s="205">
        <v>44481</v>
      </c>
      <c r="C337" s="205"/>
      <c r="D337" s="206" t="s">
        <v>837</v>
      </c>
      <c r="E337" s="207" t="s">
        <v>592</v>
      </c>
      <c r="F337" s="177">
        <v>45.5</v>
      </c>
      <c r="G337" s="207"/>
      <c r="H337" s="207">
        <v>56.5</v>
      </c>
      <c r="I337" s="209">
        <v>56</v>
      </c>
      <c r="J337" s="179" t="s">
        <v>685</v>
      </c>
      <c r="K337" s="180">
        <f t="shared" ref="K337:K338" si="162">H337-F337</f>
        <v>11</v>
      </c>
      <c r="L337" s="181">
        <f t="shared" ref="L337:L338" si="163">K337/F337</f>
        <v>0.24175824175824176</v>
      </c>
      <c r="M337" s="176" t="s">
        <v>595</v>
      </c>
      <c r="N337" s="182">
        <v>44881</v>
      </c>
      <c r="O337" s="41"/>
      <c r="R337" s="222"/>
    </row>
    <row r="338" spans="1:38" ht="12.75" customHeight="1">
      <c r="A338" s="204">
        <v>173</v>
      </c>
      <c r="B338" s="205">
        <v>44551</v>
      </c>
      <c r="C338" s="205"/>
      <c r="D338" s="206" t="s">
        <v>131</v>
      </c>
      <c r="E338" s="207" t="s">
        <v>592</v>
      </c>
      <c r="F338" s="177">
        <v>2300</v>
      </c>
      <c r="G338" s="207"/>
      <c r="H338" s="207">
        <f>(2820+2200)/2</f>
        <v>2510</v>
      </c>
      <c r="I338" s="209">
        <v>3000</v>
      </c>
      <c r="J338" s="179" t="s">
        <v>838</v>
      </c>
      <c r="K338" s="180">
        <f t="shared" si="162"/>
        <v>210</v>
      </c>
      <c r="L338" s="181">
        <f t="shared" si="163"/>
        <v>9.1304347826086957E-2</v>
      </c>
      <c r="M338" s="176" t="s">
        <v>595</v>
      </c>
      <c r="N338" s="182">
        <v>44649</v>
      </c>
      <c r="O338" s="1"/>
      <c r="R338" s="222"/>
    </row>
    <row r="339" spans="1:38" ht="12.75" customHeight="1">
      <c r="A339" s="204">
        <v>174</v>
      </c>
      <c r="B339" s="205">
        <v>44606</v>
      </c>
      <c r="C339" s="205"/>
      <c r="D339" s="206" t="s">
        <v>436</v>
      </c>
      <c r="E339" s="207" t="s">
        <v>592</v>
      </c>
      <c r="F339" s="177">
        <v>635</v>
      </c>
      <c r="G339" s="207"/>
      <c r="H339" s="207">
        <v>700</v>
      </c>
      <c r="I339" s="209">
        <v>764</v>
      </c>
      <c r="J339" s="179" t="s">
        <v>1079</v>
      </c>
      <c r="K339" s="180">
        <f t="shared" ref="K339" si="164">H339-F339</f>
        <v>65</v>
      </c>
      <c r="L339" s="181">
        <f t="shared" ref="L339" si="165">K339/F339</f>
        <v>0.10236220472440945</v>
      </c>
      <c r="M339" s="176" t="s">
        <v>595</v>
      </c>
      <c r="N339" s="182">
        <v>45159</v>
      </c>
      <c r="O339" s="41"/>
      <c r="R339" s="222"/>
    </row>
    <row r="340" spans="1:38" ht="12.75" customHeight="1">
      <c r="A340" s="204">
        <v>175</v>
      </c>
      <c r="B340" s="205">
        <v>44613</v>
      </c>
      <c r="C340" s="205"/>
      <c r="D340" s="206" t="s">
        <v>446</v>
      </c>
      <c r="E340" s="207" t="s">
        <v>592</v>
      </c>
      <c r="F340" s="177">
        <v>1255</v>
      </c>
      <c r="G340" s="207"/>
      <c r="H340" s="207">
        <v>1515</v>
      </c>
      <c r="I340" s="209">
        <v>1510</v>
      </c>
      <c r="J340" s="179" t="s">
        <v>685</v>
      </c>
      <c r="K340" s="180">
        <f>H340-F340</f>
        <v>260</v>
      </c>
      <c r="L340" s="181">
        <f>K340/F340</f>
        <v>0.20717131474103587</v>
      </c>
      <c r="M340" s="176" t="s">
        <v>595</v>
      </c>
      <c r="N340" s="182">
        <v>44834</v>
      </c>
      <c r="O340" s="41"/>
      <c r="R340" s="222"/>
    </row>
    <row r="341" spans="1:38" ht="12.75" customHeight="1">
      <c r="A341">
        <v>176</v>
      </c>
      <c r="B341" s="230">
        <v>44670</v>
      </c>
      <c r="C341" s="230"/>
      <c r="D341" s="58" t="s">
        <v>552</v>
      </c>
      <c r="E341" s="234" t="s">
        <v>592</v>
      </c>
      <c r="F341" s="56" t="s">
        <v>839</v>
      </c>
      <c r="G341" s="56"/>
      <c r="H341" s="56"/>
      <c r="I341" s="56">
        <v>553</v>
      </c>
      <c r="J341" s="56" t="s">
        <v>593</v>
      </c>
      <c r="K341" s="56"/>
      <c r="L341" s="56"/>
      <c r="M341" s="56"/>
      <c r="N341" s="56"/>
      <c r="O341" s="41"/>
      <c r="R341" s="222"/>
    </row>
    <row r="342" spans="1:38" ht="12.75" customHeight="1">
      <c r="A342" s="204">
        <v>177</v>
      </c>
      <c r="B342" s="205">
        <v>44746</v>
      </c>
      <c r="C342" s="205"/>
      <c r="D342" s="206" t="s">
        <v>840</v>
      </c>
      <c r="E342" s="207" t="s">
        <v>592</v>
      </c>
      <c r="F342" s="177">
        <v>207.5</v>
      </c>
      <c r="G342" s="207"/>
      <c r="H342" s="207">
        <v>254</v>
      </c>
      <c r="I342" s="209">
        <v>254</v>
      </c>
      <c r="J342" s="179" t="s">
        <v>685</v>
      </c>
      <c r="K342" s="180">
        <f t="shared" ref="K342:K344" si="166">H342-F342</f>
        <v>46.5</v>
      </c>
      <c r="L342" s="181">
        <f t="shared" ref="L342:L344" si="167">K342/F342</f>
        <v>0.22409638554216868</v>
      </c>
      <c r="M342" s="176" t="s">
        <v>595</v>
      </c>
      <c r="N342" s="182">
        <v>44792</v>
      </c>
      <c r="O342" s="1"/>
      <c r="R342" s="222"/>
    </row>
    <row r="343" spans="1:38" ht="12.75" customHeight="1">
      <c r="A343" s="204">
        <v>178</v>
      </c>
      <c r="B343" s="205">
        <v>44775</v>
      </c>
      <c r="C343" s="205"/>
      <c r="D343" s="206" t="s">
        <v>491</v>
      </c>
      <c r="E343" s="207" t="s">
        <v>592</v>
      </c>
      <c r="F343" s="177">
        <v>31.25</v>
      </c>
      <c r="G343" s="207"/>
      <c r="H343" s="207">
        <v>38.75</v>
      </c>
      <c r="I343" s="209">
        <v>38</v>
      </c>
      <c r="J343" s="179" t="s">
        <v>685</v>
      </c>
      <c r="K343" s="180">
        <f t="shared" si="166"/>
        <v>7.5</v>
      </c>
      <c r="L343" s="181">
        <f t="shared" si="167"/>
        <v>0.24</v>
      </c>
      <c r="M343" s="176" t="s">
        <v>595</v>
      </c>
      <c r="N343" s="182">
        <v>44844</v>
      </c>
      <c r="O343" s="41"/>
      <c r="R343" s="60"/>
    </row>
    <row r="344" spans="1:38" ht="12.75" customHeight="1">
      <c r="A344" s="204">
        <v>179</v>
      </c>
      <c r="B344" s="205">
        <v>44841</v>
      </c>
      <c r="C344" s="205"/>
      <c r="D344" s="206" t="s">
        <v>841</v>
      </c>
      <c r="E344" s="207" t="s">
        <v>592</v>
      </c>
      <c r="F344" s="177">
        <v>665</v>
      </c>
      <c r="G344" s="207"/>
      <c r="H344" s="207">
        <v>807.5</v>
      </c>
      <c r="I344" s="209">
        <v>840</v>
      </c>
      <c r="J344" s="179" t="s">
        <v>838</v>
      </c>
      <c r="K344" s="180">
        <f t="shared" si="166"/>
        <v>142.5</v>
      </c>
      <c r="L344" s="181">
        <f t="shared" si="167"/>
        <v>0.21428571428571427</v>
      </c>
      <c r="M344" s="176" t="s">
        <v>595</v>
      </c>
      <c r="N344" s="182">
        <v>45097</v>
      </c>
      <c r="O344" s="41"/>
      <c r="R344" s="60"/>
    </row>
    <row r="345" spans="1:38" ht="12.75" customHeight="1">
      <c r="A345" s="204">
        <v>180</v>
      </c>
      <c r="B345" s="205">
        <v>44844</v>
      </c>
      <c r="C345" s="205"/>
      <c r="D345" s="206" t="s">
        <v>438</v>
      </c>
      <c r="E345" s="207" t="s">
        <v>592</v>
      </c>
      <c r="F345" s="177">
        <v>227.5</v>
      </c>
      <c r="G345" s="207"/>
      <c r="H345" s="207">
        <v>270</v>
      </c>
      <c r="I345" s="209">
        <v>291</v>
      </c>
      <c r="J345" s="179" t="s">
        <v>1091</v>
      </c>
      <c r="K345" s="180">
        <f t="shared" ref="K345" si="168">H345-F345</f>
        <v>42.5</v>
      </c>
      <c r="L345" s="181">
        <f t="shared" ref="L345" si="169">K345/F345</f>
        <v>0.18681318681318682</v>
      </c>
      <c r="M345" s="176" t="s">
        <v>595</v>
      </c>
      <c r="N345" s="182">
        <v>45160</v>
      </c>
      <c r="O345" s="41"/>
      <c r="Q345" s="41"/>
      <c r="R345" s="60"/>
    </row>
    <row r="346" spans="1:38" ht="12.75" customHeight="1">
      <c r="A346" s="204">
        <v>181</v>
      </c>
      <c r="B346" s="205">
        <v>44845</v>
      </c>
      <c r="C346" s="205"/>
      <c r="D346" s="206" t="s">
        <v>436</v>
      </c>
      <c r="E346" s="207" t="s">
        <v>592</v>
      </c>
      <c r="F346" s="177">
        <v>555</v>
      </c>
      <c r="G346" s="207"/>
      <c r="H346" s="207">
        <v>700</v>
      </c>
      <c r="I346" s="209">
        <v>765</v>
      </c>
      <c r="J346" s="179" t="s">
        <v>1080</v>
      </c>
      <c r="K346" s="180">
        <f t="shared" ref="K346" si="170">H346-F346</f>
        <v>145</v>
      </c>
      <c r="L346" s="181">
        <f t="shared" ref="L346" si="171">K346/F346</f>
        <v>0.26126126126126126</v>
      </c>
      <c r="M346" s="176" t="s">
        <v>595</v>
      </c>
      <c r="N346" s="182">
        <v>45159</v>
      </c>
      <c r="O346" s="41"/>
      <c r="Q346" s="41"/>
      <c r="R346" s="60"/>
    </row>
    <row r="347" spans="1:38" ht="12.75" customHeight="1">
      <c r="A347" s="204">
        <v>182</v>
      </c>
      <c r="B347" s="205">
        <v>44981</v>
      </c>
      <c r="C347" s="205"/>
      <c r="D347" s="206" t="s">
        <v>453</v>
      </c>
      <c r="E347" s="207" t="s">
        <v>592</v>
      </c>
      <c r="F347" s="177">
        <v>1675</v>
      </c>
      <c r="G347" s="207"/>
      <c r="H347" s="207">
        <v>2080</v>
      </c>
      <c r="I347" s="209">
        <v>2080</v>
      </c>
      <c r="J347" s="179" t="s">
        <v>685</v>
      </c>
      <c r="K347" s="180">
        <f>H347-F347</f>
        <v>405</v>
      </c>
      <c r="L347" s="181">
        <f>K347/F347</f>
        <v>0.2417910447761194</v>
      </c>
      <c r="M347" s="176" t="s">
        <v>595</v>
      </c>
      <c r="N347" s="182">
        <v>45119</v>
      </c>
      <c r="O347" s="41"/>
      <c r="R347" s="60" t="s">
        <v>905</v>
      </c>
    </row>
    <row r="348" spans="1:38" ht="12.75" customHeight="1">
      <c r="A348" s="204">
        <v>183</v>
      </c>
      <c r="B348" s="205">
        <v>44986</v>
      </c>
      <c r="C348" s="205"/>
      <c r="D348" s="206" t="s">
        <v>491</v>
      </c>
      <c r="E348" s="207" t="s">
        <v>592</v>
      </c>
      <c r="F348" s="177">
        <v>57.5</v>
      </c>
      <c r="G348" s="207"/>
      <c r="H348" s="207">
        <v>120</v>
      </c>
      <c r="I348" s="209">
        <v>120</v>
      </c>
      <c r="J348" s="179" t="s">
        <v>685</v>
      </c>
      <c r="K348" s="180">
        <f>H348-F348</f>
        <v>62.5</v>
      </c>
      <c r="L348" s="181">
        <f>K348/F348</f>
        <v>1.0869565217391304</v>
      </c>
      <c r="M348" s="176" t="s">
        <v>595</v>
      </c>
      <c r="N348" s="182">
        <v>45049</v>
      </c>
      <c r="O348" s="41"/>
      <c r="R348" s="60" t="s">
        <v>905</v>
      </c>
    </row>
    <row r="349" spans="1:38" ht="12.75" customHeight="1">
      <c r="A349" s="235">
        <v>184</v>
      </c>
      <c r="B349" s="230">
        <v>45008</v>
      </c>
      <c r="C349" s="230"/>
      <c r="D349" s="58" t="s">
        <v>508</v>
      </c>
      <c r="E349" s="234" t="s">
        <v>592</v>
      </c>
      <c r="F349" s="234" t="s">
        <v>842</v>
      </c>
      <c r="G349" s="56"/>
      <c r="H349" s="56"/>
      <c r="I349" s="56">
        <v>3523</v>
      </c>
      <c r="J349" s="56" t="s">
        <v>593</v>
      </c>
      <c r="K349" s="56"/>
      <c r="L349" s="56"/>
      <c r="M349" s="56"/>
      <c r="N349" s="56"/>
      <c r="O349" s="41"/>
      <c r="R349" s="60" t="s">
        <v>905</v>
      </c>
    </row>
    <row r="350" spans="1:38" ht="12.75" customHeight="1">
      <c r="A350" s="204">
        <v>185</v>
      </c>
      <c r="B350" s="205">
        <v>45027</v>
      </c>
      <c r="C350" s="205"/>
      <c r="D350" s="206" t="s">
        <v>843</v>
      </c>
      <c r="E350" s="207" t="s">
        <v>592</v>
      </c>
      <c r="F350" s="177">
        <v>460</v>
      </c>
      <c r="G350" s="207"/>
      <c r="H350" s="207">
        <v>825</v>
      </c>
      <c r="I350" s="209">
        <v>810</v>
      </c>
      <c r="J350" s="179" t="s">
        <v>685</v>
      </c>
      <c r="K350" s="180">
        <f>H350-F350</f>
        <v>365</v>
      </c>
      <c r="L350" s="181">
        <f>K350/F350</f>
        <v>0.79347826086956519</v>
      </c>
      <c r="M350" s="176" t="s">
        <v>595</v>
      </c>
      <c r="N350" s="182">
        <v>45155</v>
      </c>
      <c r="O350" s="41"/>
      <c r="R350" s="60" t="s">
        <v>905</v>
      </c>
    </row>
    <row r="351" spans="1:38" ht="12.75" customHeight="1">
      <c r="A351" s="229">
        <v>186</v>
      </c>
      <c r="B351" s="230">
        <v>45050</v>
      </c>
      <c r="C351" s="58"/>
      <c r="D351" s="58" t="s">
        <v>42</v>
      </c>
      <c r="E351" s="234" t="s">
        <v>592</v>
      </c>
      <c r="F351" s="56" t="s">
        <v>844</v>
      </c>
      <c r="G351" s="56"/>
      <c r="H351" s="56"/>
      <c r="I351" s="56">
        <v>5040</v>
      </c>
      <c r="J351" s="56" t="s">
        <v>593</v>
      </c>
      <c r="K351" s="56"/>
      <c r="L351" s="56"/>
      <c r="M351" s="56"/>
      <c r="N351" s="56"/>
      <c r="O351" s="41"/>
      <c r="R351" s="60" t="s">
        <v>905</v>
      </c>
    </row>
    <row r="352" spans="1:38" ht="12.75" customHeight="1">
      <c r="A352" s="204">
        <v>187</v>
      </c>
      <c r="B352" s="205">
        <v>45075</v>
      </c>
      <c r="C352" s="205"/>
      <c r="D352" s="206" t="s">
        <v>845</v>
      </c>
      <c r="E352" s="207" t="s">
        <v>592</v>
      </c>
      <c r="F352" s="177">
        <v>585</v>
      </c>
      <c r="G352" s="207"/>
      <c r="H352" s="207">
        <v>732</v>
      </c>
      <c r="I352" s="209">
        <v>732</v>
      </c>
      <c r="J352" s="179" t="s">
        <v>685</v>
      </c>
      <c r="K352" s="180">
        <f>H352-F352</f>
        <v>147</v>
      </c>
      <c r="L352" s="181">
        <f>K352/F352</f>
        <v>0.25128205128205128</v>
      </c>
      <c r="M352" s="176" t="s">
        <v>595</v>
      </c>
      <c r="N352" s="182">
        <v>45152</v>
      </c>
      <c r="O352" s="41"/>
      <c r="Q352" s="41"/>
      <c r="R352" s="60" t="s">
        <v>905</v>
      </c>
      <c r="T352" s="41"/>
      <c r="V352" s="41"/>
      <c r="W352" s="60"/>
      <c r="Y352" s="41"/>
      <c r="AA352" s="41"/>
      <c r="AB352" s="60"/>
      <c r="AD352" s="41"/>
      <c r="AF352" s="41"/>
      <c r="AG352" s="60"/>
      <c r="AI352" s="41"/>
      <c r="AK352" s="41"/>
      <c r="AL352" s="60"/>
    </row>
    <row r="353" spans="1:38" ht="12.75" customHeight="1">
      <c r="A353" s="229">
        <v>188</v>
      </c>
      <c r="B353" s="230">
        <v>45078</v>
      </c>
      <c r="C353" s="58"/>
      <c r="D353" s="58" t="s">
        <v>540</v>
      </c>
      <c r="E353" s="234" t="s">
        <v>592</v>
      </c>
      <c r="F353" s="56" t="s">
        <v>846</v>
      </c>
      <c r="G353" s="56"/>
      <c r="H353" s="56"/>
      <c r="I353" s="56">
        <v>4300</v>
      </c>
      <c r="J353" s="56" t="s">
        <v>593</v>
      </c>
      <c r="K353" s="56"/>
      <c r="L353" s="56"/>
      <c r="M353" s="56"/>
      <c r="N353" s="56"/>
      <c r="O353" s="41"/>
      <c r="Q353" s="41"/>
      <c r="R353" s="60" t="s">
        <v>905</v>
      </c>
      <c r="T353" s="41"/>
      <c r="V353" s="41"/>
      <c r="W353" s="60"/>
      <c r="Y353" s="41"/>
      <c r="AA353" s="41"/>
      <c r="AB353" s="60"/>
      <c r="AD353" s="41"/>
      <c r="AF353" s="41"/>
      <c r="AG353" s="60"/>
      <c r="AI353" s="41"/>
      <c r="AK353" s="41"/>
      <c r="AL353" s="60"/>
    </row>
    <row r="354" spans="1:38" ht="12.75" customHeight="1">
      <c r="A354" s="229">
        <v>189</v>
      </c>
      <c r="B354" s="230">
        <v>45103</v>
      </c>
      <c r="C354" s="58"/>
      <c r="D354" s="58" t="s">
        <v>880</v>
      </c>
      <c r="E354" s="234" t="s">
        <v>592</v>
      </c>
      <c r="F354" s="56" t="s">
        <v>665</v>
      </c>
      <c r="G354" s="56"/>
      <c r="H354" s="56"/>
      <c r="I354" s="56">
        <v>383</v>
      </c>
      <c r="J354" s="56" t="s">
        <v>593</v>
      </c>
      <c r="K354" s="56"/>
      <c r="L354" s="56"/>
      <c r="M354" s="56"/>
      <c r="N354" s="56"/>
      <c r="O354" s="41"/>
      <c r="Q354" s="41"/>
      <c r="R354" s="60" t="s">
        <v>905</v>
      </c>
      <c r="T354" s="41"/>
      <c r="V354" s="41"/>
      <c r="W354" s="60"/>
      <c r="Y354" s="41"/>
      <c r="AA354" s="41"/>
      <c r="AB354" s="60"/>
      <c r="AD354" s="41"/>
      <c r="AF354" s="41"/>
      <c r="AG354" s="60"/>
      <c r="AI354" s="41"/>
      <c r="AK354" s="41"/>
      <c r="AL354" s="60"/>
    </row>
    <row r="355" spans="1:38" ht="12.75" customHeight="1">
      <c r="A355" s="229">
        <v>190</v>
      </c>
      <c r="B355" s="230">
        <v>45120</v>
      </c>
      <c r="C355" s="58"/>
      <c r="D355" s="58" t="s">
        <v>539</v>
      </c>
      <c r="E355" s="234" t="s">
        <v>592</v>
      </c>
      <c r="F355" s="56" t="s">
        <v>878</v>
      </c>
      <c r="G355" s="56"/>
      <c r="H355" s="56"/>
      <c r="I355" s="56">
        <v>2935</v>
      </c>
      <c r="J355" s="56" t="s">
        <v>593</v>
      </c>
      <c r="K355" s="56"/>
      <c r="L355" s="56"/>
      <c r="M355" s="56"/>
      <c r="N355" s="56"/>
      <c r="O355" s="41"/>
      <c r="Q355" s="41"/>
      <c r="R355" s="60" t="s">
        <v>905</v>
      </c>
      <c r="T355" s="41"/>
      <c r="V355" s="41"/>
      <c r="W355" s="60"/>
      <c r="Y355" s="41"/>
      <c r="AA355" s="41"/>
      <c r="AB355" s="60"/>
      <c r="AD355" s="41"/>
      <c r="AF355" s="41"/>
      <c r="AG355" s="60"/>
      <c r="AI355" s="41"/>
      <c r="AK355" s="41"/>
      <c r="AL355" s="60"/>
    </row>
    <row r="356" spans="1:38" ht="12.75" customHeight="1">
      <c r="A356" s="204">
        <v>191</v>
      </c>
      <c r="B356" s="205">
        <v>45125</v>
      </c>
      <c r="C356" s="205"/>
      <c r="D356" s="206" t="s">
        <v>203</v>
      </c>
      <c r="E356" s="207" t="s">
        <v>592</v>
      </c>
      <c r="F356" s="177">
        <v>3980</v>
      </c>
      <c r="G356" s="207"/>
      <c r="H356" s="207">
        <v>4895</v>
      </c>
      <c r="I356" s="209">
        <v>4895</v>
      </c>
      <c r="J356" s="179" t="s">
        <v>685</v>
      </c>
      <c r="K356" s="180">
        <f>H356-F356</f>
        <v>915</v>
      </c>
      <c r="L356" s="181">
        <f>K356/F356</f>
        <v>0.22989949748743718</v>
      </c>
      <c r="M356" s="176" t="s">
        <v>595</v>
      </c>
      <c r="N356" s="182">
        <v>45155</v>
      </c>
      <c r="O356" s="41"/>
      <c r="R356" s="60" t="s">
        <v>905</v>
      </c>
      <c r="T356" s="41"/>
      <c r="W356" s="60"/>
      <c r="Y356" s="41"/>
      <c r="AB356" s="60"/>
      <c r="AD356" s="41"/>
      <c r="AG356" s="60"/>
      <c r="AI356" s="41"/>
      <c r="AL356" s="60"/>
    </row>
    <row r="357" spans="1:38" ht="12.75" customHeight="1">
      <c r="A357" s="204">
        <v>192</v>
      </c>
      <c r="B357" s="205">
        <v>45145</v>
      </c>
      <c r="C357" s="205"/>
      <c r="D357" s="206" t="s">
        <v>957</v>
      </c>
      <c r="E357" s="207" t="s">
        <v>592</v>
      </c>
      <c r="F357" s="177">
        <v>565</v>
      </c>
      <c r="G357" s="207"/>
      <c r="H357" s="207">
        <v>725</v>
      </c>
      <c r="I357" s="209">
        <v>725</v>
      </c>
      <c r="J357" s="179" t="s">
        <v>685</v>
      </c>
      <c r="K357" s="180">
        <f>H357-F357</f>
        <v>160</v>
      </c>
      <c r="L357" s="181">
        <f>K357/F357</f>
        <v>0.2831858407079646</v>
      </c>
      <c r="M357" s="176" t="s">
        <v>595</v>
      </c>
      <c r="N357" s="182">
        <v>45169</v>
      </c>
      <c r="O357" s="41"/>
      <c r="R357" s="60" t="s">
        <v>905</v>
      </c>
      <c r="T357" s="41"/>
      <c r="W357" s="60"/>
      <c r="Y357" s="41"/>
      <c r="AB357" s="60"/>
      <c r="AD357" s="41"/>
      <c r="AG357" s="60"/>
      <c r="AI357" s="41"/>
      <c r="AL357" s="60"/>
    </row>
    <row r="358" spans="1:38" ht="12.75" customHeight="1">
      <c r="A358" s="229">
        <v>193</v>
      </c>
      <c r="B358" s="230">
        <v>45167</v>
      </c>
      <c r="C358" s="58"/>
      <c r="D358" s="58" t="s">
        <v>1132</v>
      </c>
      <c r="E358" s="234" t="s">
        <v>592</v>
      </c>
      <c r="F358" s="56" t="s">
        <v>1133</v>
      </c>
      <c r="G358" s="56"/>
      <c r="H358" s="56"/>
      <c r="I358" s="56">
        <v>950</v>
      </c>
      <c r="J358" s="56" t="s">
        <v>593</v>
      </c>
      <c r="K358" s="56"/>
      <c r="L358" s="56"/>
      <c r="M358" s="56"/>
      <c r="N358" s="56"/>
      <c r="O358" s="41"/>
      <c r="R358" s="60" t="s">
        <v>905</v>
      </c>
      <c r="T358" s="41"/>
      <c r="W358" s="60"/>
      <c r="Y358" s="41"/>
      <c r="AB358" s="60"/>
      <c r="AD358" s="41"/>
      <c r="AG358" s="60"/>
      <c r="AI358" s="41"/>
      <c r="AL358" s="60"/>
    </row>
    <row r="359" spans="1:38" ht="12.75" customHeight="1">
      <c r="A359" s="229"/>
      <c r="B359" s="230"/>
      <c r="C359" s="58"/>
      <c r="D359" s="58"/>
      <c r="E359" s="234"/>
      <c r="F359" s="56"/>
      <c r="G359" s="56"/>
      <c r="H359" s="56"/>
      <c r="I359" s="56"/>
      <c r="J359" s="56"/>
      <c r="K359" s="56"/>
      <c r="L359" s="56"/>
      <c r="M359" s="56"/>
      <c r="N359" s="56"/>
      <c r="O359" s="41"/>
      <c r="R359" s="60"/>
      <c r="T359" s="41"/>
      <c r="W359" s="60"/>
      <c r="Y359" s="41"/>
      <c r="AB359" s="60"/>
      <c r="AD359" s="41"/>
      <c r="AG359" s="60"/>
      <c r="AI359" s="41"/>
      <c r="AL359" s="60"/>
    </row>
    <row r="360" spans="1:38" ht="12.75" customHeight="1">
      <c r="A360" s="58"/>
      <c r="B360" s="58"/>
      <c r="C360" s="58"/>
      <c r="D360" s="58"/>
      <c r="E360" s="58"/>
      <c r="F360" s="56"/>
      <c r="G360" s="56"/>
      <c r="H360" s="56"/>
      <c r="I360" s="56"/>
      <c r="J360" s="31"/>
      <c r="K360" s="56"/>
      <c r="L360" s="56"/>
      <c r="M360" s="56"/>
      <c r="N360" s="58"/>
      <c r="O360" s="41"/>
      <c r="R360" s="60"/>
      <c r="T360" s="41"/>
      <c r="W360" s="60"/>
      <c r="Y360" s="41"/>
      <c r="AB360" s="60"/>
      <c r="AD360" s="41"/>
      <c r="AG360" s="60"/>
      <c r="AI360" s="41"/>
      <c r="AL360" s="60"/>
    </row>
    <row r="361" spans="1:38" ht="12.75" customHeight="1">
      <c r="B361" s="236" t="s">
        <v>847</v>
      </c>
      <c r="F361" s="60"/>
      <c r="G361" s="60"/>
      <c r="H361" s="60"/>
      <c r="I361" s="60"/>
      <c r="J361" s="41"/>
      <c r="K361" s="60"/>
      <c r="L361" s="60"/>
      <c r="M361" s="60"/>
      <c r="O361" s="41"/>
      <c r="R361" s="60"/>
      <c r="T361" s="41"/>
      <c r="W361" s="60"/>
      <c r="Y361" s="41"/>
      <c r="AB361" s="60"/>
      <c r="AD361" s="41"/>
      <c r="AG361" s="60"/>
      <c r="AI361" s="41"/>
      <c r="AL361" s="60"/>
    </row>
    <row r="362" spans="1:38" ht="12.75" customHeight="1">
      <c r="A362" s="237"/>
      <c r="F362" s="60"/>
      <c r="G362" s="60"/>
      <c r="H362" s="60"/>
      <c r="I362" s="60"/>
      <c r="J362" s="41"/>
      <c r="K362" s="60"/>
      <c r="L362" s="60"/>
      <c r="M362" s="60"/>
      <c r="O362" s="41"/>
      <c r="R362" s="60"/>
      <c r="T362" s="41"/>
      <c r="W362" s="60"/>
      <c r="Y362" s="41"/>
      <c r="AB362" s="60"/>
      <c r="AD362" s="41"/>
      <c r="AG362" s="60"/>
      <c r="AI362" s="41"/>
      <c r="AL362" s="60"/>
    </row>
    <row r="363" spans="1:38" ht="12.75" customHeight="1">
      <c r="A363" s="237"/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1:38" ht="12.75" customHeight="1">
      <c r="A364" s="56"/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1:3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1:3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1:3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1:3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2.7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  <row r="519" spans="6:18" ht="12.75" customHeight="1">
      <c r="F519" s="60"/>
      <c r="G519" s="60"/>
      <c r="H519" s="60"/>
      <c r="I519" s="60"/>
      <c r="J519" s="41"/>
      <c r="K519" s="60"/>
      <c r="L519" s="60"/>
      <c r="M519" s="60"/>
      <c r="O519" s="41"/>
      <c r="R519" s="60"/>
    </row>
    <row r="520" spans="6:18" ht="12.75" customHeight="1">
      <c r="F520" s="60"/>
      <c r="G520" s="60"/>
      <c r="H520" s="60"/>
      <c r="I520" s="60"/>
      <c r="J520" s="41"/>
      <c r="K520" s="60"/>
      <c r="L520" s="60"/>
      <c r="M520" s="60"/>
      <c r="O520" s="41"/>
      <c r="R520" s="60"/>
    </row>
    <row r="521" spans="6:18" ht="12.75" customHeight="1">
      <c r="F521" s="60"/>
      <c r="G521" s="60"/>
      <c r="H521" s="60"/>
      <c r="I521" s="60"/>
      <c r="J521" s="41"/>
      <c r="K521" s="60"/>
      <c r="L521" s="60"/>
      <c r="M521" s="60"/>
      <c r="O521" s="41"/>
      <c r="R521" s="60"/>
    </row>
    <row r="522" spans="6:18" ht="12.75" customHeight="1">
      <c r="F522" s="60"/>
      <c r="G522" s="60"/>
      <c r="H522" s="60"/>
      <c r="I522" s="60"/>
      <c r="J522" s="41"/>
      <c r="K522" s="60"/>
      <c r="L522" s="60"/>
      <c r="M522" s="60"/>
      <c r="O522" s="41"/>
      <c r="R522" s="60"/>
    </row>
    <row r="523" spans="6:18" ht="12.75" customHeight="1">
      <c r="F523" s="60"/>
      <c r="G523" s="60"/>
      <c r="H523" s="60"/>
      <c r="I523" s="60"/>
      <c r="J523" s="41"/>
      <c r="K523" s="60"/>
      <c r="L523" s="60"/>
      <c r="M523" s="60"/>
      <c r="O523" s="41"/>
      <c r="R523" s="60"/>
    </row>
    <row r="524" spans="6:18" ht="12.75" customHeight="1">
      <c r="F524" s="60"/>
      <c r="G524" s="60"/>
      <c r="H524" s="60"/>
      <c r="I524" s="60"/>
      <c r="J524" s="41"/>
      <c r="K524" s="60"/>
      <c r="L524" s="60"/>
      <c r="M524" s="60"/>
      <c r="O524" s="41"/>
      <c r="R524" s="60"/>
    </row>
    <row r="525" spans="6:18" ht="12.75" customHeight="1">
      <c r="F525" s="60"/>
      <c r="G525" s="60"/>
      <c r="H525" s="60"/>
      <c r="I525" s="60"/>
      <c r="J525" s="41"/>
      <c r="K525" s="60"/>
      <c r="L525" s="60"/>
      <c r="M525" s="60"/>
      <c r="O525" s="41"/>
      <c r="R525" s="60"/>
    </row>
    <row r="526" spans="6:18" ht="12.75" customHeight="1">
      <c r="F526" s="60"/>
      <c r="G526" s="60"/>
      <c r="H526" s="60"/>
      <c r="I526" s="60"/>
      <c r="J526" s="41"/>
      <c r="K526" s="60"/>
      <c r="L526" s="60"/>
      <c r="M526" s="60"/>
      <c r="O526" s="41"/>
      <c r="R526" s="60"/>
    </row>
    <row r="527" spans="6:18" ht="12.75" customHeight="1">
      <c r="F527" s="60"/>
      <c r="G527" s="60"/>
      <c r="H527" s="60"/>
      <c r="I527" s="60"/>
      <c r="J527" s="41"/>
      <c r="K527" s="60"/>
      <c r="L527" s="60"/>
      <c r="M527" s="60"/>
      <c r="O527" s="41"/>
      <c r="R527" s="60"/>
    </row>
    <row r="528" spans="6:18" ht="12.75" customHeight="1">
      <c r="F528" s="60"/>
      <c r="G528" s="60"/>
      <c r="H528" s="60"/>
      <c r="I528" s="60"/>
      <c r="J528" s="41"/>
      <c r="K528" s="60"/>
      <c r="L528" s="60"/>
      <c r="M528" s="60"/>
      <c r="O528" s="41"/>
      <c r="R528" s="60"/>
    </row>
    <row r="529" spans="6:18" ht="12.75" customHeight="1">
      <c r="F529" s="60"/>
      <c r="G529" s="60"/>
      <c r="H529" s="60"/>
      <c r="I529" s="60"/>
      <c r="J529" s="41"/>
      <c r="K529" s="60"/>
      <c r="L529" s="60"/>
      <c r="M529" s="60"/>
      <c r="O529" s="41"/>
      <c r="R529" s="60"/>
    </row>
    <row r="530" spans="6:18" ht="12.75" customHeight="1">
      <c r="F530" s="60"/>
      <c r="G530" s="60"/>
      <c r="H530" s="60"/>
      <c r="I530" s="60"/>
      <c r="J530" s="41"/>
      <c r="K530" s="60"/>
      <c r="L530" s="60"/>
      <c r="M530" s="60"/>
      <c r="O530" s="41"/>
      <c r="R530" s="60"/>
    </row>
    <row r="531" spans="6:18" ht="12.75" customHeight="1">
      <c r="F531" s="60"/>
      <c r="G531" s="60"/>
      <c r="H531" s="60"/>
      <c r="I531" s="60"/>
      <c r="J531" s="41"/>
      <c r="K531" s="60"/>
      <c r="L531" s="60"/>
      <c r="M531" s="60"/>
      <c r="O531" s="41"/>
      <c r="R531" s="60"/>
    </row>
    <row r="532" spans="6:18" ht="12.75" customHeight="1">
      <c r="F532" s="60"/>
      <c r="G532" s="60"/>
      <c r="H532" s="60"/>
      <c r="I532" s="60"/>
      <c r="J532" s="41"/>
      <c r="K532" s="60"/>
      <c r="L532" s="60"/>
      <c r="M532" s="60"/>
      <c r="O532" s="41"/>
      <c r="R532" s="60"/>
    </row>
    <row r="533" spans="6:18" ht="12.75" customHeight="1">
      <c r="F533" s="60"/>
      <c r="G533" s="60"/>
      <c r="H533" s="60"/>
      <c r="I533" s="60"/>
      <c r="J533" s="41"/>
      <c r="K533" s="60"/>
      <c r="L533" s="60"/>
      <c r="M533" s="60"/>
      <c r="O533" s="41"/>
      <c r="R533" s="60"/>
    </row>
    <row r="534" spans="6:18" ht="12.75" customHeight="1">
      <c r="F534" s="60"/>
      <c r="G534" s="60"/>
      <c r="H534" s="60"/>
      <c r="I534" s="60"/>
      <c r="J534" s="41"/>
      <c r="K534" s="60"/>
      <c r="L534" s="60"/>
      <c r="M534" s="60"/>
      <c r="O534" s="41"/>
      <c r="R534" s="60"/>
    </row>
    <row r="535" spans="6:18" ht="12.75" customHeight="1">
      <c r="F535" s="60"/>
      <c r="G535" s="60"/>
      <c r="H535" s="60"/>
      <c r="I535" s="60"/>
      <c r="J535" s="41"/>
      <c r="K535" s="60"/>
      <c r="L535" s="60"/>
      <c r="M535" s="60"/>
      <c r="O535" s="41"/>
      <c r="R535" s="60"/>
    </row>
    <row r="536" spans="6:18" ht="12.75" customHeight="1">
      <c r="F536" s="60"/>
      <c r="G536" s="60"/>
      <c r="H536" s="60"/>
      <c r="I536" s="60"/>
      <c r="J536" s="41"/>
      <c r="K536" s="60"/>
      <c r="L536" s="60"/>
      <c r="M536" s="60"/>
      <c r="O536" s="41"/>
      <c r="R536" s="60"/>
    </row>
    <row r="537" spans="6:18" ht="15" customHeight="1">
      <c r="F537" s="60"/>
      <c r="G537" s="60"/>
      <c r="H537" s="60"/>
      <c r="I537" s="60"/>
      <c r="J537" s="41"/>
      <c r="K537" s="60"/>
      <c r="L537" s="60"/>
      <c r="M537" s="60"/>
      <c r="O537" s="41"/>
      <c r="R537" s="60"/>
    </row>
  </sheetData>
  <autoFilter ref="R1:R360" xr:uid="{00000000-0009-0000-0000-000005000000}"/>
  <mergeCells count="18">
    <mergeCell ref="A139:A140"/>
    <mergeCell ref="B139:B140"/>
    <mergeCell ref="J139:J140"/>
    <mergeCell ref="A121:A122"/>
    <mergeCell ref="J121:J122"/>
    <mergeCell ref="A132:A133"/>
    <mergeCell ref="B132:B133"/>
    <mergeCell ref="J132:J133"/>
    <mergeCell ref="R121:R122"/>
    <mergeCell ref="R132:R133"/>
    <mergeCell ref="R139:R140"/>
    <mergeCell ref="I121:I122"/>
    <mergeCell ref="B121:B122"/>
    <mergeCell ref="P139:P140"/>
    <mergeCell ref="O139:O140"/>
    <mergeCell ref="O132:O133"/>
    <mergeCell ref="P132:P133"/>
    <mergeCell ref="N132:N13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105:F106 F107:F128 F130:F1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2023-08-31T18:22:46Z</dcterms:modified>
</cp:coreProperties>
</file>