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88" i="7"/>
  <c r="M88" s="1"/>
  <c r="L76"/>
  <c r="K76"/>
  <c r="M76" s="1"/>
  <c r="L14"/>
  <c r="K14"/>
  <c r="M14" s="1"/>
  <c r="K37"/>
  <c r="L37"/>
  <c r="L39"/>
  <c r="K39"/>
  <c r="K87"/>
  <c r="M87" s="1"/>
  <c r="K86"/>
  <c r="M86" s="1"/>
  <c r="K74"/>
  <c r="L18"/>
  <c r="L10"/>
  <c r="K10"/>
  <c r="K18"/>
  <c r="L13"/>
  <c r="K13"/>
  <c r="L12"/>
  <c r="K12"/>
  <c r="L75"/>
  <c r="K75"/>
  <c r="L74"/>
  <c r="M37" l="1"/>
  <c r="M39"/>
  <c r="M18"/>
  <c r="M10"/>
  <c r="M13"/>
  <c r="M12"/>
  <c r="M75"/>
  <c r="M74"/>
  <c r="K266" l="1"/>
  <c r="L266" s="1"/>
  <c r="M7" l="1"/>
  <c r="F254" l="1"/>
  <c r="K255"/>
  <c r="L255" s="1"/>
  <c r="K246"/>
  <c r="L246" s="1"/>
  <c r="K249"/>
  <c r="L249" s="1"/>
  <c r="K257" l="1"/>
  <c r="L257" s="1"/>
  <c r="F248"/>
  <c r="F247"/>
  <c r="F245"/>
  <c r="K245" s="1"/>
  <c r="L245" s="1"/>
  <c r="F225"/>
  <c r="F177"/>
  <c r="K256" l="1"/>
  <c r="L256" s="1"/>
  <c r="K254"/>
  <c r="L254" s="1"/>
  <c r="K260"/>
  <c r="L260" s="1"/>
  <c r="K261"/>
  <c r="L261" s="1"/>
  <c r="K253"/>
  <c r="L253" s="1"/>
  <c r="K263"/>
  <c r="L263" s="1"/>
  <c r="K259"/>
  <c r="L259" s="1"/>
  <c r="K252" l="1"/>
  <c r="L252" s="1"/>
  <c r="K241"/>
  <c r="L241" s="1"/>
  <c r="K243"/>
  <c r="L243" s="1"/>
  <c r="K240"/>
  <c r="L240" s="1"/>
  <c r="K242"/>
  <c r="L242" s="1"/>
  <c r="K171"/>
  <c r="L171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5"/>
  <c r="L225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<sst xmlns="http://schemas.openxmlformats.org/spreadsheetml/2006/main" count="7183" uniqueCount="3730">
  <si>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</si>
  <si>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</si>
  <si>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</si>
  <si>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</si>
  <si>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</si>
  <si>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</si>
  <si>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</si>
  <si>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</si>
  <si>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</si>
  <si>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</si>
  <si>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</si>
  <si>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</si>
  <si>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</si>
  <si>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</si>
  <si>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</si>
  <si>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</si>
  <si>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</si>
  <si>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</si>
  <si>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</si>
  <si>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</si>
  <si>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</si>
  <si>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</si>
  <si>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</si>
  <si>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</si>
  <si>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</si>
  <si>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</si>
  <si>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</si>
  <si>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</si>
  <si>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</si>
  <si>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</si>
  <si>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</si>
  <si>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</si>
  <si>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</si>
  <si>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</si>
  <si>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</si>
  <si>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</si>
  <si>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</si>
  <si>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</si>
  <si>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</si>
  <si>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</si>
  <si>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</si>
  <si>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</si>
  <si>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</si>
  <si>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</si>
  <si>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</si>
  <si>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</si>
  <si>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</si>
  <si>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</si>
  <si>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</si>
  <si>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</si>
  <si>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</si>
  <si>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</si>
  <si>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</si>
  <si>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</si>
  <si>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</si>
  <si>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</si>
  <si>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</si>
  <si>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</si>
  <si>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</si>
  <si>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</si>
  <si>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</si>
  <si>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</si>
  <si>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</si>
  <si>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</si>
  <si>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</si>
  <si>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</si>
  <si>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</si>
  <si>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</si>
  <si>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</si>
  <si>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</si>
  <si>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</si>
  <si>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</si>
  <si>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</si>
  <si>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</si>
  <si>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</si>
  <si>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</si>
  <si>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</si>
  <si>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</si>
  <si>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</si>
  <si>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</si>
  <si>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</si>
  <si>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</si>
  <si>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</si>
  <si>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</si>
  <si>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</si>
  <si>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</si>
  <si>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</si>
  <si>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</si>
  <si>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</si>
  <si>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</si>
  <si>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</si>
  <si>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</si>
  <si>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</si>
  <si>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</si>
  <si>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</si>
  <si>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</si>
  <si>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</si>
  <si>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</si>
  <si>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</si>
  <si>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</si>
  <si>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</si>
  <si>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</si>
  <si>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</si>
  <si>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</si>
  <si>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</si>
  <si>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</si>
  <si>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</si>
  <si>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</si>
  <si>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</si>
  <si>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</si>
  <si>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</si>
  <si>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</si>
  <si>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</si>
  <si>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</si>
  <si>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</si>
  <si>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</si>
  <si>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</si>
  <si>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</si>
  <si>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</si>
  <si>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</si>
  <si>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</si>
  <si>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</si>
  <si>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</si>
  <si>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</si>
  <si>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</si>
  <si>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</si>
  <si>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</si>
  <si>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</si>
  <si>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</si>
  <si>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</si>
  <si>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</si>
  <si>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</si>
  <si>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</si>
  <si>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</si>
  <si>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</si>
  <si>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</si>
  <si>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</si>
  <si>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</si>
  <si>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</si>
  <si>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</si>
  <si>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</si>
  <si>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</si>
  <si>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</si>
  <si>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</si>
  <si>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</si>
  <si>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</si>
  <si>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</si>
  <si>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</si>
  <si>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</si>
  <si>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</si>
  <si>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</si>
  <si>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</si>
  <si>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</si>
  <si>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</si>
  <si>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</si>
  <si>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</si>
  <si>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</si>
  <si>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</si>
  <si>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</si>
  <si>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</si>
  <si>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</si>
  <si>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</si>
  <si>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</si>
  <si>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</si>
  <si>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</si>
  <si>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</si>
  <si>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</si>
  <si>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</si>
  <si>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</si>
  <si>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</si>
  <si>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</si>
  <si>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</si>
  <si>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</si>
  <si>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</si>
  <si>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</si>
  <si>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</si>
  <si>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</si>
  <si>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</si>
  <si>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</si>
  <si>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</si>
  <si>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</si>
  <si>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</si>
  <si>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</si>
  <si>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</si>
  <si>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</si>
  <si>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</si>
  <si>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</si>
  <si>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</si>
  <si>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</si>
  <si>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</si>
  <si>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</si>
  <si>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</si>
  <si>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</si>
  <si>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</si>
  <si>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</si>
  <si>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</si>
  <si>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</si>
  <si>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</si>
  <si>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</si>
  <si>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</si>
  <si>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</si>
  <si>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</si>
  <si>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</si>
  <si>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</si>
  <si>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</si>
  <si>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</si>
  <si>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</si>
  <si>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</si>
  <si>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</si>
  <si>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</si>
  <si>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</si>
  <si>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</si>
  <si>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</si>
  <si>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</si>
  <si>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</si>
  <si>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</si>
  <si>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</si>
  <si>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</si>
  <si>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</si>
  <si>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</si>
  <si>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</si>
  <si>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</si>
  <si>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</si>
  <si>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</si>
  <si>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</si>
  <si>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</si>
  <si>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</si>
  <si>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</si>
  <si>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</si>
  <si>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</si>
  <si>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</si>
  <si>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</si>
  <si>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</si>
  <si>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</si>
  <si>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</si>
  <si>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</si>
  <si>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</si>
  <si>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</si>
  <si>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</si>
  <si>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</si>
  <si>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</si>
  <si>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</si>
  <si>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</si>
  <si>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</si>
  <si>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</si>
  <si>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</si>
  <si>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</si>
  <si>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</si>
  <si>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</si>
  <si>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</si>
  <si>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</si>
  <si>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</si>
  <si>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</si>
  <si>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</si>
  <si>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</si>
  <si>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</si>
  <si>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</si>
  <si>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</si>
  <si>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</si>
  <si>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</si>
  <si>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</si>
  <si>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</si>
  <si>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</si>
  <si>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</si>
  <si>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</si>
  <si>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</si>
  <si>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</si>
  <si>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</si>
  <si>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</si>
  <si>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</si>
  <si>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</si>
  <si>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</si>
  <si>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</si>
  <si>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</si>
  <si>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</si>
  <si>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</si>
  <si>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</si>
  <si>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</si>
  <si>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</si>
  <si>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</si>
  <si>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</si>
  <si>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</si>
  <si>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</si>
  <si>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</si>
  <si>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</si>
  <si>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</si>
  <si>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</si>
  <si>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</si>
  <si>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</si>
  <si>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</si>
  <si>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</si>
  <si>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</si>
  <si>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</si>
  <si>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</si>
  <si>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</si>
  <si>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</si>
  <si>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</si>
  <si>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</si>
  <si>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</si>
  <si>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</si>
  <si>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</si>
  <si>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</si>
  <si>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</si>
  <si>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</si>
  <si>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</si>
  <si>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</si>
  <si>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</si>
  <si>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</si>
  <si>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</si>
  <si>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</si>
  <si>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</si>
  <si>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</si>
  <si>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</si>
  <si>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</si>
  <si>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</si>
  <si>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</si>
  <si>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</si>
  <si>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</si>
  <si>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</si>
  <si>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</si>
  <si>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</si>
  <si>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</si>
  <si>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</si>
  <si>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</si>
  <si>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</si>
  <si>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</si>
  <si>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</si>
  <si>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</si>
  <si>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</si>
  <si>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</si>
  <si>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</si>
  <si>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</si>
  <si>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</si>
  <si>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</si>
  <si>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</si>
  <si>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</si>
  <si>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</si>
  <si>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</si>
  <si>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</si>
  <si>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</si>
  <si>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</si>
  <si>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</si>
  <si>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</si>
  <si>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</si>
  <si>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</si>
  <si>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</si>
  <si>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</si>
  <si>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</si>
  <si>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</si>
  <si>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</si>
  <si>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</si>
  <si>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</si>
  <si>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</si>
  <si>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</si>
  <si>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</si>
  <si>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</si>
  <si>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</si>
  <si>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</si>
  <si>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</si>
  <si>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</si>
  <si>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</si>
  <si>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</si>
  <si>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</si>
  <si>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</si>
  <si>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</si>
  <si>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</si>
  <si>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</si>
  <si>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</si>
  <si>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</si>
  <si>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</si>
  <si>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</si>
  <si>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</si>
  <si>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</si>
  <si>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</si>
  <si>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</si>
  <si>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</si>
  <si>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</si>
  <si>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</si>
  <si>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</si>
  <si>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</si>
  <si>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</si>
  <si>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</si>
  <si>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</si>
  <si>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</si>
  <si>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</si>
  <si>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</si>
  <si>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</si>
  <si>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</si>
  <si>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</si>
  <si>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</si>
  <si>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</si>
  <si>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</si>
  <si>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</si>
  <si>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</si>
  <si>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</si>
  <si>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</si>
  <si>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</si>
  <si>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</si>
  <si>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</si>
  <si>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</si>
  <si>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</si>
  <si>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</si>
  <si>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</si>
  <si>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</si>
  <si>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</si>
  <si>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</si>
  <si>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</si>
  <si>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</si>
  <si>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</si>
  <si>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</si>
  <si>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</si>
  <si>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</si>
  <si>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</si>
  <si>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</si>
  <si>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</si>
  <si>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</si>
  <si>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</si>
  <si>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</si>
  <si>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</si>
  <si>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</si>
  <si>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</si>
  <si>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</si>
  <si>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</si>
  <si>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</si>
  <si>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</si>
  <si>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</si>
  <si>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</si>
  <si>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</si>
  <si>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</si>
  <si>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</si>
  <si>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</si>
  <si>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</si>
  <si>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</si>
  <si>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</si>
  <si>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</si>
  <si>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</si>
  <si>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</si>
  <si>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</si>
  <si>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</si>
  <si>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</si>
  <si>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</si>
  <si>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</si>
  <si>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</si>
  <si>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</si>
  <si>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</si>
  <si>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</si>
  <si>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</si>
  <si>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</si>
  <si>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</si>
  <si>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</si>
  <si>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</si>
  <si>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</si>
  <si>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</si>
  <si>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</si>
  <si>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</si>
  <si>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</si>
  <si>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</si>
  <si>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</si>
  <si>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</si>
  <si>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</si>
  <si>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</si>
  <si>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</si>
  <si>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</si>
  <si>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</si>
  <si>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</si>
  <si>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</si>
  <si>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</si>
  <si>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</si>
  <si>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</si>
  <si>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</si>
  <si>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</si>
  <si>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</si>
  <si>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</si>
  <si>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</si>
  <si>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</si>
  <si>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</si>
  <si>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</si>
  <si>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</si>
  <si>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</si>
  <si>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</si>
  <si>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</si>
  <si>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</si>
  <si>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</si>
  <si>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</si>
  <si>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</si>
  <si>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</si>
  <si>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</si>
  <si>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</si>
  <si>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</si>
  <si>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</si>
  <si>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</si>
  <si>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</si>
  <si>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</si>
  <si>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</si>
  <si>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</si>
  <si>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</si>
  <si>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</si>
  <si>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</si>
  <si>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</si>
  <si>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</si>
  <si>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</si>
  <si>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</si>
  <si>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</si>
  <si>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</si>
  <si>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</si>
  <si>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</si>
  <si>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</si>
  <si>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</si>
  <si>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</si>
  <si>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</si>
  <si>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</si>
  <si>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</si>
  <si>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</si>
  <si>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</si>
  <si>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</si>
  <si>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</si>
  <si>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</si>
  <si>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</si>
  <si>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</si>
  <si>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</si>
  <si>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</si>
  <si>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</si>
  <si>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</si>
  <si>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</si>
  <si>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</si>
  <si>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</si>
  <si>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</si>
  <si>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</si>
  <si>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</si>
  <si>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</si>
  <si>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</si>
  <si>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</si>
  <si>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</si>
  <si>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</si>
  <si>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</si>
  <si>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</si>
  <si>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</si>
  <si>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</si>
  <si>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</si>
  <si>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</si>
  <si>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</si>
  <si>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</si>
  <si>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</si>
  <si>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</si>
  <si>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</si>
  <si>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</si>
  <si>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</si>
  <si>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</si>
  <si>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</si>
  <si>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</si>
  <si>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</si>
  <si>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</si>
  <si>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</si>
  <si>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</si>
  <si>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</si>
  <si>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</si>
  <si>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</si>
  <si>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</si>
  <si>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</si>
  <si>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</si>
  <si>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</si>
  <si>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</si>
  <si>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</si>
  <si>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</si>
  <si>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</si>
  <si>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</si>
  <si>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</si>
  <si>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</si>
  <si>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</si>
  <si>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</si>
  <si>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</si>
  <si>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</si>
  <si>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</si>
  <si>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</si>
  <si>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</si>
  <si>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</si>
  <si>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</si>
  <si>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</si>
  <si>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</si>
  <si>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</si>
  <si>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</si>
  <si>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</si>
  <si>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</si>
  <si>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</si>
  <si>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</si>
  <si>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</si>
  <si>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</si>
  <si>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</si>
  <si>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</si>
  <si>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</si>
  <si>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</si>
  <si>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</si>
  <si>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</si>
  <si>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</si>
  <si>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</si>
  <si>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</si>
  <si>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</si>
  <si>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</si>
  <si>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</si>
  <si>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</si>
  <si>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</si>
  <si>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</si>
  <si>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</si>
  <si>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</si>
  <si>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</si>
  <si>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</si>
  <si>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</si>
  <si>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</si>
  <si>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</si>
  <si>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</si>
  <si>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</si>
  <si>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</si>
  <si>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</si>
  <si>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</si>
  <si>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</si>
  <si>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</si>
  <si>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</si>
  <si>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</si>
  <si>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</si>
  <si>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</si>
  <si>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</si>
  <si>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</si>
  <si>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</si>
  <si>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</si>
  <si>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</si>
  <si>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</si>
  <si>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</si>
  <si>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</si>
  <si>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</si>
  <si>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</si>
  <si>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</si>
  <si>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</si>
  <si>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</si>
  <si>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</si>
  <si>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</si>
  <si>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</si>
  <si>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</si>
  <si>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</si>
  <si>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</si>
  <si>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</si>
  <si>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</si>
  <si>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</si>
  <si>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</si>
  <si>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</si>
  <si>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</si>
  <si>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</si>
  <si>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</si>
  <si>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</si>
  <si>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</si>
  <si>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</si>
  <si>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</si>
  <si>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</si>
  <si>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</si>
  <si>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</si>
  <si>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</si>
  <si>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</si>
  <si>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</si>
  <si>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</si>
  <si>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</si>
  <si>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</si>
  <si>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</si>
  <si>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</si>
  <si>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</si>
  <si>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</si>
  <si>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</si>
  <si>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</si>
  <si>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</si>
  <si>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</si>
  <si>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</si>
  <si>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</si>
  <si>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</si>
  <si>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</si>
  <si>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</si>
  <si>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</si>
  <si>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</si>
  <si>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</si>
  <si>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</si>
  <si>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</si>
  <si>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</si>
  <si>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</si>
  <si>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</si>
  <si>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</si>
  <si>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</si>
  <si>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</si>
  <si>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</si>
  <si>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</si>
  <si>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</si>
  <si>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</si>
  <si>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</si>
  <si>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</si>
  <si>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</si>
  <si>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</si>
  <si>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</si>
  <si>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</si>
  <si>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</si>
  <si>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</si>
  <si>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</si>
  <si>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</si>
  <si>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</si>
  <si>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</si>
  <si>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</si>
  <si>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</si>
  <si>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</si>
  <si>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</si>
  <si>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</si>
  <si>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</si>
  <si>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</si>
  <si>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</si>
  <si>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</si>
  <si>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</si>
  <si>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</si>
  <si>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</si>
  <si>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</si>
  <si>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</si>
  <si>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</si>
  <si>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</si>
  <si>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</si>
  <si>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</si>
  <si>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</si>
  <si>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</si>
  <si>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</si>
  <si>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</si>
  <si>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</si>
  <si>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</si>
  <si>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</si>
  <si>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</si>
  <si>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</si>
  <si>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</si>
  <si>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</si>
  <si>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</si>
  <si>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</si>
  <si>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</si>
  <si>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</si>
  <si>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</si>
  <si>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</si>
  <si>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</si>
  <si>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</si>
  <si>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</si>
  <si>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</si>
  <si>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</si>
  <si>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</si>
  <si>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</si>
  <si>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</si>
  <si>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</si>
  <si>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</si>
  <si>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</si>
  <si>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</si>
  <si>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</si>
  <si>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</si>
  <si>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</si>
  <si>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</si>
  <si>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</si>
  <si>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</si>
  <si>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</si>
  <si>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</si>
  <si>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</si>
  <si>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</si>
  <si>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</si>
  <si>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</si>
  <si>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</si>
  <si>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</si>
  <si>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</si>
  <si>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</si>
  <si>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</si>
  <si>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</si>
  <si>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</si>
  <si>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</si>
  <si>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</si>
  <si>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</si>
  <si>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</si>
  <si>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</si>
  <si>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</si>
  <si>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</si>
  <si>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</si>
  <si>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</si>
  <si>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</si>
  <si>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</si>
  <si>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</si>
  <si>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</si>
  <si>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</si>
  <si>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</si>
  <si>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</si>
  <si>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</si>
  <si>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</si>
  <si>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</si>
  <si>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</si>
  <si>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</si>
  <si>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</si>
  <si>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</si>
  <si>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</si>
  <si>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</si>
  <si>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</si>
  <si>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</si>
  <si>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</si>
  <si>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</si>
  <si>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</si>
  <si>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</si>
  <si>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</si>
  <si>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</si>
  <si>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</si>
  <si>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</si>
  <si>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</si>
  <si>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</si>
  <si>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</si>
  <si>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</si>
  <si>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</si>
  <si>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</si>
  <si>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</si>
  <si>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</si>
  <si>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</si>
  <si>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</si>
  <si>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</si>
  <si>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</si>
  <si>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</si>
  <si>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</si>
  <si>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</si>
  <si>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</si>
  <si>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</si>
  <si>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</si>
  <si>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</si>
  <si>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</si>
  <si>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</si>
  <si>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</si>
  <si>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</si>
  <si>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</si>
  <si>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</si>
  <si>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</si>
  <si>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</si>
  <si>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</si>
  <si>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</si>
  <si>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</si>
  <si>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</si>
  <si>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</si>
  <si>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</si>
  <si>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</si>
  <si>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</si>
  <si>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</si>
  <si>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</si>
  <si>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</si>
  <si>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</si>
  <si>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</si>
  <si>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</si>
  <si>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</si>
  <si>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</si>
  <si>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</si>
  <si>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</si>
  <si>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</si>
  <si>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</si>
  <si>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</si>
  <si>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</si>
  <si>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</si>
  <si>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</si>
  <si>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</si>
  <si>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</si>
  <si>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</si>
  <si>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</si>
  <si>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</si>
  <si>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</si>
  <si>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</si>
  <si>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</si>
  <si>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</si>
  <si>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</si>
  <si>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</si>
  <si>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</si>
  <si>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</si>
  <si>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</si>
  <si>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</si>
  <si>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</si>
  <si>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</si>
  <si>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</si>
  <si>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</si>
  <si>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</si>
  <si>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</si>
  <si>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</si>
  <si>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</si>
  <si>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</si>
  <si>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</si>
  <si>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</si>
  <si>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</si>
  <si>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</si>
  <si>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</si>
  <si>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</si>
  <si>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</si>
  <si>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</si>
  <si>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</si>
  <si>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</si>
  <si>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</si>
  <si>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</si>
  <si>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</si>
  <si>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</si>
  <si>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</si>
  <si>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</si>
  <si>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</si>
  <si>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</si>
  <si>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</si>
  <si>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</si>
  <si>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</si>
  <si>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</si>
  <si>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</si>
  <si>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</si>
  <si>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</si>
  <si>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</si>
  <si>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</si>
  <si>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</si>
  <si>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</si>
  <si>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</si>
  <si>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</si>
  <si>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</si>
  <si>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</si>
  <si>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</si>
  <si>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</si>
  <si>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</si>
  <si>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</si>
  <si>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</si>
  <si>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</si>
  <si>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</si>
  <si>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</si>
  <si>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</si>
  <si>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</si>
  <si>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</si>
  <si>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</si>
  <si>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</si>
  <si>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</si>
  <si>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</si>
  <si>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</si>
  <si>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</si>
  <si>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</si>
  <si>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</si>
  <si>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</si>
  <si>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</si>
  <si>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</si>
  <si>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</si>
  <si>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</si>
  <si>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</si>
  <si>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</si>
  <si>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</si>
  <si>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</si>
  <si>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</si>
  <si>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</si>
  <si>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</si>
  <si>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</si>
  <si>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</si>
  <si>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</si>
  <si>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</si>
  <si>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</si>
  <si>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</si>
  <si>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</si>
  <si>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</si>
  <si>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</si>
  <si>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</si>
  <si>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</si>
  <si>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</si>
  <si>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</si>
  <si>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</si>
  <si>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</si>
  <si>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</si>
  <si>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</si>
  <si>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</si>
  <si>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</si>
  <si>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</si>
  <si>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</si>
  <si>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</si>
  <si>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</si>
  <si>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</si>
  <si>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</si>
  <si>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</si>
  <si>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</si>
  <si>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</si>
  <si>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</si>
  <si>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</si>
  <si>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</si>
  <si>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</si>
  <si>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</si>
  <si>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</si>
  <si>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</si>
  <si>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</si>
  <si>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</si>
  <si>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</si>
  <si>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</si>
  <si>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</si>
  <si>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</si>
  <si>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</si>
  <si>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</si>
  <si>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</si>
  <si>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</si>
  <si>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</si>
  <si>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</si>
  <si>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</si>
  <si>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</si>
  <si>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</si>
  <si>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</si>
  <si>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</si>
  <si>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</si>
  <si>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</si>
  <si>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</si>
  <si>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</si>
  <si>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</si>
  <si>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</si>
  <si>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</si>
  <si>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</si>
  <si>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</si>
  <si>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</si>
  <si>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</si>
  <si>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</si>
  <si>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</si>
  <si>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</si>
  <si>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</si>
  <si>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</si>
  <si>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</si>
  <si>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</si>
  <si>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</si>
  <si>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</si>
  <si>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</si>
  <si>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</si>
  <si>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</si>
  <si>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</si>
  <si>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</si>
  <si>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</si>
  <si>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</si>
  <si>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</si>
  <si>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</si>
  <si>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</si>
  <si>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</si>
  <si>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</si>
  <si>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</si>
  <si>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</si>
  <si>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</si>
  <si>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</si>
  <si>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</si>
  <si>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</si>
  <si>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</si>
  <si>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</si>
  <si>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</si>
  <si>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</si>
  <si>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</si>
  <si>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</si>
  <si>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</si>
  <si>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</si>
  <si>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</si>
  <si>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</si>
  <si>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</si>
  <si>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</si>
  <si>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</si>
  <si>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</si>
  <si>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</si>
  <si>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</si>
  <si>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</si>
  <si>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</si>
  <si>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</si>
  <si>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</si>
  <si>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</si>
  <si>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</si>
  <si>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</si>
  <si>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</si>
  <si>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</si>
  <si>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</si>
  <si>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</si>
  <si>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</si>
  <si>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</si>
  <si>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</si>
  <si>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</si>
  <si>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</si>
  <si>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</si>
  <si>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</si>
  <si>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</si>
  <si>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</si>
  <si>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</si>
  <si>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</si>
  <si>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</si>
  <si>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</si>
  <si>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</si>
  <si>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</si>
  <si>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</si>
  <si>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</si>
  <si>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</si>
  <si>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</si>
  <si>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</si>
  <si>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</si>
  <si>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</si>
  <si>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</si>
  <si>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</si>
  <si>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</si>
  <si>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</si>
  <si>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</si>
  <si>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</si>
  <si>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</si>
  <si>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</si>
  <si>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</si>
  <si>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</si>
  <si>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</si>
  <si>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</si>
  <si>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</si>
  <si>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</si>
  <si>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</si>
  <si>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</si>
  <si>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</si>
  <si>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</si>
  <si>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</si>
  <si>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</si>
  <si>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</si>
  <si>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</si>
  <si>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</si>
  <si>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</si>
  <si>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</si>
  <si>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</si>
  <si>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</si>
  <si>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</si>
  <si>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</si>
  <si>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</si>
  <si>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</si>
  <si>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</si>
  <si>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</si>
  <si>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</si>
  <si>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</si>
  <si>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</si>
  <si>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</si>
  <si>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</si>
  <si>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</si>
  <si>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</si>
  <si>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</si>
  <si>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</si>
  <si>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</si>
  <si>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</si>
  <si>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</si>
  <si>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</si>
  <si>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</si>
  <si>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</si>
  <si>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</si>
  <si>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</si>
  <si>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</si>
  <si>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</si>
  <si>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</si>
  <si>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</si>
  <si>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</si>
  <si>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</si>
  <si>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</si>
  <si>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</si>
  <si>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</si>
  <si>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</si>
  <si>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</si>
  <si>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</si>
  <si>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</si>
  <si>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</si>
  <si>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</si>
  <si>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</si>
  <si>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</si>
  <si>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</si>
  <si>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</si>
  <si>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</si>
  <si>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</si>
  <si>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</si>
  <si>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</si>
  <si>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</si>
  <si>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</si>
  <si>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</si>
  <si>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</si>
  <si>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</si>
  <si>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</si>
  <si>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</si>
  <si>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</si>
  <si>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</si>
  <si>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</si>
  <si>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</si>
  <si>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</si>
  <si>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</si>
  <si>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</si>
  <si>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</si>
  <si>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</si>
  <si>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</si>
  <si>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</si>
  <si>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</si>
  <si>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</si>
  <si>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</si>
  <si>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</si>
  <si>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</si>
  <si>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</si>
  <si>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</si>
  <si>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</si>
  <si>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</si>
  <si>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</si>
  <si>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</si>
  <si>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</si>
  <si>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</si>
  <si>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</si>
  <si>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</si>
  <si>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</si>
  <si>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</si>
  <si>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</si>
  <si>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</si>
  <si>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</si>
  <si>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</si>
  <si>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</si>
  <si>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</si>
  <si>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</si>
  <si>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</si>
  <si>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</si>
  <si>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</si>
  <si>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</si>
  <si>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</si>
  <si>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</si>
  <si>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</si>
  <si>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</si>
  <si>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</si>
  <si>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</si>
  <si>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</si>
  <si>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</si>
  <si>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</si>
  <si>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</si>
  <si>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</si>
  <si>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</si>
  <si>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</si>
  <si>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</si>
  <si>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</si>
  <si>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</si>
  <si>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</si>
  <si>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</si>
  <si>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</si>
  <si>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</si>
  <si>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</si>
  <si>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</si>
  <si>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</si>
  <si>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</si>
  <si>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</si>
  <si>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</si>
  <si>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</si>
  <si>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</si>
  <si>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</si>
  <si>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</si>
  <si>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</si>
  <si>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</si>
  <si>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</si>
  <si>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</si>
  <si>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</si>
  <si>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</si>
  <si>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</si>
  <si>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</si>
  <si>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</si>
  <si>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</si>
  <si>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</si>
  <si>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</si>
  <si>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</si>
  <si>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</si>
  <si>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</si>
  <si>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</si>
  <si>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</si>
  <si>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</si>
  <si>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</si>
  <si>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</si>
  <si>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</si>
  <si>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</si>
  <si>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</si>
  <si>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</si>
  <si>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</si>
  <si>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</si>
  <si>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</si>
  <si>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</si>
  <si>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</si>
  <si>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</si>
  <si>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</si>
  <si>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</si>
  <si>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</si>
  <si>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</si>
  <si>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</si>
  <si>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</si>
  <si>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</si>
  <si>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</si>
  <si>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</si>
  <si>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</si>
  <si>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</si>
  <si>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</si>
  <si>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</si>
  <si>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</si>
  <si>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</si>
  <si>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</si>
  <si>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</si>
  <si>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</si>
  <si>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</si>
  <si>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</si>
  <si>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</si>
  <si>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</si>
  <si>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</si>
  <si>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</si>
  <si>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</si>
  <si>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</si>
  <si>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</si>
  <si>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</si>
  <si>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</si>
  <si>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</si>
  <si>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</si>
  <si>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</si>
  <si>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</si>
  <si>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</si>
  <si>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</si>
  <si>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</si>
  <si>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</si>
  <si>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</si>
  <si>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</si>
  <si>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</si>
  <si>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</si>
  <si>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</si>
  <si>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</si>
  <si>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</si>
  <si>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</si>
  <si>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</si>
  <si>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</si>
  <si>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</si>
  <si>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</si>
  <si>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</si>
  <si>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</si>
  <si>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</si>
  <si>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</si>
  <si>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</si>
  <si>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</si>
  <si>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</si>
  <si>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</si>
  <si>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</si>
  <si>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</si>
  <si>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</si>
  <si>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</si>
  <si>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</si>
  <si>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</si>
  <si>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</si>
  <si>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</si>
  <si>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</si>
  <si>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</si>
  <si>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</si>
  <si>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</si>
  <si>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</si>
  <si>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</si>
  <si>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</si>
  <si>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</si>
  <si>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</si>
  <si>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</si>
  <si>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</si>
  <si>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</si>
  <si>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</si>
  <si>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</si>
  <si>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</si>
  <si>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</si>
  <si>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</si>
  <si>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</si>
  <si>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</si>
  <si>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</si>
  <si>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</si>
  <si>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</si>
  <si>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</si>
  <si>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</si>
  <si>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</si>
  <si>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</si>
  <si>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</si>
  <si>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</si>
  <si>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</si>
  <si>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</si>
  <si>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</si>
  <si>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</si>
  <si>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</si>
  <si>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</si>
  <si>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</si>
  <si>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</si>
  <si>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</si>
  <si>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</si>
  <si>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</si>
  <si>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</si>
  <si>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</si>
  <si>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</si>
  <si>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</si>
  <si>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</si>
  <si>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</si>
  <si>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</si>
  <si>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</si>
  <si>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</si>
  <si>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</si>
  <si>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</si>
  <si>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</si>
  <si>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</si>
  <si>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</si>
  <si>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</si>
  <si>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</si>
  <si>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</si>
  <si>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</si>
  <si>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</si>
  <si>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</si>
  <si>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</si>
  <si>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</si>
  <si>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</si>
  <si>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</si>
  <si>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</si>
  <si>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</si>
  <si>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</si>
  <si>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</si>
  <si>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</si>
  <si>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</si>
  <si>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</si>
  <si>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</si>
  <si>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</si>
  <si>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</si>
  <si>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</si>
  <si>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</si>
  <si>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</si>
  <si>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</si>
  <si>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</si>
  <si>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</si>
  <si>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</si>
  <si>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</si>
  <si>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</si>
  <si>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</si>
  <si>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</si>
  <si>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</si>
  <si>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</si>
  <si>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</si>
  <si>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</si>
  <si>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</si>
  <si>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</si>
  <si>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</si>
  <si>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</si>
  <si>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</si>
  <si>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</si>
  <si>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</si>
  <si>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</si>
  <si>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</si>
  <si>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</si>
  <si>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</si>
  <si>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</si>
  <si>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</si>
  <si>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</si>
  <si>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</si>
  <si>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</si>
  <si>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</si>
  <si>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</si>
  <si>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</si>
  <si>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</si>
  <si>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</si>
  <si>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</si>
  <si>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</si>
  <si>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</si>
  <si>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</si>
  <si>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</si>
  <si>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</si>
  <si>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</si>
  <si>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</si>
  <si>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</si>
  <si>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</si>
  <si>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</si>
  <si>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</si>
  <si>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</si>
  <si>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</si>
  <si>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</si>
  <si>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</si>
  <si>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</si>
  <si>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</si>
  <si>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</si>
  <si>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</si>
  <si>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</si>
  <si>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</si>
  <si>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</si>
  <si>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</si>
  <si>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</si>
  <si>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</si>
  <si>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</si>
  <si>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</si>
  <si>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</si>
  <si>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</si>
  <si>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</si>
  <si>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</si>
  <si>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</si>
  <si>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</si>
  <si>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</si>
  <si>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</si>
  <si>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</si>
  <si>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</si>
  <si>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</si>
  <si>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</si>
  <si>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</si>
  <si>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</si>
  <si>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</si>
  <si>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</si>
  <si>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</si>
  <si>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</si>
  <si>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</si>
  <si>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</si>
  <si>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</si>
  <si>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</si>
  <si>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</si>
  <si>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</si>
  <si>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</si>
  <si>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</si>
  <si>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</si>
  <si>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</si>
  <si>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</si>
  <si>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</si>
  <si>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</si>
  <si>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</si>
  <si>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</si>
  <si>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</si>
  <si>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</si>
  <si>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</si>
  <si>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</si>
  <si>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</si>
  <si>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</si>
  <si>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</si>
  <si>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</si>
  <si>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</si>
  <si>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</si>
  <si>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</si>
  <si>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</si>
  <si>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</si>
  <si>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</si>
  <si>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</si>
  <si>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</si>
  <si>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</si>
  <si>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</si>
  <si>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</si>
  <si>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</si>
  <si>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</si>
  <si>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</si>
  <si>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</si>
  <si>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</si>
  <si>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</si>
  <si>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</si>
  <si>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</si>
  <si>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</si>
  <si>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</si>
  <si>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</si>
  <si>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</si>
  <si>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</si>
  <si>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</si>
  <si>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</si>
  <si>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</si>
  <si>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</si>
  <si>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</si>
  <si>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</si>
  <si>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</si>
  <si>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</si>
  <si>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</si>
  <si>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</si>
  <si>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</si>
  <si>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</si>
  <si>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</si>
  <si>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</si>
  <si>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</si>
  <si>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</si>
  <si>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</si>
  <si>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</si>
  <si>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</si>
  <si>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</si>
  <si>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</si>
  <si>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</si>
  <si>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</si>
  <si>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</si>
  <si>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</si>
  <si>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</si>
  <si>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</si>
  <si>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</si>
  <si>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</si>
  <si>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</si>
  <si>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</si>
  <si>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</si>
  <si>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</si>
  <si>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</si>
  <si>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</si>
  <si>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</si>
  <si>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</si>
  <si>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</si>
  <si>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</si>
  <si>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</si>
  <si>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</si>
  <si>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</si>
  <si>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</si>
  <si>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</si>
  <si>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</si>
  <si>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</si>
  <si>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</si>
  <si>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</si>
  <si>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</si>
  <si>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</si>
  <si>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</si>
  <si>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</si>
  <si>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</si>
  <si>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</si>
  <si>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</si>
  <si>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</si>
  <si>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</si>
  <si>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</si>
  <si>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</si>
  <si>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</si>
  <si>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</si>
  <si>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</si>
  <si>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</si>
  <si>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</si>
  <si>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</si>
  <si>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</si>
  <si>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</si>
  <si>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</si>
  <si>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</si>
  <si>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</si>
  <si>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</si>
  <si>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</si>
  <si>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</si>
  <si>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</si>
  <si>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</si>
  <si>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</si>
  <si>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</si>
  <si>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</si>
  <si>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</si>
  <si>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</si>
  <si>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</si>
  <si>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</si>
  <si>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</si>
  <si>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</si>
  <si>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</si>
  <si>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</si>
  <si>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</si>
  <si>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</si>
  <si>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</si>
  <si>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</si>
  <si>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</si>
  <si>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</si>
  <si>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</si>
  <si>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</si>
  <si>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</si>
  <si>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</si>
  <si>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</si>
  <si>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</si>
  <si>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</si>
  <si>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</si>
  <si>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</si>
  <si>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</si>
  <si>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</si>
  <si>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</si>
  <si>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</si>
  <si>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</si>
  <si>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</si>
  <si>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</si>
  <si>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</si>
  <si>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</si>
  <si>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</si>
  <si>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</si>
  <si>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</si>
  <si>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</si>
  <si>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</si>
  <si>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</si>
  <si>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</si>
  <si>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</si>
  <si>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</si>
  <si>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</si>
  <si>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</si>
  <si>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</si>
  <si>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</si>
  <si>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</si>
  <si>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</si>
  <si>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</si>
  <si>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</si>
  <si>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</si>
  <si>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</si>
  <si>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</si>
  <si>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</si>
  <si>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</si>
  <si>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</si>
  <si>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</si>
  <si>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</si>
  <si>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</si>
  <si>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</si>
  <si>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</si>
  <si>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</si>
  <si>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</si>
  <si>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</si>
  <si>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</si>
  <si>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</si>
  <si>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</si>
  <si>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</si>
  <si>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</si>
  <si>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</si>
  <si>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</si>
  <si>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</si>
  <si>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</si>
  <si>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</si>
  <si>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</si>
  <si>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</si>
  <si>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</si>
  <si>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</si>
  <si>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</si>
  <si>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</si>
  <si>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</si>
  <si>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</si>
  <si>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</si>
  <si>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</si>
  <si>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</si>
  <si>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</si>
  <si>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</si>
  <si>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</si>
  <si>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</si>
  <si>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</si>
  <si>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</si>
  <si>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</si>
  <si>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</si>
  <si>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</si>
  <si>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</si>
  <si>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</si>
  <si>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</si>
  <si>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</si>
  <si>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</si>
  <si>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</si>
  <si>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</si>
  <si>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</si>
  <si>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</si>
  <si>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</si>
  <si>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</si>
  <si>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</si>
  <si>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</si>
  <si>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</si>
  <si>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</si>
  <si>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</si>
  <si>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</si>
  <si>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</si>
  <si>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</si>
  <si>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</si>
  <si>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</si>
  <si>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</si>
  <si>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</si>
  <si>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</si>
  <si>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</si>
  <si>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</si>
  <si>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</si>
  <si>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</si>
  <si>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</si>
  <si>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</si>
  <si>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</si>
  <si>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</si>
  <si>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</si>
  <si>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</si>
  <si>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</si>
  <si>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</si>
  <si>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</si>
  <si>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</si>
  <si>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</si>
  <si>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</si>
  <si>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</si>
  <si>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</si>
  <si>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</si>
  <si>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</si>
  <si>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</si>
  <si>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</si>
  <si>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</si>
  <si>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</si>
  <si>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</si>
  <si>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</si>
  <si>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</si>
  <si>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</si>
  <si>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</si>
  <si>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</si>
  <si>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</si>
  <si>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</si>
  <si>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</si>
  <si>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</si>
  <si>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</si>
  <si>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</si>
  <si>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</si>
  <si>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</si>
  <si>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</si>
  <si>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</si>
  <si>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</si>
  <si>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</si>
  <si>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</si>
  <si>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</si>
  <si>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</si>
  <si>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</si>
  <si>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</si>
  <si>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</si>
  <si>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</si>
  <si>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</si>
  <si>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</si>
  <si>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</si>
  <si>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</si>
  <si>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</si>
  <si>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</si>
  <si>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</si>
  <si>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</si>
  <si>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</si>
  <si>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</si>
  <si>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</si>
  <si>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</si>
  <si>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</si>
  <si>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</si>
  <si>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</si>
  <si>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</si>
  <si>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</si>
  <si>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</si>
  <si>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</si>
  <si>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</si>
  <si>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</si>
  <si>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</si>
  <si>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</si>
  <si>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</si>
  <si>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</si>
  <si>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</si>
  <si>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</si>
  <si>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</si>
  <si>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</si>
  <si>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</si>
  <si>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</si>
  <si>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</si>
  <si>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</si>
  <si>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</si>
  <si>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</si>
  <si>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</si>
  <si>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</si>
  <si>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</si>
  <si>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</si>
  <si>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</si>
  <si>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</si>
  <si>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</si>
  <si>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</si>
  <si>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</si>
  <si>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</si>
  <si>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</si>
  <si>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</si>
  <si>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</si>
  <si>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</si>
  <si>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</si>
  <si>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</si>
  <si>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</si>
  <si>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</si>
  <si>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</si>
  <si>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</si>
  <si>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</si>
  <si>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</si>
  <si>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</si>
  <si>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</si>
  <si>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</si>
  <si>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</si>
  <si>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</si>
  <si>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</si>
  <si>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</si>
  <si>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</si>
  <si>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</si>
  <si>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</si>
  <si>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</si>
  <si>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</si>
  <si>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</si>
  <si>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</si>
  <si>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</si>
  <si>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</si>
  <si>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</si>
  <si>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</si>
  <si>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</si>
  <si>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</si>
  <si>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</si>
  <si>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</si>
  <si>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</si>
  <si>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</si>
  <si>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</si>
  <si>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</si>
  <si>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</si>
  <si>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</si>
  <si>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</si>
  <si>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</si>
  <si>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</si>
  <si>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</si>
  <si>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</si>
  <si>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</si>
  <si>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</si>
  <si>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</si>
  <si>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</si>
  <si>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</si>
  <si>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</si>
  <si>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</si>
  <si>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</si>
  <si>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</si>
  <si>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</si>
  <si>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</si>
  <si>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</si>
  <si>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</si>
  <si>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</si>
  <si>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</si>
  <si>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</si>
  <si>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</si>
  <si>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</si>
  <si>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</si>
  <si>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</si>
  <si>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</si>
  <si>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</si>
  <si>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</si>
  <si>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</si>
  <si>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</si>
  <si>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</si>
  <si>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</si>
  <si>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</si>
  <si>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</si>
  <si>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</si>
  <si>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</si>
  <si>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</si>
  <si>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</si>
  <si>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</si>
  <si>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</si>
  <si>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</si>
  <si>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</si>
  <si>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</si>
  <si>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</si>
  <si>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</si>
  <si>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</si>
  <si>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</si>
  <si>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</si>
  <si>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</si>
  <si>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</si>
  <si>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</si>
  <si>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</si>
  <si>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</si>
  <si>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</si>
  <si>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</si>
  <si>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</si>
  <si>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</si>
  <si>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</si>
  <si>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</si>
  <si>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</si>
  <si>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</si>
  <si>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</si>
  <si>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</si>
  <si>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</si>
  <si>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</si>
  <si>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</si>
  <si>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</si>
  <si>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</si>
  <si>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</si>
  <si>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</si>
  <si>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</si>
  <si>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</si>
  <si>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</si>
  <si>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</si>
  <si>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</si>
  <si>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</si>
  <si>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</si>
  <si>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</si>
  <si>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</si>
  <si>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</si>
  <si>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</si>
  <si>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</si>
  <si>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</si>
  <si>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</si>
  <si>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</si>
  <si>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</si>
  <si>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</si>
  <si>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</si>
  <si>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</si>
  <si>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</si>
  <si>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</si>
  <si>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</si>
  <si>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</si>
  <si>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</si>
  <si>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</si>
  <si>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</si>
  <si>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</si>
  <si>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</si>
  <si>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</si>
  <si>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</si>
  <si>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</si>
  <si>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</si>
  <si>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</si>
  <si>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</si>
  <si>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</si>
  <si>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</si>
  <si>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</si>
  <si>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</si>
  <si>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</si>
  <si>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</si>
  <si>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</si>
  <si>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</si>
  <si>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</si>
  <si>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</si>
  <si>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</si>
  <si>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</si>
  <si>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</si>
  <si>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</si>
  <si>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</si>
  <si>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</si>
  <si>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</si>
  <si>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</si>
  <si>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</si>
  <si>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</si>
  <si>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</si>
  <si>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</si>
  <si>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</si>
  <si>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</si>
  <si>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</si>
  <si>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</si>
  <si>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</si>
  <si>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</si>
  <si>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</si>
  <si>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</si>
  <si>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</si>
  <si>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</si>
  <si>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</si>
  <si>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</si>
  <si>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</si>
  <si>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</si>
  <si>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</si>
  <si>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</si>
  <si>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</si>
  <si>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</si>
  <si>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</si>
  <si>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</si>
  <si>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</si>
  <si>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</si>
  <si>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</si>
  <si>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</si>
  <si>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</si>
  <si>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</si>
  <si>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</si>
  <si>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</si>
  <si>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</si>
  <si>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</si>
  <si>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</si>
  <si>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</si>
  <si>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</si>
  <si>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</si>
  <si>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</si>
  <si>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</si>
  <si>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</si>
  <si>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</si>
  <si>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</si>
  <si>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</si>
  <si>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</si>
  <si>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</si>
  <si>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</si>
  <si>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</si>
  <si>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</si>
  <si>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</si>
  <si>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</si>
  <si>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</si>
  <si>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</si>
  <si>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</si>
  <si>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</si>
  <si>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</si>
  <si>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</si>
  <si>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</si>
  <si>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</si>
  <si>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</si>
  <si>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</si>
  <si>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</si>
  <si>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</si>
  <si>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</si>
  <si>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</si>
  <si>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</si>
  <si>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</si>
  <si>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</si>
  <si>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</si>
  <si>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</si>
  <si>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</si>
  <si>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</si>
  <si>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</si>
  <si>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</si>
  <si>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</si>
  <si>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</si>
  <si>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</si>
  <si>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</si>
  <si>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</si>
  <si>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</si>
  <si>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</si>
  <si>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</si>
  <si>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</si>
  <si>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</si>
  <si>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</si>
  <si>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</si>
  <si>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</si>
  <si>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</si>
  <si>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</si>
  <si>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</si>
  <si>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</si>
  <si>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</si>
  <si>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</si>
  <si>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</si>
  <si>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</si>
  <si>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</si>
  <si>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</si>
  <si>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</si>
  <si>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</si>
  <si>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</si>
  <si>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</si>
  <si>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</si>
  <si>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</si>
  <si>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</si>
  <si>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</si>
  <si>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</si>
  <si>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</si>
  <si>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</si>
  <si>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</si>
  <si>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</si>
  <si>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</si>
  <si>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</si>
  <si>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</si>
  <si>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</si>
  <si>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</si>
  <si>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</si>
  <si>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</si>
  <si>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</si>
  <si>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</si>
  <si>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</si>
  <si>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</si>
  <si>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</si>
  <si>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</si>
  <si>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</si>
  <si>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</si>
  <si>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</si>
  <si>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</si>
  <si>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</si>
  <si>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</si>
  <si>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</si>
  <si>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</si>
  <si>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</si>
  <si>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</si>
  <si>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</si>
  <si>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</si>
  <si>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</si>
  <si>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</si>
  <si>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</si>
  <si>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</si>
  <si>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</si>
  <si>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</si>
  <si>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</si>
  <si>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</si>
  <si>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</si>
  <si>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</si>
  <si>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</si>
  <si>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</si>
  <si>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</si>
  <si>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</si>
  <si>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</si>
  <si>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</si>
  <si>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</si>
  <si>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</si>
  <si>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</si>
  <si>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</si>
  <si>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</si>
  <si>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</si>
  <si>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</si>
  <si>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</si>
  <si>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</si>
  <si>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</si>
  <si>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</si>
  <si>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</si>
  <si>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</si>
  <si>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</si>
  <si>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</si>
  <si>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</si>
  <si>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</si>
  <si>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</si>
  <si>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</si>
  <si>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</si>
  <si>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</si>
  <si>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</si>
  <si>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</si>
  <si>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</si>
  <si>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</si>
  <si>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</si>
  <si>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</si>
  <si>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</si>
  <si>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</si>
  <si>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</si>
  <si>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</si>
  <si>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</si>
  <si>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</si>
  <si>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</si>
  <si>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</si>
  <si>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</si>
  <si>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</si>
  <si>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</si>
  <si>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</si>
  <si>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</si>
  <si>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</si>
  <si>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</si>
  <si>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</si>
  <si>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</si>
  <si>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</si>
  <si>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</si>
  <si>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</si>
  <si>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</si>
  <si>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</si>
  <si>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</si>
  <si>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</si>
  <si>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</si>
  <si>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</si>
  <si>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</si>
  <si>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</si>
  <si>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</si>
  <si>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</si>
  <si>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</si>
  <si>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</si>
  <si>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</si>
  <si>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</si>
  <si>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</si>
  <si>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</si>
  <si>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</si>
  <si>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</si>
  <si>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</si>
  <si>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</si>
  <si>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</si>
  <si>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</si>
  <si>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</si>
  <si>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</si>
  <si>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</si>
  <si>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</si>
  <si>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</si>
  <si>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</si>
  <si>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</si>
  <si>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</si>
  <si>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</si>
  <si>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</si>
  <si>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</si>
  <si>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</si>
  <si>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</si>
  <si>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</si>
  <si>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</si>
  <si>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</si>
  <si>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</si>
  <si>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</si>
  <si>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</si>
  <si>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</si>
  <si>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</si>
  <si>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</si>
  <si>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</si>
  <si>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</si>
  <si>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</si>
  <si>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</si>
  <si>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</si>
  <si>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</si>
  <si>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</si>
  <si>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</si>
  <si>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</si>
  <si>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</si>
  <si>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</si>
  <si>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</si>
  <si>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</si>
  <si>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</si>
  <si>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</si>
  <si>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</si>
  <si>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</si>
  <si>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</si>
  <si>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</si>
  <si>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</si>
  <si>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</si>
  <si>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</si>
  <si>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</si>
  <si>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</si>
  <si>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</si>
  <si>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</si>
  <si>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</si>
  <si>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</si>
  <si>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</si>
  <si>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</si>
  <si>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</si>
  <si>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</si>
  <si>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</si>
  <si>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</si>
  <si>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</si>
  <si>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</si>
  <si>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</si>
  <si>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</si>
  <si>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</si>
  <si>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</si>
  <si>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</si>
  <si>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</si>
  <si>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</si>
  <si>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</si>
  <si>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</si>
  <si>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</si>
  <si>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</si>
  <si>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</si>
  <si>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</si>
  <si>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</si>
  <si>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</si>
  <si>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</si>
  <si>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</si>
  <si>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</si>
  <si>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</si>
  <si>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</si>
  <si>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</si>
  <si>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</si>
  <si>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</si>
  <si>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</si>
  <si>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</si>
  <si>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</si>
  <si>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</si>
  <si>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</si>
  <si>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</si>
  <si>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</si>
  <si>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</si>
  <si>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</si>
  <si>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</si>
  <si>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</si>
  <si>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</si>
  <si>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</si>
  <si>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</si>
  <si>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</si>
  <si>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</si>
  <si>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</si>
  <si>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</si>
  <si>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</si>
  <si>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</si>
  <si>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</si>
  <si>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</si>
  <si>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</si>
  <si>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</si>
  <si>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</si>
  <si>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</si>
  <si>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</si>
  <si>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</si>
  <si>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</si>
  <si>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</si>
  <si>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</si>
  <si>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</si>
  <si>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</si>
  <si>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</si>
  <si>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</si>
  <si>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</si>
  <si>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</si>
  <si>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</si>
  <si>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</si>
  <si>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</si>
  <si>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</si>
  <si>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</si>
  <si>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</si>
  <si>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</si>
  <si>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</si>
  <si>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</si>
  <si>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</si>
  <si>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</si>
  <si>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</si>
  <si>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</si>
  <si>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</si>
  <si>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</si>
  <si>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</si>
  <si>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</si>
  <si>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</si>
  <si>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</si>
  <si>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</si>
  <si>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</si>
  <si>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</si>
  <si>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</si>
  <si>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</si>
  <si>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</si>
  <si>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</si>
  <si>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</si>
  <si>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</si>
  <si>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</si>
  <si>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</si>
  <si>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</si>
  <si>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</si>
  <si>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</si>
  <si>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</si>
  <si>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</si>
  <si>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</si>
  <si>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</si>
  <si>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</si>
  <si>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</si>
  <si>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</si>
  <si>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</si>
  <si>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</si>
  <si>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</si>
  <si>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</si>
  <si>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</si>
  <si>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</si>
  <si>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</si>
  <si>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</si>
  <si>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</si>
  <si>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</si>
  <si>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</si>
  <si>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</si>
  <si>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</si>
  <si>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</si>
  <si>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</si>
  <si>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</si>
  <si>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</si>
  <si>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</si>
  <si>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</si>
  <si>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</si>
  <si>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</si>
  <si>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</si>
  <si>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</si>
  <si>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</si>
  <si>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</si>
  <si>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</si>
  <si>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</si>
  <si>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</si>
  <si>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</si>
  <si>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</si>
  <si>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</si>
  <si>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</si>
  <si>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</si>
  <si>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</si>
  <si>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</si>
  <si>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</si>
  <si>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</si>
  <si>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</si>
  <si>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</si>
  <si>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</si>
  <si>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</si>
  <si>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</si>
  <si>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</si>
  <si>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</si>
  <si>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</si>
  <si>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</si>
  <si>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</si>
  <si>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</si>
  <si>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</si>
  <si>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</si>
  <si>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</si>
  <si>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</si>
  <si>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</si>
  <si>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</si>
  <si>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</si>
  <si>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</si>
  <si>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</si>
  <si>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</si>
  <si>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</si>
  <si>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</si>
  <si>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</si>
  <si>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</si>
  <si>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</si>
  <si>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</si>
  <si>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</si>
  <si>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</si>
  <si>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</si>
  <si>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</si>
  <si>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</si>
  <si>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</si>
  <si>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</si>
  <si>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</si>
  <si>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</si>
  <si>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</si>
  <si>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</si>
  <si>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</si>
  <si>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</si>
  <si>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</si>
  <si>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</si>
  <si>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</si>
  <si>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</si>
  <si>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</si>
  <si>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</si>
  <si>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</si>
  <si>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</si>
  <si>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</si>
  <si>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</si>
  <si>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</si>
  <si>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</si>
  <si>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</si>
  <si>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</si>
  <si>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</si>
  <si>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</si>
  <si>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</si>
  <si>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</si>
  <si>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</si>
  <si>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</si>
  <si>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</si>
  <si>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</si>
  <si>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</si>
  <si>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</si>
  <si>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</si>
  <si>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</si>
  <si>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</si>
  <si>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</si>
  <si>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</si>
  <si>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</si>
  <si>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</si>
  <si>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</si>
  <si>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</si>
  <si>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</si>
  <si>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</si>
  <si>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</si>
  <si>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</si>
  <si>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</si>
  <si>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</si>
  <si>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</si>
  <si>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</si>
  <si>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</si>
  <si>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</si>
  <si>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</si>
  <si>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</si>
  <si>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</si>
  <si>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</si>
  <si>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</si>
  <si>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</si>
  <si>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</si>
  <si>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</si>
  <si>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</si>
  <si>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</si>
  <si>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</si>
  <si>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</si>
  <si>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</si>
  <si>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</si>
  <si>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</si>
  <si>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</si>
  <si>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</si>
  <si>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</si>
  <si>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</si>
  <si>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</si>
  <si>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</si>
  <si>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</si>
  <si>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</si>
  <si>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</si>
  <si>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</si>
  <si>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</si>
  <si>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</si>
  <si>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</si>
  <si>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</si>
  <si>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</si>
  <si>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</si>
  <si>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</si>
  <si>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</si>
  <si>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</si>
  <si>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</si>
  <si>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</si>
  <si>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</si>
  <si>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</si>
  <si>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</si>
  <si>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</si>
  <si>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</si>
  <si>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</si>
  <si>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</si>
  <si>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</si>
  <si>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</si>
  <si>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</si>
  <si>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</si>
  <si>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</si>
  <si>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</si>
  <si>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</si>
  <si>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</si>
  <si>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</si>
  <si>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</si>
  <si>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</si>
  <si>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</si>
  <si>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</si>
  <si>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</si>
  <si>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</si>
  <si>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</si>
  <si>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</si>
  <si>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</si>
  <si>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</si>
  <si>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</si>
  <si>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</si>
  <si>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</si>
  <si>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</si>
  <si>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</si>
  <si>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</si>
  <si>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</si>
  <si>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</si>
  <si>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</si>
  <si>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</si>
  <si>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</si>
  <si>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</si>
  <si>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</si>
  <si>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</si>
  <si>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</si>
  <si>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</si>
  <si>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</si>
  <si>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</si>
  <si>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</si>
  <si>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</si>
  <si>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</si>
  <si>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</si>
  <si>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</si>
  <si>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</si>
  <si>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</si>
  <si>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</si>
  <si>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</si>
  <si>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</si>
  <si>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</si>
  <si>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</si>
  <si>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</si>
  <si>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</si>
  <si>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</si>
  <si>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</si>
  <si>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</si>
  <si>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</si>
  <si>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</si>
  <si>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</si>
  <si>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</si>
  <si>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</si>
  <si>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</si>
  <si>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</si>
  <si>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</si>
  <si>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</si>
  <si>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</si>
  <si>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</si>
  <si>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</si>
  <si>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</si>
  <si>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</si>
  <si>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</si>
  <si>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</si>
  <si>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</si>
  <si>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</si>
  <si>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</si>
  <si>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</si>
  <si>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</si>
  <si>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</si>
  <si>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</si>
  <si>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</si>
  <si>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</si>
  <si>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</si>
  <si>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</si>
  <si>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</si>
  <si>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</si>
  <si>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</si>
  <si>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</si>
  <si>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</si>
  <si>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</si>
  <si>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</si>
  <si>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</si>
  <si>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</si>
  <si>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</si>
  <si>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</si>
  <si>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</si>
  <si>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</si>
  <si>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</si>
  <si>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</si>
  <si>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</si>
  <si>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</si>
  <si>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</si>
  <si>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</si>
  <si>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</si>
  <si>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</si>
  <si>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</si>
  <si>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</si>
  <si>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</si>
  <si>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</si>
  <si>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</si>
  <si>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</si>
  <si>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</si>
  <si>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</si>
  <si>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</si>
  <si>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</si>
  <si>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</si>
  <si>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</si>
  <si>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</si>
  <si>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</si>
  <si>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</si>
  <si>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</si>
  <si>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</si>
  <si>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</si>
  <si>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</si>
  <si>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</si>
  <si>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</si>
  <si>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</si>
  <si>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</si>
  <si>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</si>
  <si>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</si>
  <si>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</si>
  <si>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</si>
  <si>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</si>
  <si>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</si>
  <si>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</si>
  <si>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</si>
  <si>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</si>
  <si>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</si>
  <si>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</si>
  <si>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</si>
  <si>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</si>
  <si>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</si>
  <si>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</si>
  <si>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</si>
  <si>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</si>
  <si>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</si>
  <si>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</si>
  <si>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</si>
  <si>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</si>
  <si>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</si>
  <si>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</si>
  <si>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</si>
  <si>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</si>
  <si>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</si>
  <si>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</si>
  <si>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</si>
  <si>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</si>
  <si>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</si>
  <si>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</si>
  <si>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</si>
  <si>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</si>
  <si>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</si>
  <si>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</si>
  <si>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</si>
  <si>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</si>
  <si>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</si>
  <si>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</si>
  <si>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</si>
  <si>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</si>
  <si>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</si>
  <si>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</si>
  <si>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</si>
  <si>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</si>
  <si>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</si>
  <si>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</si>
  <si>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</si>
  <si>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</si>
  <si>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</si>
  <si>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</si>
  <si>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</si>
  <si>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</si>
  <si>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</si>
  <si>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</si>
  <si>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</si>
  <si>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</si>
  <si>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</si>
  <si>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</si>
  <si>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</si>
  <si>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</si>
  <si>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</si>
  <si>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</si>
  <si>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</si>
  <si>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</si>
  <si>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</si>
  <si>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</si>
  <si>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</si>
  <si>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</si>
  <si>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</si>
  <si>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</si>
  <si>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</si>
  <si>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</si>
  <si>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</si>
  <si>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</si>
  <si>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</si>
  <si>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</si>
  <si>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</si>
  <si>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</si>
  <si>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</si>
  <si>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</si>
  <si>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</si>
  <si>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</si>
  <si>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</si>
  <si>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</si>
  <si>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</si>
  <si>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</si>
  <si>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</si>
  <si>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</si>
  <si>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</si>
  <si>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</si>
  <si>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</si>
  <si>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</si>
  <si>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</si>
  <si>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</si>
  <si>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</si>
  <si>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</si>
  <si>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</si>
  <si>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</si>
  <si>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</si>
  <si>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</si>
  <si>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</si>
  <si>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</si>
  <si>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</si>
  <si>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</si>
  <si>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</si>
  <si>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</si>
  <si>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</si>
  <si>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</si>
  <si>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</si>
  <si>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</si>
  <si>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</si>
  <si>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</si>
  <si>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</si>
  <si>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</si>
  <si>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</si>
  <si>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</si>
  <si>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</si>
  <si>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</si>
  <si>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</si>
  <si>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</si>
  <si>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</si>
  <si>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</si>
  <si>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</si>
  <si>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</si>
  <si>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</si>
  <si>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</si>
  <si>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</si>
  <si>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</si>
  <si>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</si>
  <si>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</si>
  <si>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</si>
  <si>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</si>
  <si>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</si>
  <si>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</si>
  <si>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</si>
  <si>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</si>
  <si>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</si>
  <si>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</si>
  <si>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</si>
  <si>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</si>
  <si>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</si>
  <si>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</si>
  <si>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</si>
  <si>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</si>
  <si>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</si>
  <si>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</si>
  <si>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</si>
  <si>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</si>
  <si>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</si>
  <si>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</si>
  <si>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</si>
  <si>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</si>
  <si>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</si>
  <si>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</si>
  <si>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</si>
  <si>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</si>
  <si>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</si>
  <si>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</si>
  <si>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</si>
  <si>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</si>
  <si>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</si>
  <si>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</si>
  <si>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</si>
  <si>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</si>
  <si>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</si>
  <si>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</si>
  <si>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</si>
  <si>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</si>
  <si>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</si>
  <si>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</si>
  <si>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</si>
  <si>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</si>
  <si>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</si>
  <si>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</si>
  <si>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</si>
  <si>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</si>
  <si>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</si>
  <si>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</si>
  <si>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</si>
  <si>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</si>
  <si>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</si>
  <si>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</si>
  <si>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</si>
  <si>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</si>
  <si>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</si>
  <si>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</si>
  <si>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</si>
  <si>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</si>
  <si>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</si>
  <si>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</si>
  <si>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</si>
  <si>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</si>
  <si>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</si>
  <si>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</si>
  <si>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</si>
  <si>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</si>
  <si>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</si>
  <si>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</si>
  <si>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</si>
  <si>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</si>
  <si>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</si>
  <si>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</si>
  <si>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</si>
  <si>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</si>
  <si>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</si>
  <si>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</si>
  <si>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</si>
  <si>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</si>
  <si>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</si>
  <si>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</si>
  <si>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</si>
  <si>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</si>
  <si>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</si>
  <si>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</si>
  <si>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</si>
  <si>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</si>
  <si>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</si>
  <si>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</si>
  <si>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</si>
  <si>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</si>
  <si>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</si>
  <si>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</si>
  <si>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</si>
  <si>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</si>
  <si>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</si>
  <si>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</si>
  <si>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</si>
  <si>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</si>
  <si>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</si>
  <si>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</si>
  <si>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</si>
  <si>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</si>
  <si>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</si>
  <si>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</si>
  <si>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</si>
  <si>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</si>
  <si>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</si>
  <si>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</si>
  <si>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</si>
  <si>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</si>
  <si>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</si>
  <si>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</si>
  <si>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</si>
  <si>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</si>
  <si>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</si>
  <si>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</si>
  <si>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</si>
  <si>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</si>
  <si>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</si>
  <si>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</si>
  <si>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</si>
  <si>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</si>
  <si>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</si>
  <si>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</si>
  <si>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</si>
  <si>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</si>
  <si>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</si>
  <si>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</si>
  <si>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</si>
  <si>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</si>
  <si>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</si>
  <si>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</si>
  <si>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</si>
  <si>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</si>
  <si>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</si>
  <si>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</si>
  <si>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</si>
  <si>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</si>
  <si>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</si>
  <si>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</si>
  <si>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</si>
  <si>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</si>
  <si>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</si>
  <si>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</si>
  <si>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</si>
  <si>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</si>
  <si>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</si>
  <si>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</si>
  <si>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</si>
  <si>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</si>
  <si>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</si>
  <si>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</si>
  <si>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</si>
  <si>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</si>
  <si>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</si>
  <si>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</si>
  <si>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</si>
  <si>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</si>
  <si>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</si>
  <si>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</si>
  <si>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</si>
  <si>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</si>
  <si>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</si>
  <si>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</si>
  <si>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</si>
  <si>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</si>
  <si>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</si>
  <si>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</si>
  <si>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</si>
  <si>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</si>
  <si>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</si>
  <si>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</si>
  <si>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</si>
  <si>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</si>
  <si>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</si>
  <si>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</si>
  <si>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</si>
  <si>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</si>
  <si>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</si>
  <si>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</si>
  <si>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</si>
  <si>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</si>
  <si>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</si>
  <si>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</si>
  <si>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</si>
  <si>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</si>
  <si>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</si>
  <si>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</si>
  <si>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</si>
  <si>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</si>
  <si>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</si>
  <si>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</si>
  <si>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</si>
  <si>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</si>
  <si>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</si>
  <si>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</si>
  <si>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</si>
  <si>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</si>
  <si>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</si>
  <si>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</si>
  <si>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</si>
  <si>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</si>
  <si>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</si>
  <si>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</si>
  <si>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</si>
  <si>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</si>
  <si>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</si>
  <si>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</si>
  <si>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</si>
  <si>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</si>
  <si>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</si>
  <si>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</si>
  <si>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</si>
  <si>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</si>
  <si>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</si>
  <si>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</si>
  <si>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</si>
  <si>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</si>
  <si>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</si>
  <si>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</si>
  <si>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</si>
  <si>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</si>
  <si>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</si>
  <si>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</si>
  <si>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</si>
  <si>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</si>
  <si>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</si>
  <si>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</si>
  <si>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</si>
  <si>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</si>
  <si>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</si>
  <si>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</si>
  <si>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</si>
  <si>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</si>
  <si>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</si>
  <si>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</si>
  <si>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</si>
  <si>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</si>
  <si>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</si>
  <si>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</si>
  <si>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</si>
  <si>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</si>
  <si>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</si>
  <si>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</si>
  <si>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</si>
  <si>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</si>
  <si>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</si>
  <si>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</si>
  <si>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</si>
  <si>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</si>
  <si>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</si>
  <si>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</si>
  <si>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</si>
  <si>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</si>
  <si>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</si>
  <si>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</si>
  <si>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</si>
  <si>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</si>
  <si>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</si>
  <si>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</si>
  <si>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</si>
  <si>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</si>
  <si>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</si>
  <si>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</si>
  <si>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</si>
  <si>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</si>
  <si>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</si>
  <si>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</si>
  <si>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</si>
  <si>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</si>
  <si>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</si>
  <si>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</si>
  <si>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</si>
  <si>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</si>
  <si>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</si>
  <si>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</si>
  <si>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</si>
  <si>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</si>
  <si>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</si>
  <si>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</si>
  <si>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</si>
  <si>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</si>
  <si>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</si>
  <si>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</si>
  <si>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</si>
  <si>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</si>
  <si>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</si>
  <si>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</si>
  <si>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</si>
  <si>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</si>
  <si>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</si>
  <si>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</si>
  <si>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</si>
  <si>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</si>
  <si>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</si>
  <si>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</si>
  <si>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</si>
  <si>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</si>
  <si>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</si>
  <si>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</si>
  <si>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</si>
  <si>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</si>
  <si>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</si>
  <si>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</si>
  <si>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</si>
  <si>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</si>
  <si>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</si>
  <si>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</si>
  <si>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</si>
  <si>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</si>
  <si>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</si>
  <si>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</si>
  <si>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</si>
  <si>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</si>
  <si>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</si>
  <si>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</si>
  <si>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</si>
  <si>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</si>
  <si>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</si>
  <si>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</si>
  <si>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</si>
  <si>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</si>
  <si>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</si>
  <si>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</si>
  <si>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</si>
  <si>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</si>
  <si>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</si>
  <si>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</si>
  <si>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</si>
  <si>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</si>
  <si>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</si>
  <si>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</si>
  <si>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</si>
  <si>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</si>
  <si>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</si>
  <si>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</si>
  <si>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</si>
  <si>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</si>
  <si>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</si>
  <si>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</si>
  <si>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</si>
  <si>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</si>
  <si>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</si>
  <si>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</si>
  <si>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</si>
  <si>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</si>
  <si>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</si>
  <si>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</si>
  <si>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</si>
  <si>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</si>
  <si>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</si>
  <si>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</si>
  <si>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</si>
  <si>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</si>
  <si>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</si>
  <si>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</si>
  <si>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</si>
  <si>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</si>
  <si>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</si>
  <si>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</si>
  <si>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</si>
  <si>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</si>
  <si>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</si>
  <si>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</si>
  <si>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</si>
  <si>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</si>
  <si>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</si>
  <si>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</si>
  <si>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</si>
  <si>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</si>
  <si>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</si>
  <si>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</si>
  <si>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</si>
  <si>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</si>
  <si>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</si>
  <si>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</si>
  <si>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</si>
  <si>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</si>
  <si>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</si>
  <si>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</si>
  <si>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</si>
  <si>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</si>
  <si>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</si>
  <si>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</si>
  <si>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</si>
  <si>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</si>
  <si>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</si>
  <si>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</si>
  <si>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</si>
  <si>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</si>
  <si>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</si>
  <si>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</si>
  <si>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</si>
  <si>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</si>
  <si>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</si>
  <si>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</si>
  <si>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</si>
  <si>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</si>
  <si>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</si>
  <si>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</si>
  <si>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</si>
  <si>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</si>
  <si>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</si>
  <si>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</si>
  <si>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</si>
  <si>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</si>
  <si>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</si>
  <si>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</si>
  <si>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</si>
  <si>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</si>
  <si>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</si>
  <si>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</si>
  <si>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</si>
  <si>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</si>
  <si>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</si>
  <si>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</si>
  <si>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</si>
  <si>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</si>
  <si>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</si>
  <si>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</si>
  <si>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</si>
  <si>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</si>
  <si>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</si>
  <si>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</si>
  <si>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</si>
  <si>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</si>
  <si>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</si>
  <si>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</si>
  <si>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</si>
  <si>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</si>
  <si>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</si>
  <si>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</si>
  <si>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</si>
  <si>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</si>
  <si>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</si>
  <si>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</si>
  <si>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</si>
  <si>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</si>
  <si>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</si>
  <si>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</si>
  <si>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</si>
  <si>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</si>
  <si>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</si>
  <si>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</si>
  <si>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</si>
  <si>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</si>
  <si>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</si>
  <si>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</si>
  <si>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</si>
  <si>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</si>
  <si>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</si>
  <si>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</si>
  <si>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</si>
  <si>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</si>
  <si>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</si>
  <si>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</si>
  <si>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</si>
  <si>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</si>
  <si>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</si>
  <si>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</si>
  <si>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</si>
  <si>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</si>
  <si>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</si>
  <si>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</si>
  <si>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</si>
  <si>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</si>
  <si>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</si>
  <si>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</si>
  <si>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</si>
  <si>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</si>
  <si>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</si>
  <si>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</si>
  <si>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</si>
  <si>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</si>
  <si>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</si>
  <si>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</si>
  <si>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</si>
  <si>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</si>
  <si>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</si>
  <si>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</si>
  <si>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</si>
  <si>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</si>
  <si>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</si>
  <si>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</si>
  <si>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</si>
  <si>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</si>
  <si>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</si>
  <si>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</si>
  <si>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</si>
  <si>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</si>
  <si>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</si>
  <si>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</si>
  <si>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</si>
  <si>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</si>
  <si>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</si>
  <si>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</si>
  <si>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</si>
  <si>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</si>
  <si>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</si>
  <si>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</si>
  <si>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</si>
  <si>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</si>
  <si>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</si>
  <si>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</si>
  <si>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</si>
  <si>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</si>
  <si>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</si>
  <si>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</si>
  <si>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</si>
  <si>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</si>
  <si>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</si>
  <si>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</si>
  <si>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</si>
  <si>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</si>
  <si>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</si>
  <si>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</si>
  <si>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</si>
  <si>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</si>
  <si>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</si>
  <si>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</si>
  <si>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</si>
  <si>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</si>
  <si>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</si>
  <si>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</si>
  <si>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</si>
  <si>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</si>
  <si>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</si>
  <si>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</si>
  <si>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</si>
  <si>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</si>
  <si>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</si>
  <si>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</si>
  <si>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</si>
  <si>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</si>
  <si>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</si>
  <si>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</si>
  <si>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</si>
  <si>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</si>
  <si>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</si>
  <si>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</si>
  <si>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</si>
  <si>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</si>
  <si>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</si>
  <si>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</si>
  <si>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</si>
  <si>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</si>
  <si>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</si>
  <si>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</si>
  <si>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</si>
  <si>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</si>
  <si>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</si>
  <si>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</si>
  <si>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</si>
  <si>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</si>
  <si>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</si>
  <si>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</si>
  <si>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</si>
  <si>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</si>
  <si>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</si>
  <si>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</si>
  <si>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</si>
  <si>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</si>
  <si>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</si>
  <si>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</si>
  <si>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</si>
  <si>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</si>
  <si>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</si>
  <si>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</si>
  <si>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</si>
  <si>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</si>
  <si>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</si>
  <si>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</si>
  <si>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</si>
  <si>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</si>
  <si>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</si>
  <si>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</si>
  <si>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</si>
  <si>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</si>
  <si>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</si>
  <si>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</si>
  <si>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</si>
  <si>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</si>
  <si>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</si>
  <si>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</si>
  <si>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</si>
  <si>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</si>
  <si>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</si>
  <si>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</si>
  <si>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</si>
  <si>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</si>
  <si>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</si>
  <si>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</si>
  <si>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</si>
  <si>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</si>
  <si>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</si>
  <si>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</si>
  <si>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</si>
  <si>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</si>
  <si>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</si>
  <si>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</si>
  <si>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</si>
  <si>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</si>
  <si>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</si>
  <si>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</si>
  <si>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</si>
  <si>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</si>
  <si>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</si>
  <si>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</si>
  <si>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</si>
  <si>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</si>
  <si>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</si>
  <si>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</si>
  <si>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</si>
  <si>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</si>
  <si>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</si>
  <si>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</si>
  <si>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</si>
  <si>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</si>
  <si>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</si>
  <si>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</si>
  <si>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</si>
  <si>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</si>
  <si>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</si>
  <si>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</si>
  <si>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</si>
  <si>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</si>
  <si>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</si>
  <si>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</si>
  <si>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</si>
  <si>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</si>
  <si>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</si>
  <si>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</si>
  <si>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</si>
  <si>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</si>
  <si>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</si>
  <si>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</si>
  <si>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</si>
  <si>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</si>
  <si>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</si>
  <si>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</si>
  <si>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</si>
  <si>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</si>
  <si>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</si>
  <si>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</si>
  <si>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</si>
  <si>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</si>
  <si>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</si>
  <si>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</si>
  <si>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</si>
  <si>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</si>
  <si>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</si>
  <si>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</si>
  <si>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</si>
  <si>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</si>
  <si>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</si>
  <si>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</si>
  <si>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</si>
  <si>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</si>
  <si>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</si>
  <si>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</si>
  <si>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</si>
  <si>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</si>
  <si>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</si>
  <si>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</si>
  <si>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</si>
  <si>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</si>
  <si>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</si>
  <si>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</si>
  <si>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</si>
  <si>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</si>
  <si>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</si>
  <si>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</si>
  <si>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</si>
  <si>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</si>
  <si>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</si>
  <si>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</si>
  <si>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</si>
  <si>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</si>
  <si>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</si>
  <si>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</si>
  <si>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</si>
  <si>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</si>
  <si>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</si>
  <si>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</si>
  <si>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</si>
  <si>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</si>
  <si>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</si>
  <si>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</si>
  <si>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</si>
  <si>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</si>
  <si>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</si>
  <si>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</si>
  <si>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</si>
  <si>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</si>
  <si>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</si>
  <si>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</si>
  <si>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</si>
  <si>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</si>
  <si>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</si>
  <si>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</si>
  <si>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</si>
  <si>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</si>
  <si>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</si>
  <si>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</si>
  <si>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</si>
  <si>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</si>
  <si>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</si>
  <si>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</si>
  <si>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</si>
  <si>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</si>
  <si>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</si>
  <si>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</si>
  <si>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</si>
  <si>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</si>
  <si>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</si>
  <si>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</si>
  <si>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</si>
  <si>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</si>
  <si>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</si>
  <si>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</si>
  <si>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</si>
  <si>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</si>
  <si>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</si>
  <si>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</si>
  <si>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</si>
  <si>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</si>
  <si>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</si>
  <si>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</si>
  <si>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</si>
  <si>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</si>
  <si>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</si>
  <si>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</si>
  <si>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</si>
  <si>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</si>
  <si>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</si>
  <si>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</si>
  <si>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</si>
  <si>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</si>
  <si>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</si>
  <si>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</si>
  <si>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</si>
  <si>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</si>
  <si>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</si>
  <si>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</si>
  <si>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</si>
  <si>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</si>
  <si>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</si>
  <si>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</si>
  <si>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</si>
  <si>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</si>
  <si>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</si>
  <si>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</si>
  <si>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</si>
  <si>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</si>
  <si>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</si>
  <si>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</si>
  <si>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</si>
  <si>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</si>
  <si>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</si>
  <si>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</si>
  <si>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</si>
  <si>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</si>
  <si>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</si>
  <si>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</si>
  <si>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</si>
  <si>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</si>
  <si>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</si>
  <si>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</si>
  <si>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</si>
  <si>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</si>
  <si>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</si>
  <si>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</si>
  <si>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</si>
  <si>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</si>
  <si>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</si>
  <si>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</si>
  <si>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</si>
  <si>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</si>
  <si>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</si>
  <si>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</si>
  <si>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</si>
  <si>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</si>
  <si>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</si>
  <si>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</si>
  <si>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</si>
  <si>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</si>
  <si>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</si>
  <si>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</si>
  <si>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</si>
  <si>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</si>
  <si>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</si>
  <si>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</si>
  <si>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</si>
  <si>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</si>
  <si>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</si>
  <si>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</si>
  <si>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</si>
  <si>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</si>
  <si>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</si>
  <si>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</si>
  <si>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</si>
  <si>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</si>
  <si>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</si>
  <si>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</si>
  <si>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</si>
  <si>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</si>
  <si>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</si>
  <si>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</si>
  <si>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</si>
  <si>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</si>
  <si>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</si>
  <si>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</si>
  <si>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</si>
  <si>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</si>
  <si>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</si>
  <si>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</si>
  <si>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</si>
  <si>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</si>
  <si>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</si>
  <si>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</si>
  <si>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</si>
  <si>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</si>
  <si>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</si>
  <si>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</si>
  <si>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</si>
  <si>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</si>
  <si>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</si>
  <si>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</si>
  <si>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</si>
  <si>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</si>
  <si>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</si>
  <si>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</si>
  <si>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</si>
  <si>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</si>
  <si>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</si>
  <si>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</si>
  <si>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</si>
  <si>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</si>
  <si>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</si>
  <si>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</si>
  <si>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</si>
  <si>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</si>
  <si>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</si>
  <si>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</si>
  <si>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</si>
  <si>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</si>
  <si>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</si>
  <si>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</si>
  <si>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</si>
  <si>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</si>
  <si>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</si>
  <si>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</si>
  <si>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</si>
  <si>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</si>
  <si>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</si>
  <si>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</si>
  <si>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</si>
  <si>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</si>
  <si>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</si>
  <si>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</si>
  <si>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</si>
  <si>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</si>
  <si>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</si>
  <si>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</si>
  <si>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</si>
  <si>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</si>
  <si>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</si>
  <si>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197.5-198.5</t>
  </si>
  <si>
    <t>218-220</t>
  </si>
  <si>
    <t>Profit of Rs.80/-</t>
  </si>
  <si>
    <t>880-900</t>
  </si>
  <si>
    <t>COFORGE</t>
  </si>
  <si>
    <t>Part Profit of Rs.8.5/-</t>
  </si>
  <si>
    <t>265-269</t>
  </si>
  <si>
    <t>310-320</t>
  </si>
  <si>
    <t>TCS SEP FUT</t>
  </si>
  <si>
    <t>2270-2274</t>
  </si>
  <si>
    <t>235-245</t>
  </si>
  <si>
    <t>2135-2150</t>
  </si>
  <si>
    <t>2400-2500</t>
  </si>
  <si>
    <t>ASHARI</t>
  </si>
  <si>
    <t>MANOJKUMAR GUNVANTRAI SOMANI</t>
  </si>
  <si>
    <t xml:space="preserve">SUNPHARMA </t>
  </si>
  <si>
    <t>514-520</t>
  </si>
  <si>
    <t>560-580</t>
  </si>
  <si>
    <t xml:space="preserve">TATACHEM </t>
  </si>
  <si>
    <t>307-311</t>
  </si>
  <si>
    <t>340-350</t>
  </si>
  <si>
    <t xml:space="preserve">BHARTIARTL </t>
  </si>
  <si>
    <t>Part Profit of Rs.22/-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</si>
  <si>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</si>
  <si>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</si>
  <si>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</si>
  <si>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</si>
  <si>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</si>
  <si>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</si>
  <si>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</si>
  <si>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190-192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</si>
  <si>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</si>
  <si>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</si>
  <si>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</si>
  <si>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</si>
  <si>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</si>
  <si>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</si>
  <si>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</si>
  <si>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</si>
  <si>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RAHUL MADHUKAR WARE</t>
  </si>
  <si>
    <t>UNIVASTU</t>
  </si>
  <si>
    <t>Univastu India Limited</t>
  </si>
  <si>
    <t>JOSHI SATYAM S</t>
  </si>
  <si>
    <t>CHARUSHILA VIPUL LATHI</t>
  </si>
  <si>
    <t>Loss of Rs.14/-</t>
  </si>
  <si>
    <t>266.50-267.5</t>
  </si>
  <si>
    <t>Buy NIFTY 11450 PE 03-SEP</t>
  </si>
  <si>
    <t>Profit of Rs.12/-</t>
  </si>
  <si>
    <t>NIFTY 11500 PE 03-SEP</t>
  </si>
  <si>
    <t>35-40</t>
  </si>
  <si>
    <t>TCS 2300 CE SEP</t>
  </si>
  <si>
    <t>50-52</t>
  </si>
  <si>
    <t>75-85</t>
  </si>
  <si>
    <t>15900-16100</t>
  </si>
  <si>
    <t>17000-17500</t>
  </si>
  <si>
    <t>900-910</t>
  </si>
  <si>
    <t>640-644</t>
  </si>
  <si>
    <t>670-680</t>
  </si>
  <si>
    <t>946-950</t>
  </si>
  <si>
    <t>1000-1010</t>
  </si>
  <si>
    <t>BHANUDAS NARAYAN SONAWANE</t>
  </si>
  <si>
    <t>HAZOOR</t>
  </si>
  <si>
    <t>EAUGU UDYOG LIMITED</t>
  </si>
  <si>
    <t>KEEMTEE FINANCIAL SERVICES LTD</t>
  </si>
  <si>
    <t>HKG</t>
  </si>
  <si>
    <t>AMBE SECURITIES PRIVATE LIMITED</t>
  </si>
  <si>
    <t>SHREY DILIPKUMAR SHAH</t>
  </si>
  <si>
    <t>TANAY JITENDRA SHAH</t>
  </si>
  <si>
    <t>MSL</t>
  </si>
  <si>
    <t>UMESHKUMAR NATAVARLAL PATEL</t>
  </si>
  <si>
    <t>ROJL</t>
  </si>
  <si>
    <t>DARSHAN ORNA LIMITED</t>
  </si>
  <si>
    <t>SNTCL</t>
  </si>
  <si>
    <t>KRUTIBEN M PATEL</t>
  </si>
  <si>
    <t>TITAANIUM</t>
  </si>
  <si>
    <t>ILABEN ROHITKUMAR KAPADIA</t>
  </si>
  <si>
    <t>ROHITKUMAR HASMUKHLAL KAPADIA</t>
  </si>
  <si>
    <t>VMV</t>
  </si>
  <si>
    <t>KIRANKUMAR M RAJGOR</t>
  </si>
  <si>
    <t>ZENITHHE</t>
  </si>
  <si>
    <t>PAVITAR SINGH</t>
  </si>
  <si>
    <t>Jump Networks Limited</t>
  </si>
  <si>
    <t>MARFATIA NISHIL SURENDRA</t>
  </si>
  <si>
    <t>ROSSARI</t>
  </si>
  <si>
    <t>Rossari Biotech Limited</t>
  </si>
  <si>
    <t>PLUTUS WEALTH MANAGEMENT LLP</t>
  </si>
  <si>
    <t>WORTH</t>
  </si>
  <si>
    <t>Worth Peripherals Limited</t>
  </si>
  <si>
    <t>CONSORTIUM SECURITIES PVT LTD</t>
  </si>
  <si>
    <t>AAKASH PRAKASH SHAH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</si>
</sst>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2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" fontId="49" fillId="59" borderId="37" xfId="16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7" sqref="C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44077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25" sqref="G2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44077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14" t="s">
        <v>16</v>
      </c>
      <c r="B9" s="516" t="s">
        <v>17</v>
      </c>
      <c r="C9" s="516" t="s">
        <v>18</v>
      </c>
      <c r="D9" s="274" t="s">
        <v>19</v>
      </c>
      <c r="E9" s="274" t="s">
        <v>20</v>
      </c>
      <c r="F9" s="511" t="s">
        <v>21</v>
      </c>
      <c r="G9" s="512"/>
      <c r="H9" s="513"/>
      <c r="I9" s="511" t="s">
        <v>22</v>
      </c>
      <c r="J9" s="512"/>
      <c r="K9" s="513"/>
      <c r="L9" s="274"/>
      <c r="M9" s="281"/>
      <c r="N9" s="281"/>
      <c r="O9" s="281"/>
    </row>
    <row r="10" spans="1:15" ht="59.25" customHeight="1">
      <c r="A10" s="515"/>
      <c r="B10" s="517" t="s">
        <v>17</v>
      </c>
      <c r="C10" s="51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23920.95</v>
      </c>
      <c r="E11" s="303">
        <v>23798.616666666669</v>
      </c>
      <c r="F11" s="315">
        <v>23623.233333333337</v>
      </c>
      <c r="G11" s="315">
        <v>23325.51666666667</v>
      </c>
      <c r="H11" s="315">
        <v>23150.133333333339</v>
      </c>
      <c r="I11" s="315">
        <v>24096.333333333336</v>
      </c>
      <c r="J11" s="315">
        <v>24271.716666666667</v>
      </c>
      <c r="K11" s="315">
        <v>24569.433333333334</v>
      </c>
      <c r="L11" s="302">
        <v>23974</v>
      </c>
      <c r="M11" s="302">
        <v>23500.9</v>
      </c>
      <c r="N11" s="319">
        <v>1509700</v>
      </c>
      <c r="O11" s="320">
        <v>-3.7058298252328106E-2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11561.5</v>
      </c>
      <c r="E12" s="316">
        <v>11527.633333333333</v>
      </c>
      <c r="F12" s="317">
        <v>11479.266666666666</v>
      </c>
      <c r="G12" s="317">
        <v>11397.033333333333</v>
      </c>
      <c r="H12" s="317">
        <v>11348.666666666666</v>
      </c>
      <c r="I12" s="317">
        <v>11609.866666666667</v>
      </c>
      <c r="J12" s="317">
        <v>11658.233333333332</v>
      </c>
      <c r="K12" s="317">
        <v>11740.466666666667</v>
      </c>
      <c r="L12" s="304">
        <v>11576</v>
      </c>
      <c r="M12" s="304">
        <v>11445.4</v>
      </c>
      <c r="N12" s="319">
        <v>11186400</v>
      </c>
      <c r="O12" s="320">
        <v>4.2554381255941395E-2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1361.1</v>
      </c>
      <c r="E13" s="316">
        <v>1352.5333333333333</v>
      </c>
      <c r="F13" s="317">
        <v>1340.5666666666666</v>
      </c>
      <c r="G13" s="317">
        <v>1320.0333333333333</v>
      </c>
      <c r="H13" s="317">
        <v>1308.0666666666666</v>
      </c>
      <c r="I13" s="317">
        <v>1373.0666666666666</v>
      </c>
      <c r="J13" s="317">
        <v>1385.0333333333333</v>
      </c>
      <c r="K13" s="317">
        <v>1405.5666666666666</v>
      </c>
      <c r="L13" s="304">
        <v>1364.5</v>
      </c>
      <c r="M13" s="304">
        <v>1332</v>
      </c>
      <c r="N13" s="319">
        <v>2468500</v>
      </c>
      <c r="O13" s="320">
        <v>-5.6394763343403827E-3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294.75</v>
      </c>
      <c r="E14" s="316">
        <v>294.48333333333335</v>
      </c>
      <c r="F14" s="317">
        <v>281.81666666666672</v>
      </c>
      <c r="G14" s="317">
        <v>268.88333333333338</v>
      </c>
      <c r="H14" s="317">
        <v>256.21666666666675</v>
      </c>
      <c r="I14" s="317">
        <v>307.41666666666669</v>
      </c>
      <c r="J14" s="317">
        <v>320.08333333333331</v>
      </c>
      <c r="K14" s="317">
        <v>333.01666666666665</v>
      </c>
      <c r="L14" s="304">
        <v>307.14999999999998</v>
      </c>
      <c r="M14" s="304">
        <v>281.55</v>
      </c>
      <c r="N14" s="319">
        <v>15200000</v>
      </c>
      <c r="O14" s="320">
        <v>6.4127695323438816E-2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362</v>
      </c>
      <c r="E15" s="316">
        <v>357.33333333333331</v>
      </c>
      <c r="F15" s="317">
        <v>349.91666666666663</v>
      </c>
      <c r="G15" s="317">
        <v>337.83333333333331</v>
      </c>
      <c r="H15" s="317">
        <v>330.41666666666663</v>
      </c>
      <c r="I15" s="317">
        <v>369.41666666666663</v>
      </c>
      <c r="J15" s="317">
        <v>376.83333333333326</v>
      </c>
      <c r="K15" s="317">
        <v>388.91666666666663</v>
      </c>
      <c r="L15" s="304">
        <v>364.75</v>
      </c>
      <c r="M15" s="304">
        <v>345.25</v>
      </c>
      <c r="N15" s="319">
        <v>29607500</v>
      </c>
      <c r="O15" s="320">
        <v>1.178983340452798E-2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741.05</v>
      </c>
      <c r="E16" s="316">
        <v>736.65</v>
      </c>
      <c r="F16" s="317">
        <v>730.9</v>
      </c>
      <c r="G16" s="317">
        <v>720.75</v>
      </c>
      <c r="H16" s="317">
        <v>715</v>
      </c>
      <c r="I16" s="317">
        <v>746.8</v>
      </c>
      <c r="J16" s="317">
        <v>752.55</v>
      </c>
      <c r="K16" s="317">
        <v>762.69999999999993</v>
      </c>
      <c r="L16" s="304">
        <v>742.4</v>
      </c>
      <c r="M16" s="304">
        <v>726.5</v>
      </c>
      <c r="N16" s="319">
        <v>1245000</v>
      </c>
      <c r="O16" s="320">
        <v>2.3848684210526317E-2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218.15</v>
      </c>
      <c r="E17" s="316">
        <v>216.56666666666669</v>
      </c>
      <c r="F17" s="317">
        <v>214.23333333333338</v>
      </c>
      <c r="G17" s="317">
        <v>210.31666666666669</v>
      </c>
      <c r="H17" s="317">
        <v>207.98333333333338</v>
      </c>
      <c r="I17" s="317">
        <v>220.48333333333338</v>
      </c>
      <c r="J17" s="317">
        <v>222.81666666666669</v>
      </c>
      <c r="K17" s="317">
        <v>226.73333333333338</v>
      </c>
      <c r="L17" s="304">
        <v>218.9</v>
      </c>
      <c r="M17" s="304">
        <v>212.65</v>
      </c>
      <c r="N17" s="319">
        <v>12702000</v>
      </c>
      <c r="O17" s="320">
        <v>-1.8859028760018859E-3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1687.35</v>
      </c>
      <c r="E18" s="316">
        <v>1682.1166666666668</v>
      </c>
      <c r="F18" s="317">
        <v>1665.2333333333336</v>
      </c>
      <c r="G18" s="317">
        <v>1643.1166666666668</v>
      </c>
      <c r="H18" s="317">
        <v>1626.2333333333336</v>
      </c>
      <c r="I18" s="317">
        <v>1704.2333333333336</v>
      </c>
      <c r="J18" s="317">
        <v>1721.1166666666668</v>
      </c>
      <c r="K18" s="317">
        <v>1743.2333333333336</v>
      </c>
      <c r="L18" s="304">
        <v>1699</v>
      </c>
      <c r="M18" s="304">
        <v>1660</v>
      </c>
      <c r="N18" s="319">
        <v>867500</v>
      </c>
      <c r="O18" s="320">
        <v>-3.8248337028824832E-2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123.25</v>
      </c>
      <c r="E19" s="316">
        <v>122.64999999999999</v>
      </c>
      <c r="F19" s="317">
        <v>120.79999999999998</v>
      </c>
      <c r="G19" s="317">
        <v>118.35</v>
      </c>
      <c r="H19" s="317">
        <v>116.49999999999999</v>
      </c>
      <c r="I19" s="317">
        <v>125.09999999999998</v>
      </c>
      <c r="J19" s="317">
        <v>126.94999999999997</v>
      </c>
      <c r="K19" s="317">
        <v>129.39999999999998</v>
      </c>
      <c r="L19" s="304">
        <v>124.5</v>
      </c>
      <c r="M19" s="304">
        <v>120.2</v>
      </c>
      <c r="N19" s="319">
        <v>13845000</v>
      </c>
      <c r="O19" s="320">
        <v>-1.9823008849557521E-2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68.900000000000006</v>
      </c>
      <c r="E20" s="316">
        <v>68.883333333333326</v>
      </c>
      <c r="F20" s="317">
        <v>67.966666666666654</v>
      </c>
      <c r="G20" s="317">
        <v>67.033333333333331</v>
      </c>
      <c r="H20" s="317">
        <v>66.11666666666666</v>
      </c>
      <c r="I20" s="317">
        <v>69.816666666666649</v>
      </c>
      <c r="J20" s="317">
        <v>70.733333333333334</v>
      </c>
      <c r="K20" s="317">
        <v>71.666666666666643</v>
      </c>
      <c r="L20" s="304">
        <v>69.8</v>
      </c>
      <c r="M20" s="304">
        <v>67.95</v>
      </c>
      <c r="N20" s="319">
        <v>33615000</v>
      </c>
      <c r="O20" s="320">
        <v>6.0778188014768531E-2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1956.05</v>
      </c>
      <c r="E21" s="316">
        <v>1965.8833333333332</v>
      </c>
      <c r="F21" s="317">
        <v>1928.1666666666665</v>
      </c>
      <c r="G21" s="317">
        <v>1900.2833333333333</v>
      </c>
      <c r="H21" s="317">
        <v>1862.5666666666666</v>
      </c>
      <c r="I21" s="317">
        <v>1993.7666666666664</v>
      </c>
      <c r="J21" s="317">
        <v>2031.4833333333331</v>
      </c>
      <c r="K21" s="317">
        <v>2059.3666666666663</v>
      </c>
      <c r="L21" s="304">
        <v>2003.6</v>
      </c>
      <c r="M21" s="304">
        <v>1938</v>
      </c>
      <c r="N21" s="319">
        <v>3748500</v>
      </c>
      <c r="O21" s="320">
        <v>1.1413307430791646E-2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819.3</v>
      </c>
      <c r="E22" s="316">
        <v>819.81666666666661</v>
      </c>
      <c r="F22" s="317">
        <v>804.73333333333323</v>
      </c>
      <c r="G22" s="317">
        <v>790.16666666666663</v>
      </c>
      <c r="H22" s="317">
        <v>775.08333333333326</v>
      </c>
      <c r="I22" s="317">
        <v>834.38333333333321</v>
      </c>
      <c r="J22" s="317">
        <v>849.4666666666667</v>
      </c>
      <c r="K22" s="317">
        <v>864.03333333333319</v>
      </c>
      <c r="L22" s="304">
        <v>834.9</v>
      </c>
      <c r="M22" s="304">
        <v>805.25</v>
      </c>
      <c r="N22" s="319">
        <v>13501800</v>
      </c>
      <c r="O22" s="320">
        <v>9.5256609642301714E-3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486.1</v>
      </c>
      <c r="E23" s="316">
        <v>483</v>
      </c>
      <c r="F23" s="317">
        <v>476.8</v>
      </c>
      <c r="G23" s="317">
        <v>467.5</v>
      </c>
      <c r="H23" s="317">
        <v>461.3</v>
      </c>
      <c r="I23" s="317">
        <v>492.3</v>
      </c>
      <c r="J23" s="317">
        <v>498.50000000000006</v>
      </c>
      <c r="K23" s="317">
        <v>507.8</v>
      </c>
      <c r="L23" s="304">
        <v>489.2</v>
      </c>
      <c r="M23" s="304">
        <v>473.7</v>
      </c>
      <c r="N23" s="319">
        <v>49975200</v>
      </c>
      <c r="O23" s="320">
        <v>2.2841143530798705E-2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2899.1</v>
      </c>
      <c r="E24" s="316">
        <v>2913.15</v>
      </c>
      <c r="F24" s="317">
        <v>2841.3</v>
      </c>
      <c r="G24" s="317">
        <v>2783.5</v>
      </c>
      <c r="H24" s="317">
        <v>2711.65</v>
      </c>
      <c r="I24" s="317">
        <v>2970.9500000000003</v>
      </c>
      <c r="J24" s="317">
        <v>3042.7999999999997</v>
      </c>
      <c r="K24" s="317">
        <v>3100.6000000000004</v>
      </c>
      <c r="L24" s="304">
        <v>2985</v>
      </c>
      <c r="M24" s="304">
        <v>2855.35</v>
      </c>
      <c r="N24" s="319">
        <v>1712500</v>
      </c>
      <c r="O24" s="320">
        <v>5.1097130581555933E-2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6388.25</v>
      </c>
      <c r="E25" s="316">
        <v>6365.6333333333341</v>
      </c>
      <c r="F25" s="317">
        <v>6293.8166666666684</v>
      </c>
      <c r="G25" s="317">
        <v>6199.3833333333341</v>
      </c>
      <c r="H25" s="317">
        <v>6127.5666666666684</v>
      </c>
      <c r="I25" s="317">
        <v>6460.0666666666684</v>
      </c>
      <c r="J25" s="317">
        <v>6531.8833333333341</v>
      </c>
      <c r="K25" s="317">
        <v>6626.3166666666684</v>
      </c>
      <c r="L25" s="304">
        <v>6437.45</v>
      </c>
      <c r="M25" s="304">
        <v>6271.2</v>
      </c>
      <c r="N25" s="319">
        <v>731500</v>
      </c>
      <c r="O25" s="320">
        <v>-5.7764186204553175E-3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3664.75</v>
      </c>
      <c r="E26" s="316">
        <v>3638.1333333333332</v>
      </c>
      <c r="F26" s="317">
        <v>3602.2166666666662</v>
      </c>
      <c r="G26" s="317">
        <v>3539.6833333333329</v>
      </c>
      <c r="H26" s="317">
        <v>3503.766666666666</v>
      </c>
      <c r="I26" s="317">
        <v>3700.6666666666665</v>
      </c>
      <c r="J26" s="317">
        <v>3736.5833333333335</v>
      </c>
      <c r="K26" s="317">
        <v>3799.1166666666668</v>
      </c>
      <c r="L26" s="304">
        <v>3674.05</v>
      </c>
      <c r="M26" s="304">
        <v>3575.6</v>
      </c>
      <c r="N26" s="319">
        <v>5035250</v>
      </c>
      <c r="O26" s="320">
        <v>1.2263155249535106E-2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1323.35</v>
      </c>
      <c r="E27" s="316">
        <v>1316.3833333333332</v>
      </c>
      <c r="F27" s="317">
        <v>1294.9166666666665</v>
      </c>
      <c r="G27" s="317">
        <v>1266.4833333333333</v>
      </c>
      <c r="H27" s="317">
        <v>1245.0166666666667</v>
      </c>
      <c r="I27" s="317">
        <v>1344.8166666666664</v>
      </c>
      <c r="J27" s="317">
        <v>1366.2833333333331</v>
      </c>
      <c r="K27" s="317">
        <v>1394.7166666666662</v>
      </c>
      <c r="L27" s="304">
        <v>1337.85</v>
      </c>
      <c r="M27" s="304">
        <v>1287.95</v>
      </c>
      <c r="N27" s="319">
        <v>1619200</v>
      </c>
      <c r="O27" s="320">
        <v>1.7085427135678392E-2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319.60000000000002</v>
      </c>
      <c r="E28" s="316">
        <v>315.3</v>
      </c>
      <c r="F28" s="317">
        <v>309.10000000000002</v>
      </c>
      <c r="G28" s="317">
        <v>298.60000000000002</v>
      </c>
      <c r="H28" s="317">
        <v>292.40000000000003</v>
      </c>
      <c r="I28" s="317">
        <v>325.8</v>
      </c>
      <c r="J28" s="317">
        <v>331.99999999999994</v>
      </c>
      <c r="K28" s="317">
        <v>342.5</v>
      </c>
      <c r="L28" s="304">
        <v>321.5</v>
      </c>
      <c r="M28" s="304">
        <v>304.8</v>
      </c>
      <c r="N28" s="319">
        <v>21283200</v>
      </c>
      <c r="O28" s="320">
        <v>-8.3864475008386449E-3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47.45</v>
      </c>
      <c r="E29" s="316">
        <v>47.5</v>
      </c>
      <c r="F29" s="317">
        <v>46.65</v>
      </c>
      <c r="G29" s="317">
        <v>45.85</v>
      </c>
      <c r="H29" s="317">
        <v>45</v>
      </c>
      <c r="I29" s="317">
        <v>48.3</v>
      </c>
      <c r="J29" s="317">
        <v>49.149999999999991</v>
      </c>
      <c r="K29" s="317">
        <v>49.949999999999996</v>
      </c>
      <c r="L29" s="304">
        <v>48.35</v>
      </c>
      <c r="M29" s="304">
        <v>46.7</v>
      </c>
      <c r="N29" s="319">
        <v>58638200</v>
      </c>
      <c r="O29" s="320">
        <v>-1.4334941419710544E-2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1339.25</v>
      </c>
      <c r="E30" s="316">
        <v>1329.6333333333334</v>
      </c>
      <c r="F30" s="317">
        <v>1310.6166666666668</v>
      </c>
      <c r="G30" s="317">
        <v>1281.9833333333333</v>
      </c>
      <c r="H30" s="317">
        <v>1262.9666666666667</v>
      </c>
      <c r="I30" s="317">
        <v>1358.2666666666669</v>
      </c>
      <c r="J30" s="317">
        <v>1377.2833333333338</v>
      </c>
      <c r="K30" s="317">
        <v>1405.916666666667</v>
      </c>
      <c r="L30" s="304">
        <v>1348.65</v>
      </c>
      <c r="M30" s="304">
        <v>1301</v>
      </c>
      <c r="N30" s="319">
        <v>1742950</v>
      </c>
      <c r="O30" s="320">
        <v>3.5282587389741916E-2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108.65</v>
      </c>
      <c r="E31" s="316">
        <v>107.95</v>
      </c>
      <c r="F31" s="317">
        <v>106.65</v>
      </c>
      <c r="G31" s="317">
        <v>104.65</v>
      </c>
      <c r="H31" s="317">
        <v>103.35000000000001</v>
      </c>
      <c r="I31" s="317">
        <v>109.95</v>
      </c>
      <c r="J31" s="317">
        <v>111.24999999999999</v>
      </c>
      <c r="K31" s="317">
        <v>113.25</v>
      </c>
      <c r="L31" s="304">
        <v>109.25</v>
      </c>
      <c r="M31" s="304">
        <v>105.95</v>
      </c>
      <c r="N31" s="319">
        <v>33196800</v>
      </c>
      <c r="O31" s="320">
        <v>3.3846153846153845E-2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557.15</v>
      </c>
      <c r="E32" s="316">
        <v>559.66666666666663</v>
      </c>
      <c r="F32" s="317">
        <v>549.63333333333321</v>
      </c>
      <c r="G32" s="317">
        <v>542.11666666666656</v>
      </c>
      <c r="H32" s="317">
        <v>532.08333333333314</v>
      </c>
      <c r="I32" s="317">
        <v>567.18333333333328</v>
      </c>
      <c r="J32" s="317">
        <v>577.21666666666681</v>
      </c>
      <c r="K32" s="317">
        <v>584.73333333333335</v>
      </c>
      <c r="L32" s="304">
        <v>569.70000000000005</v>
      </c>
      <c r="M32" s="304">
        <v>552.15</v>
      </c>
      <c r="N32" s="319">
        <v>3080000</v>
      </c>
      <c r="O32" s="320">
        <v>-1.1997177134791814E-2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501.6</v>
      </c>
      <c r="E33" s="316">
        <v>494.83333333333331</v>
      </c>
      <c r="F33" s="317">
        <v>485.36666666666662</v>
      </c>
      <c r="G33" s="317">
        <v>469.13333333333333</v>
      </c>
      <c r="H33" s="317">
        <v>459.66666666666663</v>
      </c>
      <c r="I33" s="317">
        <v>511.06666666666661</v>
      </c>
      <c r="J33" s="317">
        <v>520.5333333333333</v>
      </c>
      <c r="K33" s="317">
        <v>536.76666666666665</v>
      </c>
      <c r="L33" s="304">
        <v>504.3</v>
      </c>
      <c r="M33" s="304">
        <v>478.6</v>
      </c>
      <c r="N33" s="319">
        <v>4858500</v>
      </c>
      <c r="O33" s="320">
        <v>5.6769983686786298E-2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552.35</v>
      </c>
      <c r="E34" s="316">
        <v>552.98333333333335</v>
      </c>
      <c r="F34" s="317">
        <v>545.86666666666667</v>
      </c>
      <c r="G34" s="317">
        <v>539.38333333333333</v>
      </c>
      <c r="H34" s="317">
        <v>532.26666666666665</v>
      </c>
      <c r="I34" s="317">
        <v>559.4666666666667</v>
      </c>
      <c r="J34" s="317">
        <v>566.58333333333348</v>
      </c>
      <c r="K34" s="317">
        <v>573.06666666666672</v>
      </c>
      <c r="L34" s="304">
        <v>560.1</v>
      </c>
      <c r="M34" s="304">
        <v>546.5</v>
      </c>
      <c r="N34" s="319">
        <v>123245133</v>
      </c>
      <c r="O34" s="320">
        <v>-2.8467621910292701E-2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39.35</v>
      </c>
      <c r="E35" s="316">
        <v>39.050000000000004</v>
      </c>
      <c r="F35" s="317">
        <v>38.550000000000011</v>
      </c>
      <c r="G35" s="317">
        <v>37.750000000000007</v>
      </c>
      <c r="H35" s="317">
        <v>37.250000000000014</v>
      </c>
      <c r="I35" s="317">
        <v>39.850000000000009</v>
      </c>
      <c r="J35" s="317">
        <v>40.349999999999994</v>
      </c>
      <c r="K35" s="317">
        <v>41.150000000000006</v>
      </c>
      <c r="L35" s="304">
        <v>39.549999999999997</v>
      </c>
      <c r="M35" s="304">
        <v>38.25</v>
      </c>
      <c r="N35" s="319">
        <v>61488000</v>
      </c>
      <c r="O35" s="320">
        <v>2.9173989455184533E-2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412.05</v>
      </c>
      <c r="E36" s="316">
        <v>409.83333333333331</v>
      </c>
      <c r="F36" s="317">
        <v>405.61666666666662</v>
      </c>
      <c r="G36" s="317">
        <v>399.18333333333328</v>
      </c>
      <c r="H36" s="317">
        <v>394.96666666666658</v>
      </c>
      <c r="I36" s="317">
        <v>416.26666666666665</v>
      </c>
      <c r="J36" s="317">
        <v>420.48333333333335</v>
      </c>
      <c r="K36" s="317">
        <v>426.91666666666669</v>
      </c>
      <c r="L36" s="304">
        <v>414.05</v>
      </c>
      <c r="M36" s="304">
        <v>403.4</v>
      </c>
      <c r="N36" s="319">
        <v>14952300</v>
      </c>
      <c r="O36" s="320">
        <v>-2.9121863799283155E-2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12980.4</v>
      </c>
      <c r="E37" s="316">
        <v>12830.966666666667</v>
      </c>
      <c r="F37" s="317">
        <v>12587.933333333334</v>
      </c>
      <c r="G37" s="317">
        <v>12195.466666666667</v>
      </c>
      <c r="H37" s="317">
        <v>11952.433333333334</v>
      </c>
      <c r="I37" s="317">
        <v>13223.433333333334</v>
      </c>
      <c r="J37" s="317">
        <v>13466.466666666667</v>
      </c>
      <c r="K37" s="317">
        <v>13858.933333333334</v>
      </c>
      <c r="L37" s="304">
        <v>13074</v>
      </c>
      <c r="M37" s="304">
        <v>12438.5</v>
      </c>
      <c r="N37" s="319">
        <v>88350</v>
      </c>
      <c r="O37" s="320">
        <v>-6.4088983050847453E-2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416.3</v>
      </c>
      <c r="E38" s="316">
        <v>413.81666666666661</v>
      </c>
      <c r="F38" s="317">
        <v>410.13333333333321</v>
      </c>
      <c r="G38" s="317">
        <v>403.96666666666658</v>
      </c>
      <c r="H38" s="317">
        <v>400.28333333333319</v>
      </c>
      <c r="I38" s="317">
        <v>419.98333333333323</v>
      </c>
      <c r="J38" s="317">
        <v>423.66666666666663</v>
      </c>
      <c r="K38" s="317">
        <v>429.83333333333326</v>
      </c>
      <c r="L38" s="304">
        <v>417.5</v>
      </c>
      <c r="M38" s="304">
        <v>407.65</v>
      </c>
      <c r="N38" s="319">
        <v>20221200</v>
      </c>
      <c r="O38" s="320">
        <v>-1.8778932657874049E-2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3806.1</v>
      </c>
      <c r="E39" s="316">
        <v>3796.4166666666665</v>
      </c>
      <c r="F39" s="317">
        <v>3769.7333333333331</v>
      </c>
      <c r="G39" s="317">
        <v>3733.3666666666668</v>
      </c>
      <c r="H39" s="317">
        <v>3706.6833333333334</v>
      </c>
      <c r="I39" s="317">
        <v>3832.7833333333328</v>
      </c>
      <c r="J39" s="317">
        <v>3859.4666666666662</v>
      </c>
      <c r="K39" s="317">
        <v>3895.8333333333326</v>
      </c>
      <c r="L39" s="304">
        <v>3823.1</v>
      </c>
      <c r="M39" s="304">
        <v>3760.05</v>
      </c>
      <c r="N39" s="319">
        <v>986200</v>
      </c>
      <c r="O39" s="320">
        <v>1.1072380561820791E-2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383.55</v>
      </c>
      <c r="E40" s="316">
        <v>381.2</v>
      </c>
      <c r="F40" s="317">
        <v>377.65</v>
      </c>
      <c r="G40" s="317">
        <v>371.75</v>
      </c>
      <c r="H40" s="317">
        <v>368.2</v>
      </c>
      <c r="I40" s="317">
        <v>387.09999999999997</v>
      </c>
      <c r="J40" s="317">
        <v>390.65000000000003</v>
      </c>
      <c r="K40" s="317">
        <v>396.54999999999995</v>
      </c>
      <c r="L40" s="304">
        <v>384.75</v>
      </c>
      <c r="M40" s="304">
        <v>375.3</v>
      </c>
      <c r="N40" s="319">
        <v>8430400</v>
      </c>
      <c r="O40" s="320">
        <v>1.5099337748344372E-2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108.2</v>
      </c>
      <c r="E41" s="316">
        <v>107.31666666666666</v>
      </c>
      <c r="F41" s="317">
        <v>105.18333333333332</v>
      </c>
      <c r="G41" s="317">
        <v>102.16666666666666</v>
      </c>
      <c r="H41" s="317">
        <v>100.03333333333332</v>
      </c>
      <c r="I41" s="317">
        <v>110.33333333333333</v>
      </c>
      <c r="J41" s="317">
        <v>112.46666666666665</v>
      </c>
      <c r="K41" s="317">
        <v>115.48333333333333</v>
      </c>
      <c r="L41" s="304">
        <v>109.45</v>
      </c>
      <c r="M41" s="304">
        <v>104.3</v>
      </c>
      <c r="N41" s="319">
        <v>13035000</v>
      </c>
      <c r="O41" s="320">
        <v>4.2383046781287487E-2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242.15</v>
      </c>
      <c r="E42" s="316">
        <v>240.19999999999996</v>
      </c>
      <c r="F42" s="317">
        <v>236.89999999999992</v>
      </c>
      <c r="G42" s="317">
        <v>231.64999999999995</v>
      </c>
      <c r="H42" s="317">
        <v>228.34999999999991</v>
      </c>
      <c r="I42" s="317">
        <v>245.44999999999993</v>
      </c>
      <c r="J42" s="317">
        <v>248.74999999999994</v>
      </c>
      <c r="K42" s="317">
        <v>253.99999999999994</v>
      </c>
      <c r="L42" s="304">
        <v>243.5</v>
      </c>
      <c r="M42" s="304">
        <v>234.95</v>
      </c>
      <c r="N42" s="319">
        <v>5710000</v>
      </c>
      <c r="O42" s="320">
        <v>-3.7505267593763172E-2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741.6</v>
      </c>
      <c r="E43" s="316">
        <v>741.48333333333323</v>
      </c>
      <c r="F43" s="317">
        <v>732.31666666666649</v>
      </c>
      <c r="G43" s="317">
        <v>723.0333333333333</v>
      </c>
      <c r="H43" s="317">
        <v>713.86666666666656</v>
      </c>
      <c r="I43" s="317">
        <v>750.76666666666642</v>
      </c>
      <c r="J43" s="317">
        <v>759.93333333333317</v>
      </c>
      <c r="K43" s="317">
        <v>769.21666666666636</v>
      </c>
      <c r="L43" s="304">
        <v>750.65</v>
      </c>
      <c r="M43" s="304">
        <v>732.2</v>
      </c>
      <c r="N43" s="319">
        <v>14157000</v>
      </c>
      <c r="O43" s="320">
        <v>-1.2839325018341892E-3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137.05000000000001</v>
      </c>
      <c r="E44" s="316">
        <v>136.68333333333337</v>
      </c>
      <c r="F44" s="317">
        <v>135.46666666666673</v>
      </c>
      <c r="G44" s="317">
        <v>133.88333333333335</v>
      </c>
      <c r="H44" s="317">
        <v>132.66666666666671</v>
      </c>
      <c r="I44" s="317">
        <v>138.26666666666674</v>
      </c>
      <c r="J44" s="317">
        <v>139.48333333333338</v>
      </c>
      <c r="K44" s="317">
        <v>141.06666666666675</v>
      </c>
      <c r="L44" s="304">
        <v>137.9</v>
      </c>
      <c r="M44" s="304">
        <v>135.1</v>
      </c>
      <c r="N44" s="319">
        <v>29936700</v>
      </c>
      <c r="O44" s="320">
        <v>-2.1052631578947368E-2</v>
      </c>
    </row>
    <row r="45" spans="1:15" ht="15">
      <c r="A45" s="277">
        <v>35</v>
      </c>
      <c r="B45" s="430" t="s">
        <v>107</v>
      </c>
      <c r="C45" s="277" t="s">
        <v>3644</v>
      </c>
      <c r="D45" s="316">
        <v>1959.95</v>
      </c>
      <c r="E45" s="316">
        <v>1943.55</v>
      </c>
      <c r="F45" s="317">
        <v>1916.1499999999999</v>
      </c>
      <c r="G45" s="317">
        <v>1872.35</v>
      </c>
      <c r="H45" s="317">
        <v>1844.9499999999998</v>
      </c>
      <c r="I45" s="317">
        <v>1987.35</v>
      </c>
      <c r="J45" s="317">
        <v>2014.75</v>
      </c>
      <c r="K45" s="317">
        <v>2058.5500000000002</v>
      </c>
      <c r="L45" s="304">
        <v>1970.95</v>
      </c>
      <c r="M45" s="304">
        <v>1899.75</v>
      </c>
      <c r="N45" s="319">
        <v>334500</v>
      </c>
      <c r="O45" s="320">
        <v>4.5045045045045045E-3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1394.05</v>
      </c>
      <c r="E46" s="316">
        <v>1391.1166666666668</v>
      </c>
      <c r="F46" s="317">
        <v>1383.0333333333335</v>
      </c>
      <c r="G46" s="317">
        <v>1372.0166666666667</v>
      </c>
      <c r="H46" s="317">
        <v>1363.9333333333334</v>
      </c>
      <c r="I46" s="317">
        <v>1402.1333333333337</v>
      </c>
      <c r="J46" s="317">
        <v>1410.2166666666667</v>
      </c>
      <c r="K46" s="317">
        <v>1421.2333333333338</v>
      </c>
      <c r="L46" s="304">
        <v>1399.2</v>
      </c>
      <c r="M46" s="304">
        <v>1380.1</v>
      </c>
      <c r="N46" s="319">
        <v>2861600</v>
      </c>
      <c r="O46" s="320">
        <v>-4.0150270016435785E-2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397.7</v>
      </c>
      <c r="E47" s="316">
        <v>399.01666666666671</v>
      </c>
      <c r="F47" s="317">
        <v>393.03333333333342</v>
      </c>
      <c r="G47" s="317">
        <v>388.36666666666673</v>
      </c>
      <c r="H47" s="317">
        <v>382.38333333333344</v>
      </c>
      <c r="I47" s="317">
        <v>403.68333333333339</v>
      </c>
      <c r="J47" s="317">
        <v>409.66666666666663</v>
      </c>
      <c r="K47" s="317">
        <v>414.33333333333337</v>
      </c>
      <c r="L47" s="304">
        <v>405</v>
      </c>
      <c r="M47" s="304">
        <v>394.35</v>
      </c>
      <c r="N47" s="319">
        <v>5220420</v>
      </c>
      <c r="O47" s="320">
        <v>4.4729433844228964E-2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470.15</v>
      </c>
      <c r="E48" s="316">
        <v>466.95</v>
      </c>
      <c r="F48" s="317">
        <v>461.9</v>
      </c>
      <c r="G48" s="317">
        <v>453.65</v>
      </c>
      <c r="H48" s="317">
        <v>448.59999999999997</v>
      </c>
      <c r="I48" s="317">
        <v>475.2</v>
      </c>
      <c r="J48" s="317">
        <v>480.25000000000006</v>
      </c>
      <c r="K48" s="317">
        <v>488.5</v>
      </c>
      <c r="L48" s="304">
        <v>472</v>
      </c>
      <c r="M48" s="304">
        <v>458.7</v>
      </c>
      <c r="N48" s="319">
        <v>1779600</v>
      </c>
      <c r="O48" s="320">
        <v>1.367053998632946E-2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491.35</v>
      </c>
      <c r="E49" s="316">
        <v>491.84999999999997</v>
      </c>
      <c r="F49" s="317">
        <v>488.19999999999993</v>
      </c>
      <c r="G49" s="317">
        <v>485.04999999999995</v>
      </c>
      <c r="H49" s="317">
        <v>481.39999999999992</v>
      </c>
      <c r="I49" s="317">
        <v>494.99999999999994</v>
      </c>
      <c r="J49" s="317">
        <v>498.64999999999992</v>
      </c>
      <c r="K49" s="317">
        <v>501.79999999999995</v>
      </c>
      <c r="L49" s="304">
        <v>495.5</v>
      </c>
      <c r="M49" s="304">
        <v>488.7</v>
      </c>
      <c r="N49" s="319">
        <v>10696250</v>
      </c>
      <c r="O49" s="320">
        <v>-1.4511113670390418E-2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3337.7</v>
      </c>
      <c r="E50" s="316">
        <v>3312.2333333333336</v>
      </c>
      <c r="F50" s="317">
        <v>3276.4666666666672</v>
      </c>
      <c r="G50" s="317">
        <v>3215.2333333333336</v>
      </c>
      <c r="H50" s="317">
        <v>3179.4666666666672</v>
      </c>
      <c r="I50" s="317">
        <v>3373.4666666666672</v>
      </c>
      <c r="J50" s="317">
        <v>3409.2333333333336</v>
      </c>
      <c r="K50" s="317">
        <v>3470.4666666666672</v>
      </c>
      <c r="L50" s="304">
        <v>3348</v>
      </c>
      <c r="M50" s="304">
        <v>3251</v>
      </c>
      <c r="N50" s="319">
        <v>2879200</v>
      </c>
      <c r="O50" s="320">
        <v>6.8541054692964048E-3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161.25</v>
      </c>
      <c r="E51" s="316">
        <v>160.16666666666666</v>
      </c>
      <c r="F51" s="317">
        <v>156.83333333333331</v>
      </c>
      <c r="G51" s="317">
        <v>152.41666666666666</v>
      </c>
      <c r="H51" s="317">
        <v>149.08333333333331</v>
      </c>
      <c r="I51" s="317">
        <v>164.58333333333331</v>
      </c>
      <c r="J51" s="317">
        <v>167.91666666666663</v>
      </c>
      <c r="K51" s="317">
        <v>172.33333333333331</v>
      </c>
      <c r="L51" s="304">
        <v>163.5</v>
      </c>
      <c r="M51" s="304">
        <v>155.75</v>
      </c>
      <c r="N51" s="319">
        <v>26776200</v>
      </c>
      <c r="O51" s="320">
        <v>7.7842720510095637E-2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4372.3999999999996</v>
      </c>
      <c r="E52" s="316">
        <v>4375.1166666666659</v>
      </c>
      <c r="F52" s="317">
        <v>4332.2833333333319</v>
      </c>
      <c r="G52" s="317">
        <v>4292.1666666666661</v>
      </c>
      <c r="H52" s="317">
        <v>4249.3333333333321</v>
      </c>
      <c r="I52" s="317">
        <v>4415.2333333333318</v>
      </c>
      <c r="J52" s="317">
        <v>4458.0666666666657</v>
      </c>
      <c r="K52" s="317">
        <v>4498.1833333333316</v>
      </c>
      <c r="L52" s="304">
        <v>4417.95</v>
      </c>
      <c r="M52" s="304">
        <v>4335</v>
      </c>
      <c r="N52" s="319">
        <v>3160250</v>
      </c>
      <c r="O52" s="320">
        <v>1.0390856046678923E-2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2181.3000000000002</v>
      </c>
      <c r="E53" s="316">
        <v>2163.0666666666671</v>
      </c>
      <c r="F53" s="317">
        <v>2128.3833333333341</v>
      </c>
      <c r="G53" s="317">
        <v>2075.4666666666672</v>
      </c>
      <c r="H53" s="317">
        <v>2040.7833333333342</v>
      </c>
      <c r="I53" s="317">
        <v>2215.983333333334</v>
      </c>
      <c r="J53" s="317">
        <v>2250.6666666666674</v>
      </c>
      <c r="K53" s="317">
        <v>2303.5833333333339</v>
      </c>
      <c r="L53" s="304">
        <v>2197.75</v>
      </c>
      <c r="M53" s="304">
        <v>2110.15</v>
      </c>
      <c r="N53" s="319">
        <v>2479400</v>
      </c>
      <c r="O53" s="320">
        <v>-1.6247743368976532E-2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1225.95</v>
      </c>
      <c r="E54" s="316">
        <v>1193.95</v>
      </c>
      <c r="F54" s="317">
        <v>1144.5</v>
      </c>
      <c r="G54" s="317">
        <v>1063.05</v>
      </c>
      <c r="H54" s="317">
        <v>1013.5999999999999</v>
      </c>
      <c r="I54" s="317">
        <v>1275.4000000000001</v>
      </c>
      <c r="J54" s="317">
        <v>1324.8500000000004</v>
      </c>
      <c r="K54" s="317">
        <v>1406.3000000000002</v>
      </c>
      <c r="L54" s="304">
        <v>1243.4000000000001</v>
      </c>
      <c r="M54" s="304">
        <v>1112.5</v>
      </c>
      <c r="N54" s="319">
        <v>3526600</v>
      </c>
      <c r="O54" s="320">
        <v>0.33416562630045776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167.45</v>
      </c>
      <c r="E55" s="316">
        <v>167</v>
      </c>
      <c r="F55" s="317">
        <v>165</v>
      </c>
      <c r="G55" s="317">
        <v>162.55000000000001</v>
      </c>
      <c r="H55" s="317">
        <v>160.55000000000001</v>
      </c>
      <c r="I55" s="317">
        <v>169.45</v>
      </c>
      <c r="J55" s="317">
        <v>171.45</v>
      </c>
      <c r="K55" s="317">
        <v>173.89999999999998</v>
      </c>
      <c r="L55" s="304">
        <v>169</v>
      </c>
      <c r="M55" s="304">
        <v>164.55</v>
      </c>
      <c r="N55" s="319">
        <v>10720800</v>
      </c>
      <c r="O55" s="320">
        <v>8.8052612349287546E-2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56.05</v>
      </c>
      <c r="E56" s="316">
        <v>55.566666666666663</v>
      </c>
      <c r="F56" s="317">
        <v>54.783333333333324</v>
      </c>
      <c r="G56" s="317">
        <v>53.516666666666659</v>
      </c>
      <c r="H56" s="317">
        <v>52.73333333333332</v>
      </c>
      <c r="I56" s="317">
        <v>56.833333333333329</v>
      </c>
      <c r="J56" s="317">
        <v>57.61666666666666</v>
      </c>
      <c r="K56" s="317">
        <v>58.883333333333333</v>
      </c>
      <c r="L56" s="304">
        <v>56.35</v>
      </c>
      <c r="M56" s="304">
        <v>54.3</v>
      </c>
      <c r="N56" s="319">
        <v>96101000</v>
      </c>
      <c r="O56" s="320">
        <v>-2.3155348194228442E-2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97.95</v>
      </c>
      <c r="E57" s="316">
        <v>97.316666666666663</v>
      </c>
      <c r="F57" s="317">
        <v>96.333333333333329</v>
      </c>
      <c r="G57" s="317">
        <v>94.716666666666669</v>
      </c>
      <c r="H57" s="317">
        <v>93.733333333333334</v>
      </c>
      <c r="I57" s="317">
        <v>98.933333333333323</v>
      </c>
      <c r="J57" s="317">
        <v>99.916666666666671</v>
      </c>
      <c r="K57" s="317">
        <v>101.53333333333332</v>
      </c>
      <c r="L57" s="304">
        <v>98.3</v>
      </c>
      <c r="M57" s="304">
        <v>95.7</v>
      </c>
      <c r="N57" s="319">
        <v>23454500</v>
      </c>
      <c r="O57" s="320">
        <v>9.7163865546218489E-3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482.5</v>
      </c>
      <c r="E58" s="316">
        <v>482.48333333333335</v>
      </c>
      <c r="F58" s="317">
        <v>475.06666666666672</v>
      </c>
      <c r="G58" s="317">
        <v>467.63333333333338</v>
      </c>
      <c r="H58" s="317">
        <v>460.21666666666675</v>
      </c>
      <c r="I58" s="317">
        <v>489.91666666666669</v>
      </c>
      <c r="J58" s="317">
        <v>497.33333333333331</v>
      </c>
      <c r="K58" s="317">
        <v>504.76666666666665</v>
      </c>
      <c r="L58" s="304">
        <v>489.9</v>
      </c>
      <c r="M58" s="304">
        <v>475.05</v>
      </c>
      <c r="N58" s="319">
        <v>6773500</v>
      </c>
      <c r="O58" s="320">
        <v>-1.9314019314019316E-2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24.5</v>
      </c>
      <c r="E59" s="316">
        <v>24.316666666666666</v>
      </c>
      <c r="F59" s="317">
        <v>23.883333333333333</v>
      </c>
      <c r="G59" s="317">
        <v>23.266666666666666</v>
      </c>
      <c r="H59" s="317">
        <v>22.833333333333332</v>
      </c>
      <c r="I59" s="317">
        <v>24.933333333333334</v>
      </c>
      <c r="J59" s="317">
        <v>25.366666666666664</v>
      </c>
      <c r="K59" s="317">
        <v>25.983333333333334</v>
      </c>
      <c r="L59" s="304">
        <v>24.75</v>
      </c>
      <c r="M59" s="304">
        <v>23.7</v>
      </c>
      <c r="N59" s="319">
        <v>78390000</v>
      </c>
      <c r="O59" s="320">
        <v>2.5309005297233667E-2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662.6</v>
      </c>
      <c r="E60" s="316">
        <v>660.71666666666658</v>
      </c>
      <c r="F60" s="317">
        <v>654.43333333333317</v>
      </c>
      <c r="G60" s="317">
        <v>646.26666666666654</v>
      </c>
      <c r="H60" s="317">
        <v>639.98333333333312</v>
      </c>
      <c r="I60" s="317">
        <v>668.88333333333321</v>
      </c>
      <c r="J60" s="317">
        <v>675.16666666666674</v>
      </c>
      <c r="K60" s="317">
        <v>683.33333333333326</v>
      </c>
      <c r="L60" s="304">
        <v>667</v>
      </c>
      <c r="M60" s="304">
        <v>652.54999999999995</v>
      </c>
      <c r="N60" s="319">
        <v>4309000</v>
      </c>
      <c r="O60" s="320">
        <v>7.9532163742690055E-3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927.1</v>
      </c>
      <c r="E61" s="316">
        <v>929.48333333333323</v>
      </c>
      <c r="F61" s="317">
        <v>912.91666666666652</v>
      </c>
      <c r="G61" s="317">
        <v>898.73333333333323</v>
      </c>
      <c r="H61" s="317">
        <v>882.16666666666652</v>
      </c>
      <c r="I61" s="317">
        <v>943.66666666666652</v>
      </c>
      <c r="J61" s="317">
        <v>960.23333333333335</v>
      </c>
      <c r="K61" s="317">
        <v>974.41666666666652</v>
      </c>
      <c r="L61" s="304">
        <v>946.05</v>
      </c>
      <c r="M61" s="304">
        <v>915.3</v>
      </c>
      <c r="N61" s="319">
        <v>863200</v>
      </c>
      <c r="O61" s="320">
        <v>-1.1904761904761904E-2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682.45</v>
      </c>
      <c r="E62" s="316">
        <v>678.81666666666661</v>
      </c>
      <c r="F62" s="317">
        <v>669.73333333333323</v>
      </c>
      <c r="G62" s="317">
        <v>657.01666666666665</v>
      </c>
      <c r="H62" s="317">
        <v>647.93333333333328</v>
      </c>
      <c r="I62" s="317">
        <v>691.53333333333319</v>
      </c>
      <c r="J62" s="317">
        <v>700.61666666666667</v>
      </c>
      <c r="K62" s="317">
        <v>713.33333333333314</v>
      </c>
      <c r="L62" s="304">
        <v>687.9</v>
      </c>
      <c r="M62" s="304">
        <v>666.1</v>
      </c>
      <c r="N62" s="319">
        <v>18864150</v>
      </c>
      <c r="O62" s="320">
        <v>2.6732161323681489E-2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633.5</v>
      </c>
      <c r="E63" s="316">
        <v>630.61666666666667</v>
      </c>
      <c r="F63" s="317">
        <v>625.73333333333335</v>
      </c>
      <c r="G63" s="317">
        <v>617.9666666666667</v>
      </c>
      <c r="H63" s="317">
        <v>613.08333333333337</v>
      </c>
      <c r="I63" s="317">
        <v>638.38333333333333</v>
      </c>
      <c r="J63" s="317">
        <v>643.26666666666677</v>
      </c>
      <c r="K63" s="317">
        <v>651.0333333333333</v>
      </c>
      <c r="L63" s="304">
        <v>635.5</v>
      </c>
      <c r="M63" s="304">
        <v>622.85</v>
      </c>
      <c r="N63" s="319">
        <v>5230000</v>
      </c>
      <c r="O63" s="320">
        <v>-2.0965930363159864E-2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703</v>
      </c>
      <c r="E64" s="316">
        <v>700.33333333333337</v>
      </c>
      <c r="F64" s="317">
        <v>694.36666666666679</v>
      </c>
      <c r="G64" s="317">
        <v>685.73333333333346</v>
      </c>
      <c r="H64" s="317">
        <v>679.76666666666688</v>
      </c>
      <c r="I64" s="317">
        <v>708.9666666666667</v>
      </c>
      <c r="J64" s="317">
        <v>714.93333333333317</v>
      </c>
      <c r="K64" s="317">
        <v>723.56666666666661</v>
      </c>
      <c r="L64" s="304">
        <v>706.3</v>
      </c>
      <c r="M64" s="304">
        <v>691.7</v>
      </c>
      <c r="N64" s="319">
        <v>13629000</v>
      </c>
      <c r="O64" s="320">
        <v>4.4303797468354431E-2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1836.9</v>
      </c>
      <c r="E65" s="316">
        <v>1838.0500000000002</v>
      </c>
      <c r="F65" s="317">
        <v>1816.9000000000003</v>
      </c>
      <c r="G65" s="317">
        <v>1796.9</v>
      </c>
      <c r="H65" s="317">
        <v>1775.7500000000002</v>
      </c>
      <c r="I65" s="317">
        <v>1858.0500000000004</v>
      </c>
      <c r="J65" s="317">
        <v>1879.2</v>
      </c>
      <c r="K65" s="317">
        <v>1899.2000000000005</v>
      </c>
      <c r="L65" s="304">
        <v>1859.2</v>
      </c>
      <c r="M65" s="304">
        <v>1818.05</v>
      </c>
      <c r="N65" s="319">
        <v>27153300</v>
      </c>
      <c r="O65" s="320">
        <v>2.5515811418665518E-2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1130.55</v>
      </c>
      <c r="E66" s="316">
        <v>1127.9333333333334</v>
      </c>
      <c r="F66" s="317">
        <v>1119.3666666666668</v>
      </c>
      <c r="G66" s="317">
        <v>1108.1833333333334</v>
      </c>
      <c r="H66" s="317">
        <v>1099.6166666666668</v>
      </c>
      <c r="I66" s="317">
        <v>1139.1166666666668</v>
      </c>
      <c r="J66" s="317">
        <v>1147.6833333333334</v>
      </c>
      <c r="K66" s="317">
        <v>1158.8666666666668</v>
      </c>
      <c r="L66" s="304">
        <v>1136.5</v>
      </c>
      <c r="M66" s="304">
        <v>1116.75</v>
      </c>
      <c r="N66" s="319">
        <v>39640150</v>
      </c>
      <c r="O66" s="320">
        <v>4.6918350449573668E-2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584.45000000000005</v>
      </c>
      <c r="E67" s="316">
        <v>585.4</v>
      </c>
      <c r="F67" s="317">
        <v>579.29999999999995</v>
      </c>
      <c r="G67" s="317">
        <v>574.15</v>
      </c>
      <c r="H67" s="317">
        <v>568.04999999999995</v>
      </c>
      <c r="I67" s="317">
        <v>590.54999999999995</v>
      </c>
      <c r="J67" s="317">
        <v>596.65000000000009</v>
      </c>
      <c r="K67" s="317">
        <v>601.79999999999995</v>
      </c>
      <c r="L67" s="304">
        <v>591.5</v>
      </c>
      <c r="M67" s="304">
        <v>580.25</v>
      </c>
      <c r="N67" s="319">
        <v>10965900</v>
      </c>
      <c r="O67" s="320">
        <v>4.6356948503476769E-3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2961.25</v>
      </c>
      <c r="E68" s="316">
        <v>2966.4</v>
      </c>
      <c r="F68" s="317">
        <v>2883.8</v>
      </c>
      <c r="G68" s="317">
        <v>2806.35</v>
      </c>
      <c r="H68" s="317">
        <v>2723.75</v>
      </c>
      <c r="I68" s="317">
        <v>3043.8500000000004</v>
      </c>
      <c r="J68" s="317">
        <v>3126.45</v>
      </c>
      <c r="K68" s="317">
        <v>3203.9000000000005</v>
      </c>
      <c r="L68" s="304">
        <v>3049</v>
      </c>
      <c r="M68" s="304">
        <v>2888.95</v>
      </c>
      <c r="N68" s="319">
        <v>2386800</v>
      </c>
      <c r="O68" s="320">
        <v>0.25826348252411829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195.95</v>
      </c>
      <c r="E69" s="316">
        <v>195.1</v>
      </c>
      <c r="F69" s="317">
        <v>193.54999999999998</v>
      </c>
      <c r="G69" s="317">
        <v>191.14999999999998</v>
      </c>
      <c r="H69" s="317">
        <v>189.59999999999997</v>
      </c>
      <c r="I69" s="317">
        <v>197.5</v>
      </c>
      <c r="J69" s="317">
        <v>199.05</v>
      </c>
      <c r="K69" s="317">
        <v>201.45000000000002</v>
      </c>
      <c r="L69" s="304">
        <v>196.65</v>
      </c>
      <c r="M69" s="304">
        <v>192.7</v>
      </c>
      <c r="N69" s="319">
        <v>23030800</v>
      </c>
      <c r="O69" s="320">
        <v>-7.7806595035198219E-3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202.15</v>
      </c>
      <c r="E70" s="316">
        <v>201.4</v>
      </c>
      <c r="F70" s="317">
        <v>199.8</v>
      </c>
      <c r="G70" s="317">
        <v>197.45000000000002</v>
      </c>
      <c r="H70" s="317">
        <v>195.85000000000002</v>
      </c>
      <c r="I70" s="317">
        <v>203.75</v>
      </c>
      <c r="J70" s="317">
        <v>205.34999999999997</v>
      </c>
      <c r="K70" s="317">
        <v>207.7</v>
      </c>
      <c r="L70" s="304">
        <v>203</v>
      </c>
      <c r="M70" s="304">
        <v>199.05</v>
      </c>
      <c r="N70" s="319">
        <v>32597100</v>
      </c>
      <c r="O70" s="320">
        <v>1.1609586201177544E-3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2153.8000000000002</v>
      </c>
      <c r="E71" s="316">
        <v>2165.0833333333335</v>
      </c>
      <c r="F71" s="317">
        <v>2137.0666666666671</v>
      </c>
      <c r="G71" s="317">
        <v>2120.3333333333335</v>
      </c>
      <c r="H71" s="317">
        <v>2092.3166666666671</v>
      </c>
      <c r="I71" s="317">
        <v>2181.8166666666671</v>
      </c>
      <c r="J71" s="317">
        <v>2209.8333333333335</v>
      </c>
      <c r="K71" s="317">
        <v>2226.5666666666671</v>
      </c>
      <c r="L71" s="304">
        <v>2193.1</v>
      </c>
      <c r="M71" s="304">
        <v>2148.35</v>
      </c>
      <c r="N71" s="319">
        <v>14019000</v>
      </c>
      <c r="O71" s="320">
        <v>7.6115315781529634E-3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205.15</v>
      </c>
      <c r="E72" s="316">
        <v>205.93333333333337</v>
      </c>
      <c r="F72" s="317">
        <v>202.56666666666672</v>
      </c>
      <c r="G72" s="317">
        <v>199.98333333333335</v>
      </c>
      <c r="H72" s="317">
        <v>196.6166666666667</v>
      </c>
      <c r="I72" s="317">
        <v>208.51666666666674</v>
      </c>
      <c r="J72" s="317">
        <v>211.88333333333335</v>
      </c>
      <c r="K72" s="317">
        <v>214.46666666666675</v>
      </c>
      <c r="L72" s="304">
        <v>209.3</v>
      </c>
      <c r="M72" s="304">
        <v>203.35</v>
      </c>
      <c r="N72" s="319">
        <v>18866600</v>
      </c>
      <c r="O72" s="320">
        <v>-1.8545395903886468E-2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394.5</v>
      </c>
      <c r="E73" s="316">
        <v>391.11666666666662</v>
      </c>
      <c r="F73" s="317">
        <v>386.63333333333321</v>
      </c>
      <c r="G73" s="317">
        <v>378.76666666666659</v>
      </c>
      <c r="H73" s="317">
        <v>374.28333333333319</v>
      </c>
      <c r="I73" s="317">
        <v>398.98333333333323</v>
      </c>
      <c r="J73" s="317">
        <v>403.4666666666667</v>
      </c>
      <c r="K73" s="317">
        <v>411.33333333333326</v>
      </c>
      <c r="L73" s="304">
        <v>395.6</v>
      </c>
      <c r="M73" s="304">
        <v>383.25</v>
      </c>
      <c r="N73" s="319">
        <v>113891250</v>
      </c>
      <c r="O73" s="320">
        <v>3.2020931971093944E-2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440.05</v>
      </c>
      <c r="E74" s="316">
        <v>437.7</v>
      </c>
      <c r="F74" s="317">
        <v>431.5</v>
      </c>
      <c r="G74" s="317">
        <v>422.95</v>
      </c>
      <c r="H74" s="317">
        <v>416.75</v>
      </c>
      <c r="I74" s="317">
        <v>446.25</v>
      </c>
      <c r="J74" s="317">
        <v>452.44999999999993</v>
      </c>
      <c r="K74" s="317">
        <v>461</v>
      </c>
      <c r="L74" s="304">
        <v>443.9</v>
      </c>
      <c r="M74" s="304">
        <v>429.15</v>
      </c>
      <c r="N74" s="319">
        <v>7765500</v>
      </c>
      <c r="O74" s="320">
        <v>-2.559759081498212E-2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9.9499999999999993</v>
      </c>
      <c r="E75" s="316">
        <v>9.7833333333333332</v>
      </c>
      <c r="F75" s="317">
        <v>9.5666666666666664</v>
      </c>
      <c r="G75" s="317">
        <v>9.1833333333333336</v>
      </c>
      <c r="H75" s="317">
        <v>8.9666666666666668</v>
      </c>
      <c r="I75" s="317">
        <v>10.166666666666666</v>
      </c>
      <c r="J75" s="317">
        <v>10.383333333333331</v>
      </c>
      <c r="K75" s="317">
        <v>10.766666666666666</v>
      </c>
      <c r="L75" s="304">
        <v>10</v>
      </c>
      <c r="M75" s="304">
        <v>9.4</v>
      </c>
      <c r="N75" s="319">
        <v>372120000</v>
      </c>
      <c r="O75" s="320">
        <v>-2.0994475138121547E-2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31.6</v>
      </c>
      <c r="E76" s="316">
        <v>31.516666666666666</v>
      </c>
      <c r="F76" s="317">
        <v>31.033333333333331</v>
      </c>
      <c r="G76" s="317">
        <v>30.466666666666665</v>
      </c>
      <c r="H76" s="317">
        <v>29.983333333333331</v>
      </c>
      <c r="I76" s="317">
        <v>32.083333333333329</v>
      </c>
      <c r="J76" s="317">
        <v>32.566666666666663</v>
      </c>
      <c r="K76" s="317">
        <v>33.133333333333333</v>
      </c>
      <c r="L76" s="304">
        <v>32</v>
      </c>
      <c r="M76" s="304">
        <v>30.95</v>
      </c>
      <c r="N76" s="319">
        <v>136154000</v>
      </c>
      <c r="O76" s="320">
        <v>-3.410163094756706E-2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399.75</v>
      </c>
      <c r="E77" s="316">
        <v>397.38333333333338</v>
      </c>
      <c r="F77" s="317">
        <v>393.06666666666678</v>
      </c>
      <c r="G77" s="317">
        <v>386.38333333333338</v>
      </c>
      <c r="H77" s="317">
        <v>382.06666666666678</v>
      </c>
      <c r="I77" s="317">
        <v>404.06666666666678</v>
      </c>
      <c r="J77" s="317">
        <v>408.38333333333338</v>
      </c>
      <c r="K77" s="317">
        <v>415.06666666666678</v>
      </c>
      <c r="L77" s="304">
        <v>401.7</v>
      </c>
      <c r="M77" s="304">
        <v>390.7</v>
      </c>
      <c r="N77" s="319">
        <v>8157875</v>
      </c>
      <c r="O77" s="320">
        <v>-2.047218094766386E-2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1247.3499999999999</v>
      </c>
      <c r="E78" s="316">
        <v>1243</v>
      </c>
      <c r="F78" s="317">
        <v>1212</v>
      </c>
      <c r="G78" s="317">
        <v>1176.6500000000001</v>
      </c>
      <c r="H78" s="317">
        <v>1145.6500000000001</v>
      </c>
      <c r="I78" s="317">
        <v>1278.3499999999999</v>
      </c>
      <c r="J78" s="317">
        <v>1309.3499999999999</v>
      </c>
      <c r="K78" s="317">
        <v>1344.6999999999998</v>
      </c>
      <c r="L78" s="304">
        <v>1274</v>
      </c>
      <c r="M78" s="304">
        <v>1207.6500000000001</v>
      </c>
      <c r="N78" s="319">
        <v>2559000</v>
      </c>
      <c r="O78" s="320">
        <v>5.200411099691675E-2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643.65</v>
      </c>
      <c r="E79" s="316">
        <v>638.08333333333337</v>
      </c>
      <c r="F79" s="317">
        <v>622.06666666666672</v>
      </c>
      <c r="G79" s="317">
        <v>600.48333333333335</v>
      </c>
      <c r="H79" s="317">
        <v>584.4666666666667</v>
      </c>
      <c r="I79" s="317">
        <v>659.66666666666674</v>
      </c>
      <c r="J79" s="317">
        <v>675.68333333333339</v>
      </c>
      <c r="K79" s="317">
        <v>697.26666666666677</v>
      </c>
      <c r="L79" s="304">
        <v>654.1</v>
      </c>
      <c r="M79" s="304">
        <v>616.5</v>
      </c>
      <c r="N79" s="319">
        <v>29892000</v>
      </c>
      <c r="O79" s="320">
        <v>2.6313621006949214E-2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196.55</v>
      </c>
      <c r="E80" s="316">
        <v>195.9</v>
      </c>
      <c r="F80" s="317">
        <v>192.95000000000002</v>
      </c>
      <c r="G80" s="317">
        <v>189.35000000000002</v>
      </c>
      <c r="H80" s="317">
        <v>186.40000000000003</v>
      </c>
      <c r="I80" s="317">
        <v>199.5</v>
      </c>
      <c r="J80" s="317">
        <v>202.45</v>
      </c>
      <c r="K80" s="317">
        <v>206.04999999999998</v>
      </c>
      <c r="L80" s="304">
        <v>198.85</v>
      </c>
      <c r="M80" s="304">
        <v>192.3</v>
      </c>
      <c r="N80" s="319">
        <v>14996800</v>
      </c>
      <c r="O80" s="320">
        <v>3.5976789168278532E-2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928.2</v>
      </c>
      <c r="E81" s="316">
        <v>925.7166666666667</v>
      </c>
      <c r="F81" s="317">
        <v>921.58333333333337</v>
      </c>
      <c r="G81" s="317">
        <v>914.9666666666667</v>
      </c>
      <c r="H81" s="317">
        <v>910.83333333333337</v>
      </c>
      <c r="I81" s="317">
        <v>932.33333333333337</v>
      </c>
      <c r="J81" s="317">
        <v>936.46666666666658</v>
      </c>
      <c r="K81" s="317">
        <v>943.08333333333337</v>
      </c>
      <c r="L81" s="304">
        <v>929.85</v>
      </c>
      <c r="M81" s="304">
        <v>919.1</v>
      </c>
      <c r="N81" s="319">
        <v>42280800</v>
      </c>
      <c r="O81" s="320">
        <v>9.8595586127830318E-3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85.7</v>
      </c>
      <c r="E82" s="316">
        <v>85.5</v>
      </c>
      <c r="F82" s="317">
        <v>84.95</v>
      </c>
      <c r="G82" s="317">
        <v>84.2</v>
      </c>
      <c r="H82" s="317">
        <v>83.65</v>
      </c>
      <c r="I82" s="317">
        <v>86.25</v>
      </c>
      <c r="J82" s="317">
        <v>86.800000000000011</v>
      </c>
      <c r="K82" s="317">
        <v>87.55</v>
      </c>
      <c r="L82" s="304">
        <v>86.05</v>
      </c>
      <c r="M82" s="304">
        <v>84.75</v>
      </c>
      <c r="N82" s="319">
        <v>58271100</v>
      </c>
      <c r="O82" s="320">
        <v>7.8872128561569554E-3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192</v>
      </c>
      <c r="E83" s="316">
        <v>191.86666666666667</v>
      </c>
      <c r="F83" s="317">
        <v>190.23333333333335</v>
      </c>
      <c r="G83" s="317">
        <v>188.46666666666667</v>
      </c>
      <c r="H83" s="317">
        <v>186.83333333333334</v>
      </c>
      <c r="I83" s="317">
        <v>193.63333333333335</v>
      </c>
      <c r="J83" s="317">
        <v>195.26666666666668</v>
      </c>
      <c r="K83" s="317">
        <v>197.03333333333336</v>
      </c>
      <c r="L83" s="304">
        <v>193.5</v>
      </c>
      <c r="M83" s="304">
        <v>190.1</v>
      </c>
      <c r="N83" s="319">
        <v>97603200</v>
      </c>
      <c r="O83" s="320">
        <v>2.5795385753682652E-2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222.7</v>
      </c>
      <c r="E84" s="316">
        <v>219.9666666666667</v>
      </c>
      <c r="F84" s="317">
        <v>216.03333333333339</v>
      </c>
      <c r="G84" s="317">
        <v>209.3666666666667</v>
      </c>
      <c r="H84" s="317">
        <v>205.43333333333339</v>
      </c>
      <c r="I84" s="317">
        <v>226.63333333333338</v>
      </c>
      <c r="J84" s="317">
        <v>230.56666666666666</v>
      </c>
      <c r="K84" s="317">
        <v>237.23333333333338</v>
      </c>
      <c r="L84" s="304">
        <v>223.9</v>
      </c>
      <c r="M84" s="304">
        <v>213.3</v>
      </c>
      <c r="N84" s="319">
        <v>25305000</v>
      </c>
      <c r="O84" s="320">
        <v>1.4838580308802888E-2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293.8</v>
      </c>
      <c r="E85" s="316">
        <v>291.43333333333334</v>
      </c>
      <c r="F85" s="317">
        <v>288.36666666666667</v>
      </c>
      <c r="G85" s="317">
        <v>282.93333333333334</v>
      </c>
      <c r="H85" s="317">
        <v>279.86666666666667</v>
      </c>
      <c r="I85" s="317">
        <v>296.86666666666667</v>
      </c>
      <c r="J85" s="317">
        <v>299.93333333333339</v>
      </c>
      <c r="K85" s="317">
        <v>305.36666666666667</v>
      </c>
      <c r="L85" s="304">
        <v>294.5</v>
      </c>
      <c r="M85" s="304">
        <v>286</v>
      </c>
      <c r="N85" s="319">
        <v>45981000</v>
      </c>
      <c r="O85" s="320">
        <v>-1.4467592592592593E-2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2238.25</v>
      </c>
      <c r="E86" s="316">
        <v>2200.2666666666664</v>
      </c>
      <c r="F86" s="317">
        <v>2140.583333333333</v>
      </c>
      <c r="G86" s="317">
        <v>2042.9166666666665</v>
      </c>
      <c r="H86" s="317">
        <v>1983.2333333333331</v>
      </c>
      <c r="I86" s="317">
        <v>2297.9333333333329</v>
      </c>
      <c r="J86" s="317">
        <v>2357.6166666666663</v>
      </c>
      <c r="K86" s="317">
        <v>2455.2833333333328</v>
      </c>
      <c r="L86" s="304">
        <v>2259.9499999999998</v>
      </c>
      <c r="M86" s="304">
        <v>2102.6</v>
      </c>
      <c r="N86" s="319">
        <v>2741500</v>
      </c>
      <c r="O86" s="320">
        <v>8.3596837944664035E-2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1423.9</v>
      </c>
      <c r="E87" s="316">
        <v>1420.7166666666665</v>
      </c>
      <c r="F87" s="317">
        <v>1407.5333333333328</v>
      </c>
      <c r="G87" s="317">
        <v>1391.1666666666663</v>
      </c>
      <c r="H87" s="317">
        <v>1377.9833333333327</v>
      </c>
      <c r="I87" s="317">
        <v>1437.083333333333</v>
      </c>
      <c r="J87" s="317">
        <v>1450.2666666666669</v>
      </c>
      <c r="K87" s="317">
        <v>1466.6333333333332</v>
      </c>
      <c r="L87" s="304">
        <v>1433.9</v>
      </c>
      <c r="M87" s="304">
        <v>1404.35</v>
      </c>
      <c r="N87" s="319">
        <v>11365200</v>
      </c>
      <c r="O87" s="320">
        <v>2.6926413184906753E-2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67.599999999999994</v>
      </c>
      <c r="E88" s="316">
        <v>67.05</v>
      </c>
      <c r="F88" s="317">
        <v>66.149999999999991</v>
      </c>
      <c r="G88" s="317">
        <v>64.699999999999989</v>
      </c>
      <c r="H88" s="317">
        <v>63.799999999999983</v>
      </c>
      <c r="I88" s="317">
        <v>68.5</v>
      </c>
      <c r="J88" s="317">
        <v>69.400000000000006</v>
      </c>
      <c r="K88" s="317">
        <v>70.850000000000009</v>
      </c>
      <c r="L88" s="304">
        <v>67.95</v>
      </c>
      <c r="M88" s="304">
        <v>65.599999999999994</v>
      </c>
      <c r="N88" s="319">
        <v>31382000</v>
      </c>
      <c r="O88" s="320">
        <v>-1.2623020967051776E-2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296.60000000000002</v>
      </c>
      <c r="E89" s="316">
        <v>296.13333333333338</v>
      </c>
      <c r="F89" s="317">
        <v>292.71666666666675</v>
      </c>
      <c r="G89" s="317">
        <v>288.83333333333337</v>
      </c>
      <c r="H89" s="317">
        <v>285.41666666666674</v>
      </c>
      <c r="I89" s="317">
        <v>300.01666666666677</v>
      </c>
      <c r="J89" s="317">
        <v>303.43333333333339</v>
      </c>
      <c r="K89" s="317">
        <v>307.31666666666678</v>
      </c>
      <c r="L89" s="304">
        <v>299.55</v>
      </c>
      <c r="M89" s="304">
        <v>292.25</v>
      </c>
      <c r="N89" s="319">
        <v>11678000</v>
      </c>
      <c r="O89" s="320">
        <v>1.6893068617206547E-2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961.3</v>
      </c>
      <c r="E90" s="316">
        <v>958.88333333333321</v>
      </c>
      <c r="F90" s="317">
        <v>953.96666666666647</v>
      </c>
      <c r="G90" s="317">
        <v>946.63333333333321</v>
      </c>
      <c r="H90" s="317">
        <v>941.71666666666647</v>
      </c>
      <c r="I90" s="317">
        <v>966.21666666666647</v>
      </c>
      <c r="J90" s="317">
        <v>971.13333333333321</v>
      </c>
      <c r="K90" s="317">
        <v>978.46666666666647</v>
      </c>
      <c r="L90" s="304">
        <v>963.8</v>
      </c>
      <c r="M90" s="304">
        <v>951.55</v>
      </c>
      <c r="N90" s="319">
        <v>12212750</v>
      </c>
      <c r="O90" s="320">
        <v>1.9747416762342134E-2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965.7</v>
      </c>
      <c r="E91" s="316">
        <v>960.0333333333333</v>
      </c>
      <c r="F91" s="317">
        <v>948.56666666666661</v>
      </c>
      <c r="G91" s="317">
        <v>931.43333333333328</v>
      </c>
      <c r="H91" s="317">
        <v>919.96666666666658</v>
      </c>
      <c r="I91" s="317">
        <v>977.16666666666663</v>
      </c>
      <c r="J91" s="317">
        <v>988.63333333333333</v>
      </c>
      <c r="K91" s="317">
        <v>1005.7666666666667</v>
      </c>
      <c r="L91" s="304">
        <v>971.5</v>
      </c>
      <c r="M91" s="304">
        <v>942.9</v>
      </c>
      <c r="N91" s="319">
        <v>7459600</v>
      </c>
      <c r="O91" s="320">
        <v>-8.8095775920487909E-3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644.5</v>
      </c>
      <c r="E92" s="316">
        <v>631.88333333333333</v>
      </c>
      <c r="F92" s="317">
        <v>617.31666666666661</v>
      </c>
      <c r="G92" s="317">
        <v>590.13333333333333</v>
      </c>
      <c r="H92" s="317">
        <v>575.56666666666661</v>
      </c>
      <c r="I92" s="317">
        <v>659.06666666666661</v>
      </c>
      <c r="J92" s="317">
        <v>673.63333333333344</v>
      </c>
      <c r="K92" s="317">
        <v>700.81666666666661</v>
      </c>
      <c r="L92" s="304">
        <v>646.45000000000005</v>
      </c>
      <c r="M92" s="304">
        <v>604.70000000000005</v>
      </c>
      <c r="N92" s="319">
        <v>14403200</v>
      </c>
      <c r="O92" s="320">
        <v>5.8762992693218073E-2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138.30000000000001</v>
      </c>
      <c r="E93" s="316">
        <v>137.16666666666666</v>
      </c>
      <c r="F93" s="317">
        <v>135.23333333333332</v>
      </c>
      <c r="G93" s="317">
        <v>132.16666666666666</v>
      </c>
      <c r="H93" s="317">
        <v>130.23333333333332</v>
      </c>
      <c r="I93" s="317">
        <v>140.23333333333332</v>
      </c>
      <c r="J93" s="317">
        <v>142.16666666666666</v>
      </c>
      <c r="K93" s="317">
        <v>145.23333333333332</v>
      </c>
      <c r="L93" s="304">
        <v>139.1</v>
      </c>
      <c r="M93" s="304">
        <v>134.1</v>
      </c>
      <c r="N93" s="319">
        <v>16910040</v>
      </c>
      <c r="O93" s="320">
        <v>3.0214015946286196E-2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154.35</v>
      </c>
      <c r="E94" s="316">
        <v>153.26666666666665</v>
      </c>
      <c r="F94" s="317">
        <v>151.58333333333331</v>
      </c>
      <c r="G94" s="317">
        <v>148.81666666666666</v>
      </c>
      <c r="H94" s="317">
        <v>147.13333333333333</v>
      </c>
      <c r="I94" s="317">
        <v>156.0333333333333</v>
      </c>
      <c r="J94" s="317">
        <v>157.71666666666664</v>
      </c>
      <c r="K94" s="317">
        <v>160.48333333333329</v>
      </c>
      <c r="L94" s="304">
        <v>154.94999999999999</v>
      </c>
      <c r="M94" s="304">
        <v>150.5</v>
      </c>
      <c r="N94" s="319">
        <v>18072000</v>
      </c>
      <c r="O94" s="320">
        <v>6.6445182724252495E-4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379.6</v>
      </c>
      <c r="E95" s="316">
        <v>377.86666666666662</v>
      </c>
      <c r="F95" s="317">
        <v>374.98333333333323</v>
      </c>
      <c r="G95" s="317">
        <v>370.36666666666662</v>
      </c>
      <c r="H95" s="317">
        <v>367.48333333333323</v>
      </c>
      <c r="I95" s="317">
        <v>382.48333333333323</v>
      </c>
      <c r="J95" s="317">
        <v>385.36666666666656</v>
      </c>
      <c r="K95" s="317">
        <v>389.98333333333323</v>
      </c>
      <c r="L95" s="304">
        <v>380.75</v>
      </c>
      <c r="M95" s="304">
        <v>373.25</v>
      </c>
      <c r="N95" s="319">
        <v>9272000</v>
      </c>
      <c r="O95" s="320">
        <v>3.2460506383899588E-3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6959.9</v>
      </c>
      <c r="E96" s="316">
        <v>6953.3</v>
      </c>
      <c r="F96" s="317">
        <v>6886.6</v>
      </c>
      <c r="G96" s="317">
        <v>6813.3</v>
      </c>
      <c r="H96" s="317">
        <v>6746.6</v>
      </c>
      <c r="I96" s="317">
        <v>7026.6</v>
      </c>
      <c r="J96" s="317">
        <v>7093.2999999999993</v>
      </c>
      <c r="K96" s="317">
        <v>7166.6</v>
      </c>
      <c r="L96" s="304">
        <v>7020</v>
      </c>
      <c r="M96" s="304">
        <v>6880</v>
      </c>
      <c r="N96" s="319">
        <v>2043300</v>
      </c>
      <c r="O96" s="320">
        <v>2.6005888125613347E-3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572.45000000000005</v>
      </c>
      <c r="E97" s="316">
        <v>570.13333333333333</v>
      </c>
      <c r="F97" s="317">
        <v>563.76666666666665</v>
      </c>
      <c r="G97" s="317">
        <v>555.08333333333337</v>
      </c>
      <c r="H97" s="317">
        <v>548.7166666666667</v>
      </c>
      <c r="I97" s="317">
        <v>578.81666666666661</v>
      </c>
      <c r="J97" s="317">
        <v>585.18333333333317</v>
      </c>
      <c r="K97" s="317">
        <v>593.86666666666656</v>
      </c>
      <c r="L97" s="304">
        <v>576.5</v>
      </c>
      <c r="M97" s="304">
        <v>561.45000000000005</v>
      </c>
      <c r="N97" s="319">
        <v>15695000</v>
      </c>
      <c r="O97" s="320">
        <v>-2.0210690596956692E-2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596.20000000000005</v>
      </c>
      <c r="E98" s="316">
        <v>599.35</v>
      </c>
      <c r="F98" s="317">
        <v>583.05000000000007</v>
      </c>
      <c r="G98" s="317">
        <v>569.90000000000009</v>
      </c>
      <c r="H98" s="317">
        <v>553.60000000000014</v>
      </c>
      <c r="I98" s="317">
        <v>612.5</v>
      </c>
      <c r="J98" s="317">
        <v>628.79999999999995</v>
      </c>
      <c r="K98" s="317">
        <v>641.94999999999993</v>
      </c>
      <c r="L98" s="304">
        <v>615.65</v>
      </c>
      <c r="M98" s="304">
        <v>586.20000000000005</v>
      </c>
      <c r="N98" s="319">
        <v>1991600</v>
      </c>
      <c r="O98" s="320">
        <v>3.0262273032952251E-2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894.05</v>
      </c>
      <c r="E99" s="316">
        <v>895.08333333333337</v>
      </c>
      <c r="F99" s="317">
        <v>882.2166666666667</v>
      </c>
      <c r="G99" s="317">
        <v>870.38333333333333</v>
      </c>
      <c r="H99" s="317">
        <v>857.51666666666665</v>
      </c>
      <c r="I99" s="317">
        <v>906.91666666666674</v>
      </c>
      <c r="J99" s="317">
        <v>919.7833333333333</v>
      </c>
      <c r="K99" s="317">
        <v>931.61666666666679</v>
      </c>
      <c r="L99" s="304">
        <v>907.95</v>
      </c>
      <c r="M99" s="304">
        <v>883.25</v>
      </c>
      <c r="N99" s="319">
        <v>2157600</v>
      </c>
      <c r="O99" s="320">
        <v>1.1817670230725942E-2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1197.8</v>
      </c>
      <c r="E100" s="316">
        <v>1182.0666666666666</v>
      </c>
      <c r="F100" s="317">
        <v>1159.7333333333331</v>
      </c>
      <c r="G100" s="317">
        <v>1121.6666666666665</v>
      </c>
      <c r="H100" s="317">
        <v>1099.333333333333</v>
      </c>
      <c r="I100" s="317">
        <v>1220.1333333333332</v>
      </c>
      <c r="J100" s="317">
        <v>1242.4666666666667</v>
      </c>
      <c r="K100" s="317">
        <v>1280.5333333333333</v>
      </c>
      <c r="L100" s="304">
        <v>1204.4000000000001</v>
      </c>
      <c r="M100" s="304">
        <v>1144</v>
      </c>
      <c r="N100" s="319">
        <v>1392800</v>
      </c>
      <c r="O100" s="320">
        <v>3.4462269756387401E-2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116.1</v>
      </c>
      <c r="E101" s="316">
        <v>114.78333333333335</v>
      </c>
      <c r="F101" s="317">
        <v>112.81666666666669</v>
      </c>
      <c r="G101" s="317">
        <v>109.53333333333335</v>
      </c>
      <c r="H101" s="317">
        <v>107.56666666666669</v>
      </c>
      <c r="I101" s="317">
        <v>118.06666666666669</v>
      </c>
      <c r="J101" s="317">
        <v>120.03333333333336</v>
      </c>
      <c r="K101" s="317">
        <v>123.31666666666669</v>
      </c>
      <c r="L101" s="304">
        <v>116.75</v>
      </c>
      <c r="M101" s="304">
        <v>111.5</v>
      </c>
      <c r="N101" s="319">
        <v>28518000</v>
      </c>
      <c r="O101" s="320">
        <v>7.169344870210136E-3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58811.9</v>
      </c>
      <c r="E102" s="316">
        <v>58742.549999999996</v>
      </c>
      <c r="F102" s="317">
        <v>58185.099999999991</v>
      </c>
      <c r="G102" s="317">
        <v>57558.299999999996</v>
      </c>
      <c r="H102" s="317">
        <v>57000.849999999991</v>
      </c>
      <c r="I102" s="317">
        <v>59369.349999999991</v>
      </c>
      <c r="J102" s="317">
        <v>59926.799999999988</v>
      </c>
      <c r="K102" s="317">
        <v>60553.599999999991</v>
      </c>
      <c r="L102" s="304">
        <v>59300</v>
      </c>
      <c r="M102" s="304">
        <v>58115.75</v>
      </c>
      <c r="N102" s="319">
        <v>50860</v>
      </c>
      <c r="O102" s="320">
        <v>8.926800238048007E-3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1154.4000000000001</v>
      </c>
      <c r="E103" s="316">
        <v>1155.3</v>
      </c>
      <c r="F103" s="317">
        <v>1132.5999999999999</v>
      </c>
      <c r="G103" s="317">
        <v>1110.8</v>
      </c>
      <c r="H103" s="317">
        <v>1088.0999999999999</v>
      </c>
      <c r="I103" s="317">
        <v>1177.0999999999999</v>
      </c>
      <c r="J103" s="317">
        <v>1199.8000000000002</v>
      </c>
      <c r="K103" s="317">
        <v>1221.5999999999999</v>
      </c>
      <c r="L103" s="304">
        <v>1178</v>
      </c>
      <c r="M103" s="304">
        <v>1133.5</v>
      </c>
      <c r="N103" s="319">
        <v>2922750</v>
      </c>
      <c r="O103" s="320">
        <v>0.12435083669936527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37.6</v>
      </c>
      <c r="E104" s="316">
        <v>37.333333333333336</v>
      </c>
      <c r="F104" s="317">
        <v>36.866666666666674</v>
      </c>
      <c r="G104" s="317">
        <v>36.13333333333334</v>
      </c>
      <c r="H104" s="317">
        <v>35.666666666666679</v>
      </c>
      <c r="I104" s="317">
        <v>38.06666666666667</v>
      </c>
      <c r="J104" s="317">
        <v>38.533333333333324</v>
      </c>
      <c r="K104" s="317">
        <v>39.266666666666666</v>
      </c>
      <c r="L104" s="304">
        <v>37.799999999999997</v>
      </c>
      <c r="M104" s="304">
        <v>36.6</v>
      </c>
      <c r="N104" s="319">
        <v>36448000</v>
      </c>
      <c r="O104" s="320">
        <v>3.3253012048192768E-2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3496.9</v>
      </c>
      <c r="E105" s="316">
        <v>3444.6</v>
      </c>
      <c r="F105" s="317">
        <v>3372.2999999999997</v>
      </c>
      <c r="G105" s="317">
        <v>3247.7</v>
      </c>
      <c r="H105" s="317">
        <v>3175.3999999999996</v>
      </c>
      <c r="I105" s="317">
        <v>3569.2</v>
      </c>
      <c r="J105" s="317">
        <v>3641.5</v>
      </c>
      <c r="K105" s="317">
        <v>3766.1</v>
      </c>
      <c r="L105" s="304">
        <v>3516.9</v>
      </c>
      <c r="M105" s="304">
        <v>3320</v>
      </c>
      <c r="N105" s="319">
        <v>655250</v>
      </c>
      <c r="O105" s="320">
        <v>5.0501002004008019E-2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16088.6</v>
      </c>
      <c r="E106" s="316">
        <v>16161.266666666668</v>
      </c>
      <c r="F106" s="317">
        <v>15987.383333333337</v>
      </c>
      <c r="G106" s="317">
        <v>15886.166666666668</v>
      </c>
      <c r="H106" s="317">
        <v>15712.283333333336</v>
      </c>
      <c r="I106" s="317">
        <v>16262.483333333337</v>
      </c>
      <c r="J106" s="317">
        <v>16436.366666666669</v>
      </c>
      <c r="K106" s="317">
        <v>16537.583333333336</v>
      </c>
      <c r="L106" s="304">
        <v>16335.15</v>
      </c>
      <c r="M106" s="304">
        <v>16060.05</v>
      </c>
      <c r="N106" s="319">
        <v>463300</v>
      </c>
      <c r="O106" s="320">
        <v>5.3912647861692448E-2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98.65</v>
      </c>
      <c r="E107" s="316">
        <v>98</v>
      </c>
      <c r="F107" s="317">
        <v>96.85</v>
      </c>
      <c r="G107" s="317">
        <v>95.05</v>
      </c>
      <c r="H107" s="317">
        <v>93.899999999999991</v>
      </c>
      <c r="I107" s="317">
        <v>99.8</v>
      </c>
      <c r="J107" s="317">
        <v>100.95</v>
      </c>
      <c r="K107" s="317">
        <v>102.75</v>
      </c>
      <c r="L107" s="304">
        <v>99.15</v>
      </c>
      <c r="M107" s="304">
        <v>96.2</v>
      </c>
      <c r="N107" s="319">
        <v>32387800</v>
      </c>
      <c r="O107" s="320">
        <v>2.8948488718603661E-2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99.6</v>
      </c>
      <c r="E108" s="316">
        <v>99.633333333333326</v>
      </c>
      <c r="F108" s="317">
        <v>98.616666666666646</v>
      </c>
      <c r="G108" s="317">
        <v>97.633333333333326</v>
      </c>
      <c r="H108" s="317">
        <v>96.616666666666646</v>
      </c>
      <c r="I108" s="317">
        <v>100.61666666666665</v>
      </c>
      <c r="J108" s="317">
        <v>101.63333333333333</v>
      </c>
      <c r="K108" s="317">
        <v>102.61666666666665</v>
      </c>
      <c r="L108" s="304">
        <v>100.65</v>
      </c>
      <c r="M108" s="304">
        <v>98.65</v>
      </c>
      <c r="N108" s="319">
        <v>41940600</v>
      </c>
      <c r="O108" s="320">
        <v>2.1377012770682952E-2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80.55</v>
      </c>
      <c r="E109" s="316">
        <v>80.683333333333323</v>
      </c>
      <c r="F109" s="317">
        <v>79.46666666666664</v>
      </c>
      <c r="G109" s="317">
        <v>78.383333333333312</v>
      </c>
      <c r="H109" s="317">
        <v>77.166666666666629</v>
      </c>
      <c r="I109" s="317">
        <v>81.766666666666652</v>
      </c>
      <c r="J109" s="317">
        <v>82.98333333333332</v>
      </c>
      <c r="K109" s="317">
        <v>84.066666666666663</v>
      </c>
      <c r="L109" s="304">
        <v>81.900000000000006</v>
      </c>
      <c r="M109" s="304">
        <v>79.599999999999994</v>
      </c>
      <c r="N109" s="319">
        <v>52845100</v>
      </c>
      <c r="O109" s="320">
        <v>8.7501822954644888E-4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19802.400000000001</v>
      </c>
      <c r="E110" s="316">
        <v>19767.466666666667</v>
      </c>
      <c r="F110" s="317">
        <v>19334.933333333334</v>
      </c>
      <c r="G110" s="317">
        <v>18867.466666666667</v>
      </c>
      <c r="H110" s="317">
        <v>18434.933333333334</v>
      </c>
      <c r="I110" s="317">
        <v>20234.933333333334</v>
      </c>
      <c r="J110" s="317">
        <v>20667.466666666667</v>
      </c>
      <c r="K110" s="317">
        <v>21134.933333333334</v>
      </c>
      <c r="L110" s="304">
        <v>20200</v>
      </c>
      <c r="M110" s="304">
        <v>19300</v>
      </c>
      <c r="N110" s="319">
        <v>124590</v>
      </c>
      <c r="O110" s="320">
        <v>-3.1257289479822717E-2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1362.7</v>
      </c>
      <c r="E111" s="316">
        <v>1357.3</v>
      </c>
      <c r="F111" s="317">
        <v>1329.6</v>
      </c>
      <c r="G111" s="317">
        <v>1296.5</v>
      </c>
      <c r="H111" s="317">
        <v>1268.8</v>
      </c>
      <c r="I111" s="317">
        <v>1390.3999999999999</v>
      </c>
      <c r="J111" s="317">
        <v>1418.1000000000001</v>
      </c>
      <c r="K111" s="317">
        <v>1451.1999999999998</v>
      </c>
      <c r="L111" s="304">
        <v>1385</v>
      </c>
      <c r="M111" s="304">
        <v>1324.2</v>
      </c>
      <c r="N111" s="319">
        <v>3280750</v>
      </c>
      <c r="O111" s="320">
        <v>3.9742025448840861E-2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241.8</v>
      </c>
      <c r="E112" s="316">
        <v>242.63333333333333</v>
      </c>
      <c r="F112" s="317">
        <v>239.81666666666666</v>
      </c>
      <c r="G112" s="317">
        <v>237.83333333333334</v>
      </c>
      <c r="H112" s="317">
        <v>235.01666666666668</v>
      </c>
      <c r="I112" s="317">
        <v>244.61666666666665</v>
      </c>
      <c r="J112" s="317">
        <v>247.43333333333331</v>
      </c>
      <c r="K112" s="317">
        <v>249.41666666666663</v>
      </c>
      <c r="L112" s="304">
        <v>245.45</v>
      </c>
      <c r="M112" s="304">
        <v>240.65</v>
      </c>
      <c r="N112" s="319">
        <v>10656000</v>
      </c>
      <c r="O112" s="320">
        <v>2.6886383347788378E-2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97.15</v>
      </c>
      <c r="E113" s="316">
        <v>96.583333333333329</v>
      </c>
      <c r="F113" s="317">
        <v>95.166666666666657</v>
      </c>
      <c r="G113" s="317">
        <v>93.183333333333323</v>
      </c>
      <c r="H113" s="317">
        <v>91.766666666666652</v>
      </c>
      <c r="I113" s="317">
        <v>98.566666666666663</v>
      </c>
      <c r="J113" s="317">
        <v>99.98333333333332</v>
      </c>
      <c r="K113" s="317">
        <v>101.96666666666667</v>
      </c>
      <c r="L113" s="304">
        <v>98</v>
      </c>
      <c r="M113" s="304">
        <v>94.6</v>
      </c>
      <c r="N113" s="319">
        <v>46221000</v>
      </c>
      <c r="O113" s="320">
        <v>-6.7024128686327079E-4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1422.25</v>
      </c>
      <c r="E114" s="316">
        <v>1433.55</v>
      </c>
      <c r="F114" s="317">
        <v>1405.6</v>
      </c>
      <c r="G114" s="317">
        <v>1388.95</v>
      </c>
      <c r="H114" s="317">
        <v>1361</v>
      </c>
      <c r="I114" s="317">
        <v>1450.1999999999998</v>
      </c>
      <c r="J114" s="317">
        <v>1478.15</v>
      </c>
      <c r="K114" s="317">
        <v>1494.7999999999997</v>
      </c>
      <c r="L114" s="304">
        <v>1461.5</v>
      </c>
      <c r="M114" s="304">
        <v>1416.9</v>
      </c>
      <c r="N114" s="319">
        <v>3228500</v>
      </c>
      <c r="O114" s="320">
        <v>3.2129156010230177E-2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35.049999999999997</v>
      </c>
      <c r="E115" s="316">
        <v>34.883333333333333</v>
      </c>
      <c r="F115" s="317">
        <v>34.416666666666664</v>
      </c>
      <c r="G115" s="317">
        <v>33.783333333333331</v>
      </c>
      <c r="H115" s="317">
        <v>33.316666666666663</v>
      </c>
      <c r="I115" s="317">
        <v>35.516666666666666</v>
      </c>
      <c r="J115" s="317">
        <v>35.983333333333334</v>
      </c>
      <c r="K115" s="317">
        <v>36.616666666666667</v>
      </c>
      <c r="L115" s="304">
        <v>35.35</v>
      </c>
      <c r="M115" s="304">
        <v>34.25</v>
      </c>
      <c r="N115" s="319">
        <v>61768000</v>
      </c>
      <c r="O115" s="320">
        <v>0.12493625701172871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181.75</v>
      </c>
      <c r="E116" s="316">
        <v>180.20000000000002</v>
      </c>
      <c r="F116" s="317">
        <v>177.15000000000003</v>
      </c>
      <c r="G116" s="317">
        <v>172.55</v>
      </c>
      <c r="H116" s="317">
        <v>169.50000000000003</v>
      </c>
      <c r="I116" s="317">
        <v>184.80000000000004</v>
      </c>
      <c r="J116" s="317">
        <v>187.85000000000005</v>
      </c>
      <c r="K116" s="317">
        <v>192.45000000000005</v>
      </c>
      <c r="L116" s="304">
        <v>183.25</v>
      </c>
      <c r="M116" s="304">
        <v>175.6</v>
      </c>
      <c r="N116" s="319">
        <v>9516000</v>
      </c>
      <c r="O116" s="320">
        <v>3.2552083333333336E-2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1375.85</v>
      </c>
      <c r="E117" s="316">
        <v>1363.6333333333332</v>
      </c>
      <c r="F117" s="317">
        <v>1347.2666666666664</v>
      </c>
      <c r="G117" s="317">
        <v>1318.6833333333332</v>
      </c>
      <c r="H117" s="317">
        <v>1302.3166666666664</v>
      </c>
      <c r="I117" s="317">
        <v>1392.2166666666665</v>
      </c>
      <c r="J117" s="317">
        <v>1408.5833333333333</v>
      </c>
      <c r="K117" s="317">
        <v>1437.1666666666665</v>
      </c>
      <c r="L117" s="304">
        <v>1380</v>
      </c>
      <c r="M117" s="304">
        <v>1335.05</v>
      </c>
      <c r="N117" s="319">
        <v>1511191</v>
      </c>
      <c r="O117" s="320">
        <v>-2.6925148088314486E-4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715.35</v>
      </c>
      <c r="E118" s="316">
        <v>709.01666666666677</v>
      </c>
      <c r="F118" s="317">
        <v>699.03333333333353</v>
      </c>
      <c r="G118" s="317">
        <v>682.71666666666681</v>
      </c>
      <c r="H118" s="317">
        <v>672.73333333333358</v>
      </c>
      <c r="I118" s="317">
        <v>725.33333333333348</v>
      </c>
      <c r="J118" s="317">
        <v>735.31666666666683</v>
      </c>
      <c r="K118" s="317">
        <v>751.63333333333344</v>
      </c>
      <c r="L118" s="304">
        <v>719</v>
      </c>
      <c r="M118" s="304">
        <v>692.7</v>
      </c>
      <c r="N118" s="319">
        <v>1079500</v>
      </c>
      <c r="O118" s="320">
        <v>-1.5503875968992248E-2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198.1</v>
      </c>
      <c r="E119" s="316">
        <v>195.75</v>
      </c>
      <c r="F119" s="317">
        <v>192.4</v>
      </c>
      <c r="G119" s="317">
        <v>186.70000000000002</v>
      </c>
      <c r="H119" s="317">
        <v>183.35000000000002</v>
      </c>
      <c r="I119" s="317">
        <v>201.45</v>
      </c>
      <c r="J119" s="317">
        <v>204.8</v>
      </c>
      <c r="K119" s="317">
        <v>210.49999999999997</v>
      </c>
      <c r="L119" s="304">
        <v>199.1</v>
      </c>
      <c r="M119" s="304">
        <v>190.05</v>
      </c>
      <c r="N119" s="319">
        <v>18345600</v>
      </c>
      <c r="O119" s="320">
        <v>6.7312055664801085E-2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112.75</v>
      </c>
      <c r="E120" s="316">
        <v>111.95</v>
      </c>
      <c r="F120" s="317">
        <v>110.30000000000001</v>
      </c>
      <c r="G120" s="317">
        <v>107.85000000000001</v>
      </c>
      <c r="H120" s="317">
        <v>106.20000000000002</v>
      </c>
      <c r="I120" s="317">
        <v>114.4</v>
      </c>
      <c r="J120" s="317">
        <v>116.05000000000001</v>
      </c>
      <c r="K120" s="317">
        <v>118.5</v>
      </c>
      <c r="L120" s="304">
        <v>113.6</v>
      </c>
      <c r="M120" s="304">
        <v>109.5</v>
      </c>
      <c r="N120" s="319">
        <v>18684000</v>
      </c>
      <c r="O120" s="320">
        <v>-1.2682308180088777E-2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2139.5500000000002</v>
      </c>
      <c r="E121" s="316">
        <v>2126.75</v>
      </c>
      <c r="F121" s="317">
        <v>2106.5</v>
      </c>
      <c r="G121" s="317">
        <v>2073.4499999999998</v>
      </c>
      <c r="H121" s="317">
        <v>2053.1999999999998</v>
      </c>
      <c r="I121" s="317">
        <v>2159.8000000000002</v>
      </c>
      <c r="J121" s="317">
        <v>2180.0500000000002</v>
      </c>
      <c r="K121" s="317">
        <v>2213.1000000000004</v>
      </c>
      <c r="L121" s="304">
        <v>2147</v>
      </c>
      <c r="M121" s="304">
        <v>2093.6999999999998</v>
      </c>
      <c r="N121" s="319">
        <v>34444030</v>
      </c>
      <c r="O121" s="320">
        <v>2.4175626163733557E-2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41.8</v>
      </c>
      <c r="E122" s="316">
        <v>41.25</v>
      </c>
      <c r="F122" s="317">
        <v>40.299999999999997</v>
      </c>
      <c r="G122" s="317">
        <v>38.799999999999997</v>
      </c>
      <c r="H122" s="317">
        <v>37.849999999999994</v>
      </c>
      <c r="I122" s="317">
        <v>42.75</v>
      </c>
      <c r="J122" s="317">
        <v>43.7</v>
      </c>
      <c r="K122" s="317">
        <v>45.2</v>
      </c>
      <c r="L122" s="304">
        <v>42.2</v>
      </c>
      <c r="M122" s="304">
        <v>39.75</v>
      </c>
      <c r="N122" s="319">
        <v>44023000</v>
      </c>
      <c r="O122" s="320">
        <v>9.5508274231678486E-2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854.6</v>
      </c>
      <c r="E123" s="316">
        <v>854.0333333333333</v>
      </c>
      <c r="F123" s="317">
        <v>844.56666666666661</v>
      </c>
      <c r="G123" s="317">
        <v>834.5333333333333</v>
      </c>
      <c r="H123" s="317">
        <v>825.06666666666661</v>
      </c>
      <c r="I123" s="317">
        <v>864.06666666666661</v>
      </c>
      <c r="J123" s="317">
        <v>873.5333333333333</v>
      </c>
      <c r="K123" s="317">
        <v>883.56666666666661</v>
      </c>
      <c r="L123" s="304">
        <v>863.5</v>
      </c>
      <c r="M123" s="304">
        <v>844</v>
      </c>
      <c r="N123" s="319">
        <v>6570000</v>
      </c>
      <c r="O123" s="320">
        <v>-2.9792889578026359E-2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216.8</v>
      </c>
      <c r="E124" s="316">
        <v>216.33333333333334</v>
      </c>
      <c r="F124" s="317">
        <v>213.16666666666669</v>
      </c>
      <c r="G124" s="317">
        <v>209.53333333333333</v>
      </c>
      <c r="H124" s="317">
        <v>206.36666666666667</v>
      </c>
      <c r="I124" s="317">
        <v>219.9666666666667</v>
      </c>
      <c r="J124" s="317">
        <v>223.13333333333338</v>
      </c>
      <c r="K124" s="317">
        <v>226.76666666666671</v>
      </c>
      <c r="L124" s="304">
        <v>219.5</v>
      </c>
      <c r="M124" s="304">
        <v>212.7</v>
      </c>
      <c r="N124" s="319">
        <v>104253000</v>
      </c>
      <c r="O124" s="320">
        <v>2.9148629148629149E-3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20682.25</v>
      </c>
      <c r="E125" s="316">
        <v>20684.566666666666</v>
      </c>
      <c r="F125" s="317">
        <v>20512.133333333331</v>
      </c>
      <c r="G125" s="317">
        <v>20342.016666666666</v>
      </c>
      <c r="H125" s="317">
        <v>20169.583333333332</v>
      </c>
      <c r="I125" s="317">
        <v>20854.683333333331</v>
      </c>
      <c r="J125" s="317">
        <v>21027.116666666665</v>
      </c>
      <c r="K125" s="317">
        <v>21197.23333333333</v>
      </c>
      <c r="L125" s="304">
        <v>20857</v>
      </c>
      <c r="M125" s="304">
        <v>20514.45</v>
      </c>
      <c r="N125" s="319">
        <v>145600</v>
      </c>
      <c r="O125" s="320">
        <v>3.1002411298656561E-3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1202.3</v>
      </c>
      <c r="E126" s="316">
        <v>1195.3999999999999</v>
      </c>
      <c r="F126" s="317">
        <v>1184.6999999999998</v>
      </c>
      <c r="G126" s="317">
        <v>1167.0999999999999</v>
      </c>
      <c r="H126" s="317">
        <v>1156.3999999999999</v>
      </c>
      <c r="I126" s="317">
        <v>1212.9999999999998</v>
      </c>
      <c r="J126" s="317">
        <v>1223.7</v>
      </c>
      <c r="K126" s="317">
        <v>1241.2999999999997</v>
      </c>
      <c r="L126" s="304">
        <v>1206.0999999999999</v>
      </c>
      <c r="M126" s="304">
        <v>1177.8</v>
      </c>
      <c r="N126" s="319">
        <v>1904100</v>
      </c>
      <c r="O126" s="320">
        <v>-3.1672905269219693E-3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4226.8</v>
      </c>
      <c r="E127" s="316">
        <v>4215.8166666666666</v>
      </c>
      <c r="F127" s="317">
        <v>4134.1333333333332</v>
      </c>
      <c r="G127" s="317">
        <v>4041.4666666666662</v>
      </c>
      <c r="H127" s="317">
        <v>3959.7833333333328</v>
      </c>
      <c r="I127" s="317">
        <v>4308.4833333333336</v>
      </c>
      <c r="J127" s="317">
        <v>4390.1666666666661</v>
      </c>
      <c r="K127" s="317">
        <v>4482.8333333333339</v>
      </c>
      <c r="L127" s="304">
        <v>4297.5</v>
      </c>
      <c r="M127" s="304">
        <v>4123.1499999999996</v>
      </c>
      <c r="N127" s="319">
        <v>567500</v>
      </c>
      <c r="O127" s="320">
        <v>-6.5459036640592841E-2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696.5</v>
      </c>
      <c r="E128" s="316">
        <v>698.51666666666677</v>
      </c>
      <c r="F128" s="317">
        <v>682.13333333333355</v>
      </c>
      <c r="G128" s="317">
        <v>667.76666666666677</v>
      </c>
      <c r="H128" s="317">
        <v>651.38333333333355</v>
      </c>
      <c r="I128" s="317">
        <v>712.88333333333355</v>
      </c>
      <c r="J128" s="317">
        <v>729.26666666666677</v>
      </c>
      <c r="K128" s="317">
        <v>743.63333333333355</v>
      </c>
      <c r="L128" s="304">
        <v>714.9</v>
      </c>
      <c r="M128" s="304">
        <v>684.15</v>
      </c>
      <c r="N128" s="319">
        <v>4715690</v>
      </c>
      <c r="O128" s="320">
        <v>5.2239916654264029E-2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517.9</v>
      </c>
      <c r="E129" s="316">
        <v>519.2833333333333</v>
      </c>
      <c r="F129" s="317">
        <v>510.71666666666658</v>
      </c>
      <c r="G129" s="317">
        <v>503.5333333333333</v>
      </c>
      <c r="H129" s="317">
        <v>494.96666666666658</v>
      </c>
      <c r="I129" s="317">
        <v>526.46666666666658</v>
      </c>
      <c r="J129" s="317">
        <v>535.03333333333319</v>
      </c>
      <c r="K129" s="317">
        <v>542.21666666666658</v>
      </c>
      <c r="L129" s="304">
        <v>527.85</v>
      </c>
      <c r="M129" s="304">
        <v>512.1</v>
      </c>
      <c r="N129" s="319">
        <v>36069600</v>
      </c>
      <c r="O129" s="320">
        <v>2.8544053654836522E-2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481.95</v>
      </c>
      <c r="E130" s="316">
        <v>476.56666666666666</v>
      </c>
      <c r="F130" s="317">
        <v>469.33333333333331</v>
      </c>
      <c r="G130" s="317">
        <v>456.71666666666664</v>
      </c>
      <c r="H130" s="317">
        <v>449.48333333333329</v>
      </c>
      <c r="I130" s="317">
        <v>489.18333333333334</v>
      </c>
      <c r="J130" s="317">
        <v>496.41666666666669</v>
      </c>
      <c r="K130" s="317">
        <v>509.03333333333336</v>
      </c>
      <c r="L130" s="304">
        <v>483.8</v>
      </c>
      <c r="M130" s="304">
        <v>463.95</v>
      </c>
      <c r="N130" s="319">
        <v>4642500</v>
      </c>
      <c r="O130" s="320">
        <v>4.0336134453781515E-2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313.95</v>
      </c>
      <c r="E131" s="316">
        <v>313.23333333333329</v>
      </c>
      <c r="F131" s="317">
        <v>309.06666666666661</v>
      </c>
      <c r="G131" s="317">
        <v>304.18333333333334</v>
      </c>
      <c r="H131" s="317">
        <v>300.01666666666665</v>
      </c>
      <c r="I131" s="317">
        <v>318.11666666666656</v>
      </c>
      <c r="J131" s="317">
        <v>322.28333333333319</v>
      </c>
      <c r="K131" s="317">
        <v>327.16666666666652</v>
      </c>
      <c r="L131" s="304">
        <v>317.39999999999998</v>
      </c>
      <c r="M131" s="304">
        <v>308.35000000000002</v>
      </c>
      <c r="N131" s="319">
        <v>7936000</v>
      </c>
      <c r="O131" s="320">
        <v>3.3333333333333333E-2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553.1</v>
      </c>
      <c r="E132" s="316">
        <v>552.04999999999995</v>
      </c>
      <c r="F132" s="317">
        <v>546.34999999999991</v>
      </c>
      <c r="G132" s="317">
        <v>539.59999999999991</v>
      </c>
      <c r="H132" s="317">
        <v>533.89999999999986</v>
      </c>
      <c r="I132" s="317">
        <v>558.79999999999995</v>
      </c>
      <c r="J132" s="317">
        <v>564.5</v>
      </c>
      <c r="K132" s="317">
        <v>571.25</v>
      </c>
      <c r="L132" s="304">
        <v>557.75</v>
      </c>
      <c r="M132" s="304">
        <v>545.29999999999995</v>
      </c>
      <c r="N132" s="319">
        <v>10557000</v>
      </c>
      <c r="O132" s="320">
        <v>2.4633123689727462E-2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151.19999999999999</v>
      </c>
      <c r="E133" s="316">
        <v>148.48333333333332</v>
      </c>
      <c r="F133" s="317">
        <v>144.46666666666664</v>
      </c>
      <c r="G133" s="317">
        <v>137.73333333333332</v>
      </c>
      <c r="H133" s="317">
        <v>133.71666666666664</v>
      </c>
      <c r="I133" s="317">
        <v>155.21666666666664</v>
      </c>
      <c r="J133" s="317">
        <v>159.23333333333335</v>
      </c>
      <c r="K133" s="317">
        <v>165.96666666666664</v>
      </c>
      <c r="L133" s="304">
        <v>152.5</v>
      </c>
      <c r="M133" s="304">
        <v>141.75</v>
      </c>
      <c r="N133" s="319">
        <v>77485800</v>
      </c>
      <c r="O133" s="320">
        <v>8.3187250996015941E-2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61.2</v>
      </c>
      <c r="E134" s="316">
        <v>60.6</v>
      </c>
      <c r="F134" s="317">
        <v>59.75</v>
      </c>
      <c r="G134" s="317">
        <v>58.3</v>
      </c>
      <c r="H134" s="317">
        <v>57.449999999999996</v>
      </c>
      <c r="I134" s="317">
        <v>62.050000000000004</v>
      </c>
      <c r="J134" s="317">
        <v>62.900000000000013</v>
      </c>
      <c r="K134" s="317">
        <v>64.350000000000009</v>
      </c>
      <c r="L134" s="304">
        <v>61.45</v>
      </c>
      <c r="M134" s="304">
        <v>59.15</v>
      </c>
      <c r="N134" s="319">
        <v>81486000</v>
      </c>
      <c r="O134" s="320">
        <v>-2.6437541308658294E-3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440.9</v>
      </c>
      <c r="E135" s="316">
        <v>437.76666666666665</v>
      </c>
      <c r="F135" s="317">
        <v>432.5333333333333</v>
      </c>
      <c r="G135" s="317">
        <v>424.16666666666663</v>
      </c>
      <c r="H135" s="317">
        <v>418.93333333333328</v>
      </c>
      <c r="I135" s="317">
        <v>446.13333333333333</v>
      </c>
      <c r="J135" s="317">
        <v>451.36666666666667</v>
      </c>
      <c r="K135" s="317">
        <v>459.73333333333335</v>
      </c>
      <c r="L135" s="304">
        <v>443</v>
      </c>
      <c r="M135" s="304">
        <v>429.4</v>
      </c>
      <c r="N135" s="319">
        <v>20598900</v>
      </c>
      <c r="O135" s="320">
        <v>4.7639633408265609E-2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2271.85</v>
      </c>
      <c r="E136" s="316">
        <v>2266.85</v>
      </c>
      <c r="F136" s="317">
        <v>2255.6999999999998</v>
      </c>
      <c r="G136" s="317">
        <v>2239.5499999999997</v>
      </c>
      <c r="H136" s="317">
        <v>2228.3999999999996</v>
      </c>
      <c r="I136" s="317">
        <v>2283</v>
      </c>
      <c r="J136" s="317">
        <v>2294.1500000000005</v>
      </c>
      <c r="K136" s="317">
        <v>2310.3000000000002</v>
      </c>
      <c r="L136" s="304">
        <v>2278</v>
      </c>
      <c r="M136" s="304">
        <v>2250.6999999999998</v>
      </c>
      <c r="N136" s="319">
        <v>10409400</v>
      </c>
      <c r="O136" s="320">
        <v>1.1279181603567369E-2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739.15</v>
      </c>
      <c r="E137" s="316">
        <v>739.73333333333323</v>
      </c>
      <c r="F137" s="317">
        <v>730.56666666666649</v>
      </c>
      <c r="G137" s="317">
        <v>721.98333333333323</v>
      </c>
      <c r="H137" s="317">
        <v>712.81666666666649</v>
      </c>
      <c r="I137" s="317">
        <v>748.31666666666649</v>
      </c>
      <c r="J137" s="317">
        <v>757.48333333333323</v>
      </c>
      <c r="K137" s="317">
        <v>766.06666666666649</v>
      </c>
      <c r="L137" s="304">
        <v>748.9</v>
      </c>
      <c r="M137" s="304">
        <v>731.15</v>
      </c>
      <c r="N137" s="319">
        <v>9544800</v>
      </c>
      <c r="O137" s="320">
        <v>-2.309014984033407E-2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1126.9000000000001</v>
      </c>
      <c r="E138" s="316">
        <v>1121.8166666666668</v>
      </c>
      <c r="F138" s="317">
        <v>1113.6833333333336</v>
      </c>
      <c r="G138" s="317">
        <v>1100.4666666666667</v>
      </c>
      <c r="H138" s="317">
        <v>1092.3333333333335</v>
      </c>
      <c r="I138" s="317">
        <v>1135.0333333333338</v>
      </c>
      <c r="J138" s="317">
        <v>1143.166666666667</v>
      </c>
      <c r="K138" s="317">
        <v>1156.3833333333339</v>
      </c>
      <c r="L138" s="304">
        <v>1129.95</v>
      </c>
      <c r="M138" s="304">
        <v>1108.5999999999999</v>
      </c>
      <c r="N138" s="319">
        <v>5625000</v>
      </c>
      <c r="O138" s="320">
        <v>-4.116319213915815E-3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2768</v>
      </c>
      <c r="E139" s="316">
        <v>2760.4</v>
      </c>
      <c r="F139" s="317">
        <v>2725.8</v>
      </c>
      <c r="G139" s="317">
        <v>2683.6</v>
      </c>
      <c r="H139" s="317">
        <v>2649</v>
      </c>
      <c r="I139" s="317">
        <v>2802.6000000000004</v>
      </c>
      <c r="J139" s="317">
        <v>2837.2</v>
      </c>
      <c r="K139" s="317">
        <v>2879.4000000000005</v>
      </c>
      <c r="L139" s="304">
        <v>2795</v>
      </c>
      <c r="M139" s="304">
        <v>2718.2</v>
      </c>
      <c r="N139" s="319">
        <v>1463500</v>
      </c>
      <c r="O139" s="320">
        <v>-0.11651071536371868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342.4</v>
      </c>
      <c r="E140" s="316">
        <v>341.3</v>
      </c>
      <c r="F140" s="317">
        <v>338.6</v>
      </c>
      <c r="G140" s="317">
        <v>334.8</v>
      </c>
      <c r="H140" s="317">
        <v>332.1</v>
      </c>
      <c r="I140" s="317">
        <v>345.1</v>
      </c>
      <c r="J140" s="317">
        <v>347.79999999999995</v>
      </c>
      <c r="K140" s="317">
        <v>351.6</v>
      </c>
      <c r="L140" s="304">
        <v>344</v>
      </c>
      <c r="M140" s="304">
        <v>337.5</v>
      </c>
      <c r="N140" s="319">
        <v>2013000</v>
      </c>
      <c r="O140" s="320">
        <v>8.4006462035541199E-2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437.25</v>
      </c>
      <c r="E141" s="316">
        <v>434.56666666666666</v>
      </c>
      <c r="F141" s="317">
        <v>429.13333333333333</v>
      </c>
      <c r="G141" s="317">
        <v>421.01666666666665</v>
      </c>
      <c r="H141" s="317">
        <v>415.58333333333331</v>
      </c>
      <c r="I141" s="317">
        <v>442.68333333333334</v>
      </c>
      <c r="J141" s="317">
        <v>448.11666666666662</v>
      </c>
      <c r="K141" s="317">
        <v>456.23333333333335</v>
      </c>
      <c r="L141" s="304">
        <v>440</v>
      </c>
      <c r="M141" s="304">
        <v>426.45</v>
      </c>
      <c r="N141" s="319">
        <v>5441800</v>
      </c>
      <c r="O141" s="320">
        <v>8.242829295460874E-2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1089.55</v>
      </c>
      <c r="E142" s="316">
        <v>1067.7333333333333</v>
      </c>
      <c r="F142" s="317">
        <v>1036.4666666666667</v>
      </c>
      <c r="G142" s="317">
        <v>983.38333333333333</v>
      </c>
      <c r="H142" s="317">
        <v>952.11666666666667</v>
      </c>
      <c r="I142" s="317">
        <v>1120.8166666666666</v>
      </c>
      <c r="J142" s="317">
        <v>1152.0833333333335</v>
      </c>
      <c r="K142" s="317">
        <v>1205.1666666666667</v>
      </c>
      <c r="L142" s="304">
        <v>1099</v>
      </c>
      <c r="M142" s="304">
        <v>1014.65</v>
      </c>
      <c r="N142" s="319">
        <v>1133300</v>
      </c>
      <c r="O142" s="320">
        <v>-4.3050430504305041E-3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3964.7</v>
      </c>
      <c r="E143" s="316">
        <v>3976.3166666666671</v>
      </c>
      <c r="F143" s="317">
        <v>3898.6333333333341</v>
      </c>
      <c r="G143" s="317">
        <v>3832.5666666666671</v>
      </c>
      <c r="H143" s="317">
        <v>3754.8833333333341</v>
      </c>
      <c r="I143" s="317">
        <v>4042.3833333333341</v>
      </c>
      <c r="J143" s="317">
        <v>4120.0666666666675</v>
      </c>
      <c r="K143" s="317">
        <v>4186.1333333333341</v>
      </c>
      <c r="L143" s="304">
        <v>4054</v>
      </c>
      <c r="M143" s="304">
        <v>3910.25</v>
      </c>
      <c r="N143" s="319">
        <v>2013000</v>
      </c>
      <c r="O143" s="320">
        <v>1.0940919037199124E-3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504.05</v>
      </c>
      <c r="E144" s="316">
        <v>502.56666666666661</v>
      </c>
      <c r="F144" s="317">
        <v>497.13333333333321</v>
      </c>
      <c r="G144" s="317">
        <v>490.21666666666658</v>
      </c>
      <c r="H144" s="317">
        <v>484.78333333333319</v>
      </c>
      <c r="I144" s="317">
        <v>509.48333333333323</v>
      </c>
      <c r="J144" s="317">
        <v>514.91666666666663</v>
      </c>
      <c r="K144" s="317">
        <v>521.83333333333326</v>
      </c>
      <c r="L144" s="304">
        <v>508</v>
      </c>
      <c r="M144" s="304">
        <v>495.65</v>
      </c>
      <c r="N144" s="319">
        <v>9370400</v>
      </c>
      <c r="O144" s="320">
        <v>6.0936120105975863E-2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131.80000000000001</v>
      </c>
      <c r="E145" s="316">
        <v>131.91666666666669</v>
      </c>
      <c r="F145" s="317">
        <v>129.93333333333337</v>
      </c>
      <c r="G145" s="317">
        <v>128.06666666666669</v>
      </c>
      <c r="H145" s="317">
        <v>126.08333333333337</v>
      </c>
      <c r="I145" s="317">
        <v>133.78333333333336</v>
      </c>
      <c r="J145" s="317">
        <v>135.76666666666671</v>
      </c>
      <c r="K145" s="317">
        <v>137.63333333333335</v>
      </c>
      <c r="L145" s="304">
        <v>133.9</v>
      </c>
      <c r="M145" s="304">
        <v>130.05000000000001</v>
      </c>
      <c r="N145" s="319">
        <v>95659800</v>
      </c>
      <c r="O145" s="320">
        <v>3.2385413181666108E-2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646.25</v>
      </c>
      <c r="E146" s="316">
        <v>640.98333333333335</v>
      </c>
      <c r="F146" s="317">
        <v>633.7166666666667</v>
      </c>
      <c r="G146" s="317">
        <v>621.18333333333339</v>
      </c>
      <c r="H146" s="317">
        <v>613.91666666666674</v>
      </c>
      <c r="I146" s="317">
        <v>653.51666666666665</v>
      </c>
      <c r="J146" s="317">
        <v>660.7833333333333</v>
      </c>
      <c r="K146" s="317">
        <v>673.31666666666661</v>
      </c>
      <c r="L146" s="304">
        <v>648.25</v>
      </c>
      <c r="M146" s="304">
        <v>628.45000000000005</v>
      </c>
      <c r="N146" s="319">
        <v>2319000</v>
      </c>
      <c r="O146" s="320">
        <v>0.13343108504398826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275.35000000000002</v>
      </c>
      <c r="E147" s="316">
        <v>275.16666666666669</v>
      </c>
      <c r="F147" s="317">
        <v>272.93333333333339</v>
      </c>
      <c r="G147" s="317">
        <v>270.51666666666671</v>
      </c>
      <c r="H147" s="317">
        <v>268.28333333333342</v>
      </c>
      <c r="I147" s="317">
        <v>277.58333333333337</v>
      </c>
      <c r="J147" s="317">
        <v>279.81666666666661</v>
      </c>
      <c r="K147" s="317">
        <v>282.23333333333335</v>
      </c>
      <c r="L147" s="304">
        <v>277.39999999999998</v>
      </c>
      <c r="M147" s="304">
        <v>272.75</v>
      </c>
      <c r="N147" s="319">
        <v>26182400</v>
      </c>
      <c r="O147" s="320">
        <v>4.0966921119592874E-2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218.85</v>
      </c>
      <c r="E148" s="316">
        <v>214.51666666666665</v>
      </c>
      <c r="F148" s="317">
        <v>207.33333333333331</v>
      </c>
      <c r="G148" s="317">
        <v>195.81666666666666</v>
      </c>
      <c r="H148" s="317">
        <v>188.63333333333333</v>
      </c>
      <c r="I148" s="317">
        <v>226.0333333333333</v>
      </c>
      <c r="J148" s="317">
        <v>233.21666666666664</v>
      </c>
      <c r="K148" s="317">
        <v>244.73333333333329</v>
      </c>
      <c r="L148" s="304">
        <v>221.7</v>
      </c>
      <c r="M148" s="304">
        <v>203</v>
      </c>
      <c r="N148" s="319">
        <v>33690000</v>
      </c>
      <c r="O148" s="320">
        <v>6.3547684439814373E-2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6" sqref="F2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44077</v>
      </c>
    </row>
    <row r="7" spans="1:15">
      <c r="A7"/>
    </row>
    <row r="8" spans="1:15" ht="28.5" customHeight="1">
      <c r="A8" s="519" t="s">
        <v>16</v>
      </c>
      <c r="B8" s="520" t="s">
        <v>18</v>
      </c>
      <c r="C8" s="518" t="s">
        <v>19</v>
      </c>
      <c r="D8" s="518" t="s">
        <v>20</v>
      </c>
      <c r="E8" s="518" t="s">
        <v>21</v>
      </c>
      <c r="F8" s="518"/>
      <c r="G8" s="518"/>
      <c r="H8" s="518" t="s">
        <v>22</v>
      </c>
      <c r="I8" s="518"/>
      <c r="J8" s="518"/>
      <c r="K8" s="274"/>
      <c r="L8" s="282"/>
      <c r="M8" s="282"/>
    </row>
    <row r="9" spans="1:15" ht="36" customHeight="1">
      <c r="A9" s="514"/>
      <c r="B9" s="516"/>
      <c r="C9" s="521" t="s">
        <v>23</v>
      </c>
      <c r="D9" s="52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11535</v>
      </c>
      <c r="D10" s="303">
        <v>11506.716666666667</v>
      </c>
      <c r="E10" s="303">
        <v>11458.683333333334</v>
      </c>
      <c r="F10" s="303">
        <v>11382.366666666667</v>
      </c>
      <c r="G10" s="303">
        <v>11334.333333333334</v>
      </c>
      <c r="H10" s="303">
        <v>11583.033333333335</v>
      </c>
      <c r="I10" s="303">
        <v>11631.066666666668</v>
      </c>
      <c r="J10" s="303">
        <v>11707.383333333335</v>
      </c>
      <c r="K10" s="302">
        <v>11554.75</v>
      </c>
      <c r="L10" s="302">
        <v>11430.4</v>
      </c>
      <c r="M10" s="307"/>
    </row>
    <row r="11" spans="1:15">
      <c r="A11" s="301">
        <v>2</v>
      </c>
      <c r="B11" s="277" t="s">
        <v>220</v>
      </c>
      <c r="C11" s="304">
        <v>23874.55</v>
      </c>
      <c r="D11" s="279">
        <v>23761.083333333332</v>
      </c>
      <c r="E11" s="279">
        <v>23596.016666666663</v>
      </c>
      <c r="F11" s="279">
        <v>23317.48333333333</v>
      </c>
      <c r="G11" s="279">
        <v>23152.416666666661</v>
      </c>
      <c r="H11" s="279">
        <v>24039.616666666665</v>
      </c>
      <c r="I11" s="279">
        <v>24204.683333333338</v>
      </c>
      <c r="J11" s="279">
        <v>24483.216666666667</v>
      </c>
      <c r="K11" s="304">
        <v>23926.15</v>
      </c>
      <c r="L11" s="304">
        <v>23482.55</v>
      </c>
      <c r="M11" s="307"/>
    </row>
    <row r="12" spans="1:15">
      <c r="A12" s="301">
        <v>3</v>
      </c>
      <c r="B12" s="285" t="s">
        <v>221</v>
      </c>
      <c r="C12" s="304">
        <v>1513.7</v>
      </c>
      <c r="D12" s="279">
        <v>1509.6499999999999</v>
      </c>
      <c r="E12" s="279">
        <v>1500.8499999999997</v>
      </c>
      <c r="F12" s="279">
        <v>1487.9999999999998</v>
      </c>
      <c r="G12" s="279">
        <v>1479.1999999999996</v>
      </c>
      <c r="H12" s="279">
        <v>1522.4999999999998</v>
      </c>
      <c r="I12" s="279">
        <v>1531.3</v>
      </c>
      <c r="J12" s="279">
        <v>1544.1499999999999</v>
      </c>
      <c r="K12" s="304">
        <v>1518.45</v>
      </c>
      <c r="L12" s="304">
        <v>1496.8</v>
      </c>
      <c r="M12" s="307"/>
    </row>
    <row r="13" spans="1:15">
      <c r="A13" s="301">
        <v>4</v>
      </c>
      <c r="B13" s="277" t="s">
        <v>222</v>
      </c>
      <c r="C13" s="304">
        <v>3235.9</v>
      </c>
      <c r="D13" s="279">
        <v>3226.6166666666668</v>
      </c>
      <c r="E13" s="279">
        <v>3210.6333333333337</v>
      </c>
      <c r="F13" s="279">
        <v>3185.3666666666668</v>
      </c>
      <c r="G13" s="279">
        <v>3169.3833333333337</v>
      </c>
      <c r="H13" s="279">
        <v>3251.8833333333337</v>
      </c>
      <c r="I13" s="279">
        <v>3267.8666666666672</v>
      </c>
      <c r="J13" s="279">
        <v>3293.1333333333337</v>
      </c>
      <c r="K13" s="304">
        <v>3242.6</v>
      </c>
      <c r="L13" s="304">
        <v>3201.35</v>
      </c>
      <c r="M13" s="307"/>
    </row>
    <row r="14" spans="1:15">
      <c r="A14" s="301">
        <v>5</v>
      </c>
      <c r="B14" s="277" t="s">
        <v>223</v>
      </c>
      <c r="C14" s="304">
        <v>18076.95</v>
      </c>
      <c r="D14" s="279">
        <v>18016.7</v>
      </c>
      <c r="E14" s="279">
        <v>17918.550000000003</v>
      </c>
      <c r="F14" s="279">
        <v>17760.150000000001</v>
      </c>
      <c r="G14" s="279">
        <v>17662.000000000004</v>
      </c>
      <c r="H14" s="279">
        <v>18175.100000000002</v>
      </c>
      <c r="I14" s="279">
        <v>18273.250000000004</v>
      </c>
      <c r="J14" s="279">
        <v>18431.650000000001</v>
      </c>
      <c r="K14" s="304">
        <v>18114.849999999999</v>
      </c>
      <c r="L14" s="304">
        <v>17858.3</v>
      </c>
      <c r="M14" s="307"/>
    </row>
    <row r="15" spans="1:15">
      <c r="A15" s="301">
        <v>6</v>
      </c>
      <c r="B15" s="277" t="s">
        <v>224</v>
      </c>
      <c r="C15" s="304">
        <v>2593.65</v>
      </c>
      <c r="D15" s="279">
        <v>2586.8666666666668</v>
      </c>
      <c r="E15" s="279">
        <v>2572.4333333333334</v>
      </c>
      <c r="F15" s="279">
        <v>2551.2166666666667</v>
      </c>
      <c r="G15" s="279">
        <v>2536.7833333333333</v>
      </c>
      <c r="H15" s="279">
        <v>2608.0833333333335</v>
      </c>
      <c r="I15" s="279">
        <v>2622.5166666666669</v>
      </c>
      <c r="J15" s="279">
        <v>2643.7333333333336</v>
      </c>
      <c r="K15" s="304">
        <v>2601.3000000000002</v>
      </c>
      <c r="L15" s="304">
        <v>2565.65</v>
      </c>
      <c r="M15" s="307"/>
    </row>
    <row r="16" spans="1:15">
      <c r="A16" s="301">
        <v>7</v>
      </c>
      <c r="B16" s="277" t="s">
        <v>225</v>
      </c>
      <c r="C16" s="304">
        <v>4753.8999999999996</v>
      </c>
      <c r="D16" s="279">
        <v>4728.083333333333</v>
      </c>
      <c r="E16" s="279">
        <v>4688.6166666666659</v>
      </c>
      <c r="F16" s="279">
        <v>4623.333333333333</v>
      </c>
      <c r="G16" s="279">
        <v>4583.8666666666659</v>
      </c>
      <c r="H16" s="279">
        <v>4793.3666666666659</v>
      </c>
      <c r="I16" s="279">
        <v>4832.833333333333</v>
      </c>
      <c r="J16" s="279">
        <v>4898.1166666666659</v>
      </c>
      <c r="K16" s="304">
        <v>4767.55</v>
      </c>
      <c r="L16" s="304">
        <v>4662.8</v>
      </c>
      <c r="M16" s="307"/>
    </row>
    <row r="17" spans="1:13">
      <c r="A17" s="301">
        <v>8</v>
      </c>
      <c r="B17" s="277" t="s">
        <v>803</v>
      </c>
      <c r="C17" s="277">
        <v>1054.95</v>
      </c>
      <c r="D17" s="279">
        <v>1067.1499999999999</v>
      </c>
      <c r="E17" s="279">
        <v>1036.7999999999997</v>
      </c>
      <c r="F17" s="279">
        <v>1018.6499999999999</v>
      </c>
      <c r="G17" s="279">
        <v>988.29999999999973</v>
      </c>
      <c r="H17" s="279">
        <v>1085.2999999999997</v>
      </c>
      <c r="I17" s="279">
        <v>1115.6499999999996</v>
      </c>
      <c r="J17" s="279">
        <v>1133.7999999999997</v>
      </c>
      <c r="K17" s="277">
        <v>1097.5</v>
      </c>
      <c r="L17" s="277">
        <v>1049</v>
      </c>
      <c r="M17" s="277">
        <v>3.3492500000000001</v>
      </c>
    </row>
    <row r="18" spans="1:13">
      <c r="A18" s="301">
        <v>9</v>
      </c>
      <c r="B18" s="277" t="s">
        <v>295</v>
      </c>
      <c r="C18" s="277">
        <v>16390</v>
      </c>
      <c r="D18" s="279">
        <v>16351.666666666666</v>
      </c>
      <c r="E18" s="279">
        <v>16243.333333333332</v>
      </c>
      <c r="F18" s="279">
        <v>16096.666666666666</v>
      </c>
      <c r="G18" s="279">
        <v>15988.333333333332</v>
      </c>
      <c r="H18" s="279">
        <v>16498.333333333332</v>
      </c>
      <c r="I18" s="279">
        <v>16606.666666666664</v>
      </c>
      <c r="J18" s="279">
        <v>16753.333333333332</v>
      </c>
      <c r="K18" s="277">
        <v>16460</v>
      </c>
      <c r="L18" s="277">
        <v>16205</v>
      </c>
      <c r="M18" s="277">
        <v>6.368E-2</v>
      </c>
    </row>
    <row r="19" spans="1:13">
      <c r="A19" s="301">
        <v>10</v>
      </c>
      <c r="B19" s="277" t="s">
        <v>227</v>
      </c>
      <c r="C19" s="277">
        <v>63.45</v>
      </c>
      <c r="D19" s="279">
        <v>62.65</v>
      </c>
      <c r="E19" s="279">
        <v>61.5</v>
      </c>
      <c r="F19" s="279">
        <v>59.550000000000004</v>
      </c>
      <c r="G19" s="279">
        <v>58.400000000000006</v>
      </c>
      <c r="H19" s="279">
        <v>64.599999999999994</v>
      </c>
      <c r="I19" s="279">
        <v>65.749999999999986</v>
      </c>
      <c r="J19" s="279">
        <v>67.699999999999989</v>
      </c>
      <c r="K19" s="277">
        <v>63.8</v>
      </c>
      <c r="L19" s="277">
        <v>60.7</v>
      </c>
      <c r="M19" s="277">
        <v>22.229990000000001</v>
      </c>
    </row>
    <row r="20" spans="1:13">
      <c r="A20" s="301">
        <v>11</v>
      </c>
      <c r="B20" s="277" t="s">
        <v>228</v>
      </c>
      <c r="C20" s="277">
        <v>145.25</v>
      </c>
      <c r="D20" s="279">
        <v>142.6</v>
      </c>
      <c r="E20" s="279">
        <v>136.29999999999998</v>
      </c>
      <c r="F20" s="279">
        <v>127.35</v>
      </c>
      <c r="G20" s="279">
        <v>121.04999999999998</v>
      </c>
      <c r="H20" s="279">
        <v>151.54999999999998</v>
      </c>
      <c r="I20" s="279">
        <v>157.85</v>
      </c>
      <c r="J20" s="279">
        <v>166.79999999999998</v>
      </c>
      <c r="K20" s="277">
        <v>148.9</v>
      </c>
      <c r="L20" s="277">
        <v>133.65</v>
      </c>
      <c r="M20" s="277">
        <v>12.915839999999999</v>
      </c>
    </row>
    <row r="21" spans="1:13">
      <c r="A21" s="301">
        <v>12</v>
      </c>
      <c r="B21" s="277" t="s">
        <v>38</v>
      </c>
      <c r="C21" s="277">
        <v>1357.85</v>
      </c>
      <c r="D21" s="279">
        <v>1348.7666666666667</v>
      </c>
      <c r="E21" s="279">
        <v>1335.7333333333333</v>
      </c>
      <c r="F21" s="279">
        <v>1313.6166666666668</v>
      </c>
      <c r="G21" s="279">
        <v>1300.5833333333335</v>
      </c>
      <c r="H21" s="279">
        <v>1370.8833333333332</v>
      </c>
      <c r="I21" s="279">
        <v>1383.9166666666665</v>
      </c>
      <c r="J21" s="279">
        <v>1406.0333333333331</v>
      </c>
      <c r="K21" s="277">
        <v>1361.8</v>
      </c>
      <c r="L21" s="277">
        <v>1326.65</v>
      </c>
      <c r="M21" s="277">
        <v>7.1341200000000002</v>
      </c>
    </row>
    <row r="22" spans="1:13">
      <c r="A22" s="301">
        <v>13</v>
      </c>
      <c r="B22" s="277" t="s">
        <v>296</v>
      </c>
      <c r="C22" s="277">
        <v>189.95</v>
      </c>
      <c r="D22" s="279">
        <v>187.38333333333335</v>
      </c>
      <c r="E22" s="279">
        <v>180.3666666666667</v>
      </c>
      <c r="F22" s="279">
        <v>170.78333333333336</v>
      </c>
      <c r="G22" s="279">
        <v>163.76666666666671</v>
      </c>
      <c r="H22" s="279">
        <v>196.9666666666667</v>
      </c>
      <c r="I22" s="279">
        <v>203.98333333333335</v>
      </c>
      <c r="J22" s="279">
        <v>213.56666666666669</v>
      </c>
      <c r="K22" s="277">
        <v>194.4</v>
      </c>
      <c r="L22" s="277">
        <v>177.8</v>
      </c>
      <c r="M22" s="277">
        <v>53.354390000000002</v>
      </c>
    </row>
    <row r="23" spans="1:13">
      <c r="A23" s="301">
        <v>14</v>
      </c>
      <c r="B23" s="277" t="s">
        <v>41</v>
      </c>
      <c r="C23" s="277">
        <v>359.9</v>
      </c>
      <c r="D23" s="279">
        <v>355.83333333333331</v>
      </c>
      <c r="E23" s="279">
        <v>348.16666666666663</v>
      </c>
      <c r="F23" s="279">
        <v>336.43333333333334</v>
      </c>
      <c r="G23" s="279">
        <v>328.76666666666665</v>
      </c>
      <c r="H23" s="279">
        <v>367.56666666666661</v>
      </c>
      <c r="I23" s="279">
        <v>375.23333333333323</v>
      </c>
      <c r="J23" s="279">
        <v>386.96666666666658</v>
      </c>
      <c r="K23" s="277">
        <v>363.5</v>
      </c>
      <c r="L23" s="277">
        <v>344.1</v>
      </c>
      <c r="M23" s="277">
        <v>56.946750000000002</v>
      </c>
    </row>
    <row r="24" spans="1:13">
      <c r="A24" s="301">
        <v>15</v>
      </c>
      <c r="B24" s="277" t="s">
        <v>43</v>
      </c>
      <c r="C24" s="277">
        <v>39.15</v>
      </c>
      <c r="D24" s="279">
        <v>38.983333333333327</v>
      </c>
      <c r="E24" s="279">
        <v>38.516666666666652</v>
      </c>
      <c r="F24" s="279">
        <v>37.883333333333326</v>
      </c>
      <c r="G24" s="279">
        <v>37.41666666666665</v>
      </c>
      <c r="H24" s="279">
        <v>39.616666666666653</v>
      </c>
      <c r="I24" s="279">
        <v>40.083333333333336</v>
      </c>
      <c r="J24" s="279">
        <v>40.716666666666654</v>
      </c>
      <c r="K24" s="277">
        <v>39.450000000000003</v>
      </c>
      <c r="L24" s="277">
        <v>38.35</v>
      </c>
      <c r="M24" s="277">
        <v>57.148910000000001</v>
      </c>
    </row>
    <row r="25" spans="1:13">
      <c r="A25" s="301">
        <v>16</v>
      </c>
      <c r="B25" s="277" t="s">
        <v>298</v>
      </c>
      <c r="C25" s="277">
        <v>275.25</v>
      </c>
      <c r="D25" s="279">
        <v>270.51666666666665</v>
      </c>
      <c r="E25" s="279">
        <v>261.0333333333333</v>
      </c>
      <c r="F25" s="279">
        <v>246.81666666666666</v>
      </c>
      <c r="G25" s="279">
        <v>237.33333333333331</v>
      </c>
      <c r="H25" s="279">
        <v>284.73333333333329</v>
      </c>
      <c r="I25" s="279">
        <v>294.21666666666664</v>
      </c>
      <c r="J25" s="279">
        <v>308.43333333333328</v>
      </c>
      <c r="K25" s="277">
        <v>280</v>
      </c>
      <c r="L25" s="277">
        <v>256.3</v>
      </c>
      <c r="M25" s="277">
        <v>11.9102</v>
      </c>
    </row>
    <row r="26" spans="1:13">
      <c r="A26" s="301">
        <v>17</v>
      </c>
      <c r="B26" s="277" t="s">
        <v>229</v>
      </c>
      <c r="C26" s="277">
        <v>1474.1</v>
      </c>
      <c r="D26" s="279">
        <v>1481.3666666666668</v>
      </c>
      <c r="E26" s="279">
        <v>1452.7333333333336</v>
      </c>
      <c r="F26" s="279">
        <v>1431.3666666666668</v>
      </c>
      <c r="G26" s="279">
        <v>1402.7333333333336</v>
      </c>
      <c r="H26" s="279">
        <v>1502.7333333333336</v>
      </c>
      <c r="I26" s="279">
        <v>1531.3666666666668</v>
      </c>
      <c r="J26" s="279">
        <v>1552.7333333333336</v>
      </c>
      <c r="K26" s="277">
        <v>1510</v>
      </c>
      <c r="L26" s="277">
        <v>1460</v>
      </c>
      <c r="M26" s="277">
        <v>1.0662199999999999</v>
      </c>
    </row>
    <row r="27" spans="1:13">
      <c r="A27" s="301">
        <v>18</v>
      </c>
      <c r="B27" s="277" t="s">
        <v>230</v>
      </c>
      <c r="C27" s="277">
        <v>2843.35</v>
      </c>
      <c r="D27" s="279">
        <v>2829.0499999999997</v>
      </c>
      <c r="E27" s="279">
        <v>2799.2999999999993</v>
      </c>
      <c r="F27" s="279">
        <v>2755.2499999999995</v>
      </c>
      <c r="G27" s="279">
        <v>2725.4999999999991</v>
      </c>
      <c r="H27" s="279">
        <v>2873.0999999999995</v>
      </c>
      <c r="I27" s="279">
        <v>2902.8500000000004</v>
      </c>
      <c r="J27" s="279">
        <v>2946.8999999999996</v>
      </c>
      <c r="K27" s="277">
        <v>2858.8</v>
      </c>
      <c r="L27" s="277">
        <v>2785</v>
      </c>
      <c r="M27" s="277">
        <v>1.7370300000000001</v>
      </c>
    </row>
    <row r="28" spans="1:13">
      <c r="A28" s="301">
        <v>19</v>
      </c>
      <c r="B28" s="277" t="s">
        <v>45</v>
      </c>
      <c r="C28" s="277">
        <v>745.2</v>
      </c>
      <c r="D28" s="279">
        <v>740.30000000000007</v>
      </c>
      <c r="E28" s="279">
        <v>732.90000000000009</v>
      </c>
      <c r="F28" s="279">
        <v>720.6</v>
      </c>
      <c r="G28" s="279">
        <v>713.2</v>
      </c>
      <c r="H28" s="279">
        <v>752.60000000000014</v>
      </c>
      <c r="I28" s="279">
        <v>760</v>
      </c>
      <c r="J28" s="279">
        <v>772.30000000000018</v>
      </c>
      <c r="K28" s="277">
        <v>747.7</v>
      </c>
      <c r="L28" s="277">
        <v>728</v>
      </c>
      <c r="M28" s="277">
        <v>5.1468600000000002</v>
      </c>
    </row>
    <row r="29" spans="1:13">
      <c r="A29" s="301">
        <v>20</v>
      </c>
      <c r="B29" s="277" t="s">
        <v>46</v>
      </c>
      <c r="C29" s="277">
        <v>217.25</v>
      </c>
      <c r="D29" s="279">
        <v>215.66666666666666</v>
      </c>
      <c r="E29" s="279">
        <v>212.83333333333331</v>
      </c>
      <c r="F29" s="279">
        <v>208.41666666666666</v>
      </c>
      <c r="G29" s="279">
        <v>205.58333333333331</v>
      </c>
      <c r="H29" s="279">
        <v>220.08333333333331</v>
      </c>
      <c r="I29" s="279">
        <v>222.91666666666663</v>
      </c>
      <c r="J29" s="279">
        <v>227.33333333333331</v>
      </c>
      <c r="K29" s="277">
        <v>218.5</v>
      </c>
      <c r="L29" s="277">
        <v>211.25</v>
      </c>
      <c r="M29" s="277">
        <v>38.717640000000003</v>
      </c>
    </row>
    <row r="30" spans="1:13">
      <c r="A30" s="301">
        <v>21</v>
      </c>
      <c r="B30" s="277" t="s">
        <v>47</v>
      </c>
      <c r="C30" s="277">
        <v>1698.65</v>
      </c>
      <c r="D30" s="279">
        <v>1692.3500000000001</v>
      </c>
      <c r="E30" s="279">
        <v>1676.3000000000002</v>
      </c>
      <c r="F30" s="279">
        <v>1653.95</v>
      </c>
      <c r="G30" s="279">
        <v>1637.9</v>
      </c>
      <c r="H30" s="279">
        <v>1714.7000000000003</v>
      </c>
      <c r="I30" s="279">
        <v>1730.75</v>
      </c>
      <c r="J30" s="279">
        <v>1753.1000000000004</v>
      </c>
      <c r="K30" s="277">
        <v>1708.4</v>
      </c>
      <c r="L30" s="277">
        <v>1670</v>
      </c>
      <c r="M30" s="277">
        <v>10.98</v>
      </c>
    </row>
    <row r="31" spans="1:13">
      <c r="A31" s="301">
        <v>22</v>
      </c>
      <c r="B31" s="277" t="s">
        <v>48</v>
      </c>
      <c r="C31" s="277">
        <v>122.55</v>
      </c>
      <c r="D31" s="279">
        <v>122.23333333333333</v>
      </c>
      <c r="E31" s="279">
        <v>120.11666666666667</v>
      </c>
      <c r="F31" s="279">
        <v>117.68333333333334</v>
      </c>
      <c r="G31" s="279">
        <v>115.56666666666668</v>
      </c>
      <c r="H31" s="279">
        <v>124.66666666666667</v>
      </c>
      <c r="I31" s="279">
        <v>126.78333333333332</v>
      </c>
      <c r="J31" s="279">
        <v>129.21666666666667</v>
      </c>
      <c r="K31" s="277">
        <v>124.35</v>
      </c>
      <c r="L31" s="277">
        <v>119.8</v>
      </c>
      <c r="M31" s="277">
        <v>49.489310000000003</v>
      </c>
    </row>
    <row r="32" spans="1:13">
      <c r="A32" s="301">
        <v>23</v>
      </c>
      <c r="B32" s="277" t="s">
        <v>49</v>
      </c>
      <c r="C32" s="277">
        <v>68.45</v>
      </c>
      <c r="D32" s="279">
        <v>68.5</v>
      </c>
      <c r="E32" s="279">
        <v>67.5</v>
      </c>
      <c r="F32" s="279">
        <v>66.55</v>
      </c>
      <c r="G32" s="279">
        <v>65.55</v>
      </c>
      <c r="H32" s="279">
        <v>69.45</v>
      </c>
      <c r="I32" s="279">
        <v>70.45</v>
      </c>
      <c r="J32" s="279">
        <v>71.400000000000006</v>
      </c>
      <c r="K32" s="277">
        <v>69.5</v>
      </c>
      <c r="L32" s="277">
        <v>67.55</v>
      </c>
      <c r="M32" s="277">
        <v>229.29571000000001</v>
      </c>
    </row>
    <row r="33" spans="1:13">
      <c r="A33" s="301">
        <v>24</v>
      </c>
      <c r="B33" s="277" t="s">
        <v>51</v>
      </c>
      <c r="C33" s="277">
        <v>1943.95</v>
      </c>
      <c r="D33" s="279">
        <v>1955.3166666666666</v>
      </c>
      <c r="E33" s="279">
        <v>1913.6333333333332</v>
      </c>
      <c r="F33" s="279">
        <v>1883.3166666666666</v>
      </c>
      <c r="G33" s="279">
        <v>1841.6333333333332</v>
      </c>
      <c r="H33" s="279">
        <v>1985.6333333333332</v>
      </c>
      <c r="I33" s="279">
        <v>2027.3166666666666</v>
      </c>
      <c r="J33" s="279">
        <v>2057.6333333333332</v>
      </c>
      <c r="K33" s="277">
        <v>1997</v>
      </c>
      <c r="L33" s="277">
        <v>1925</v>
      </c>
      <c r="M33" s="277">
        <v>25.69603</v>
      </c>
    </row>
    <row r="34" spans="1:13">
      <c r="A34" s="301">
        <v>25</v>
      </c>
      <c r="B34" s="277" t="s">
        <v>226</v>
      </c>
      <c r="C34" s="277">
        <v>703.55</v>
      </c>
      <c r="D34" s="279">
        <v>702.58333333333337</v>
      </c>
      <c r="E34" s="279">
        <v>693.26666666666677</v>
      </c>
      <c r="F34" s="279">
        <v>682.98333333333335</v>
      </c>
      <c r="G34" s="279">
        <v>673.66666666666674</v>
      </c>
      <c r="H34" s="279">
        <v>712.86666666666679</v>
      </c>
      <c r="I34" s="279">
        <v>722.18333333333339</v>
      </c>
      <c r="J34" s="279">
        <v>732.46666666666681</v>
      </c>
      <c r="K34" s="277">
        <v>711.9</v>
      </c>
      <c r="L34" s="277">
        <v>692.3</v>
      </c>
      <c r="M34" s="277">
        <v>3.3854899999999999</v>
      </c>
    </row>
    <row r="35" spans="1:13">
      <c r="A35" s="301">
        <v>26</v>
      </c>
      <c r="B35" s="277" t="s">
        <v>53</v>
      </c>
      <c r="C35" s="277">
        <v>815.45</v>
      </c>
      <c r="D35" s="279">
        <v>816.91666666666663</v>
      </c>
      <c r="E35" s="279">
        <v>800.83333333333326</v>
      </c>
      <c r="F35" s="279">
        <v>786.21666666666658</v>
      </c>
      <c r="G35" s="279">
        <v>770.13333333333321</v>
      </c>
      <c r="H35" s="279">
        <v>831.5333333333333</v>
      </c>
      <c r="I35" s="279">
        <v>847.61666666666656</v>
      </c>
      <c r="J35" s="279">
        <v>862.23333333333335</v>
      </c>
      <c r="K35" s="277">
        <v>833</v>
      </c>
      <c r="L35" s="277">
        <v>802.3</v>
      </c>
      <c r="M35" s="277">
        <v>27.60736</v>
      </c>
    </row>
    <row r="36" spans="1:13">
      <c r="A36" s="301">
        <v>27</v>
      </c>
      <c r="B36" s="277" t="s">
        <v>55</v>
      </c>
      <c r="C36" s="277">
        <v>484.4</v>
      </c>
      <c r="D36" s="279">
        <v>481.48333333333329</v>
      </c>
      <c r="E36" s="279">
        <v>475.01666666666659</v>
      </c>
      <c r="F36" s="279">
        <v>465.63333333333333</v>
      </c>
      <c r="G36" s="279">
        <v>459.16666666666663</v>
      </c>
      <c r="H36" s="279">
        <v>490.86666666666656</v>
      </c>
      <c r="I36" s="279">
        <v>497.33333333333326</v>
      </c>
      <c r="J36" s="279">
        <v>506.71666666666653</v>
      </c>
      <c r="K36" s="277">
        <v>487.95</v>
      </c>
      <c r="L36" s="277">
        <v>472.1</v>
      </c>
      <c r="M36" s="277">
        <v>207.50735</v>
      </c>
    </row>
    <row r="37" spans="1:13">
      <c r="A37" s="301">
        <v>28</v>
      </c>
      <c r="B37" s="277" t="s">
        <v>56</v>
      </c>
      <c r="C37" s="277">
        <v>2880.55</v>
      </c>
      <c r="D37" s="279">
        <v>2899.1</v>
      </c>
      <c r="E37" s="279">
        <v>2828.5</v>
      </c>
      <c r="F37" s="279">
        <v>2776.4500000000003</v>
      </c>
      <c r="G37" s="279">
        <v>2705.8500000000004</v>
      </c>
      <c r="H37" s="279">
        <v>2951.1499999999996</v>
      </c>
      <c r="I37" s="279">
        <v>3021.7499999999991</v>
      </c>
      <c r="J37" s="279">
        <v>3073.7999999999993</v>
      </c>
      <c r="K37" s="277">
        <v>2969.7</v>
      </c>
      <c r="L37" s="277">
        <v>2847.05</v>
      </c>
      <c r="M37" s="277">
        <v>19.463539999999998</v>
      </c>
    </row>
    <row r="38" spans="1:13">
      <c r="A38" s="301">
        <v>29</v>
      </c>
      <c r="B38" s="277" t="s">
        <v>58</v>
      </c>
      <c r="C38" s="277">
        <v>6365.05</v>
      </c>
      <c r="D38" s="279">
        <v>6345.0166666666664</v>
      </c>
      <c r="E38" s="279">
        <v>6275.0333333333328</v>
      </c>
      <c r="F38" s="279">
        <v>6185.0166666666664</v>
      </c>
      <c r="G38" s="279">
        <v>6115.0333333333328</v>
      </c>
      <c r="H38" s="279">
        <v>6435.0333333333328</v>
      </c>
      <c r="I38" s="279">
        <v>6505.0166666666664</v>
      </c>
      <c r="J38" s="279">
        <v>6595.0333333333328</v>
      </c>
      <c r="K38" s="277">
        <v>6415</v>
      </c>
      <c r="L38" s="277">
        <v>6255</v>
      </c>
      <c r="M38" s="277">
        <v>4.4399499999999996</v>
      </c>
    </row>
    <row r="39" spans="1:13">
      <c r="A39" s="301">
        <v>30</v>
      </c>
      <c r="B39" s="277" t="s">
        <v>232</v>
      </c>
      <c r="C39" s="277">
        <v>2651.4</v>
      </c>
      <c r="D39" s="279">
        <v>2653.7333333333336</v>
      </c>
      <c r="E39" s="279">
        <v>2637.666666666667</v>
      </c>
      <c r="F39" s="279">
        <v>2623.9333333333334</v>
      </c>
      <c r="G39" s="279">
        <v>2607.8666666666668</v>
      </c>
      <c r="H39" s="279">
        <v>2667.4666666666672</v>
      </c>
      <c r="I39" s="279">
        <v>2683.5333333333338</v>
      </c>
      <c r="J39" s="279">
        <v>2697.2666666666673</v>
      </c>
      <c r="K39" s="277">
        <v>2669.8</v>
      </c>
      <c r="L39" s="277">
        <v>2640</v>
      </c>
      <c r="M39" s="277">
        <v>0.17923</v>
      </c>
    </row>
    <row r="40" spans="1:13">
      <c r="A40" s="301">
        <v>31</v>
      </c>
      <c r="B40" s="277" t="s">
        <v>59</v>
      </c>
      <c r="C40" s="277">
        <v>3668.65</v>
      </c>
      <c r="D40" s="279">
        <v>3640.6999999999994</v>
      </c>
      <c r="E40" s="279">
        <v>3601.3999999999987</v>
      </c>
      <c r="F40" s="279">
        <v>3534.1499999999992</v>
      </c>
      <c r="G40" s="279">
        <v>3494.8499999999985</v>
      </c>
      <c r="H40" s="279">
        <v>3707.9499999999989</v>
      </c>
      <c r="I40" s="279">
        <v>3747.2499999999991</v>
      </c>
      <c r="J40" s="279">
        <v>3814.4999999999991</v>
      </c>
      <c r="K40" s="277">
        <v>3680</v>
      </c>
      <c r="L40" s="277">
        <v>3573.45</v>
      </c>
      <c r="M40" s="277">
        <v>42.810519999999997</v>
      </c>
    </row>
    <row r="41" spans="1:13">
      <c r="A41" s="301">
        <v>32</v>
      </c>
      <c r="B41" s="277" t="s">
        <v>60</v>
      </c>
      <c r="C41" s="277">
        <v>1319.85</v>
      </c>
      <c r="D41" s="279">
        <v>1310.8</v>
      </c>
      <c r="E41" s="279">
        <v>1291.5999999999999</v>
      </c>
      <c r="F41" s="279">
        <v>1263.3499999999999</v>
      </c>
      <c r="G41" s="279">
        <v>1244.1499999999999</v>
      </c>
      <c r="H41" s="279">
        <v>1339.05</v>
      </c>
      <c r="I41" s="279">
        <v>1358.2500000000002</v>
      </c>
      <c r="J41" s="279">
        <v>1386.5</v>
      </c>
      <c r="K41" s="277">
        <v>1330</v>
      </c>
      <c r="L41" s="277">
        <v>1282.55</v>
      </c>
      <c r="M41" s="277">
        <v>8.5955999999999992</v>
      </c>
    </row>
    <row r="42" spans="1:13">
      <c r="A42" s="301">
        <v>33</v>
      </c>
      <c r="B42" s="277" t="s">
        <v>233</v>
      </c>
      <c r="C42" s="277">
        <v>317.5</v>
      </c>
      <c r="D42" s="279">
        <v>313.73333333333335</v>
      </c>
      <c r="E42" s="279">
        <v>307.81666666666672</v>
      </c>
      <c r="F42" s="279">
        <v>298.13333333333338</v>
      </c>
      <c r="G42" s="279">
        <v>292.21666666666675</v>
      </c>
      <c r="H42" s="279">
        <v>323.41666666666669</v>
      </c>
      <c r="I42" s="279">
        <v>329.33333333333331</v>
      </c>
      <c r="J42" s="279">
        <v>339.01666666666665</v>
      </c>
      <c r="K42" s="277">
        <v>319.64999999999998</v>
      </c>
      <c r="L42" s="277">
        <v>304.05</v>
      </c>
      <c r="M42" s="277">
        <v>115.83396999999999</v>
      </c>
    </row>
    <row r="43" spans="1:13">
      <c r="A43" s="301">
        <v>34</v>
      </c>
      <c r="B43" s="277" t="s">
        <v>61</v>
      </c>
      <c r="C43" s="277">
        <v>47.25</v>
      </c>
      <c r="D43" s="279">
        <v>47.4</v>
      </c>
      <c r="E43" s="279">
        <v>46.55</v>
      </c>
      <c r="F43" s="279">
        <v>45.85</v>
      </c>
      <c r="G43" s="279">
        <v>45</v>
      </c>
      <c r="H43" s="279">
        <v>48.099999999999994</v>
      </c>
      <c r="I43" s="279">
        <v>48.95</v>
      </c>
      <c r="J43" s="279">
        <v>49.649999999999991</v>
      </c>
      <c r="K43" s="277">
        <v>48.25</v>
      </c>
      <c r="L43" s="277">
        <v>46.7</v>
      </c>
      <c r="M43" s="277">
        <v>326.28863999999999</v>
      </c>
    </row>
    <row r="44" spans="1:13">
      <c r="A44" s="301">
        <v>35</v>
      </c>
      <c r="B44" s="277" t="s">
        <v>62</v>
      </c>
      <c r="C44" s="277">
        <v>51.4</v>
      </c>
      <c r="D44" s="279">
        <v>51.233333333333327</v>
      </c>
      <c r="E44" s="279">
        <v>50.366666666666653</v>
      </c>
      <c r="F44" s="279">
        <v>49.333333333333329</v>
      </c>
      <c r="G44" s="279">
        <v>48.466666666666654</v>
      </c>
      <c r="H44" s="279">
        <v>52.266666666666652</v>
      </c>
      <c r="I44" s="279">
        <v>53.133333333333326</v>
      </c>
      <c r="J44" s="279">
        <v>54.16666666666665</v>
      </c>
      <c r="K44" s="277">
        <v>52.1</v>
      </c>
      <c r="L44" s="277">
        <v>50.2</v>
      </c>
      <c r="M44" s="277">
        <v>42.346119999999999</v>
      </c>
    </row>
    <row r="45" spans="1:13">
      <c r="A45" s="301">
        <v>36</v>
      </c>
      <c r="B45" s="277" t="s">
        <v>63</v>
      </c>
      <c r="C45" s="277">
        <v>1331.45</v>
      </c>
      <c r="D45" s="279">
        <v>1322.4833333333333</v>
      </c>
      <c r="E45" s="279">
        <v>1303.9666666666667</v>
      </c>
      <c r="F45" s="279">
        <v>1276.4833333333333</v>
      </c>
      <c r="G45" s="279">
        <v>1257.9666666666667</v>
      </c>
      <c r="H45" s="279">
        <v>1349.9666666666667</v>
      </c>
      <c r="I45" s="279">
        <v>1368.4833333333336</v>
      </c>
      <c r="J45" s="279">
        <v>1395.9666666666667</v>
      </c>
      <c r="K45" s="277">
        <v>1341</v>
      </c>
      <c r="L45" s="277">
        <v>1295</v>
      </c>
      <c r="M45" s="277">
        <v>9.4329000000000001</v>
      </c>
    </row>
    <row r="46" spans="1:13">
      <c r="A46" s="301">
        <v>37</v>
      </c>
      <c r="B46" s="277" t="s">
        <v>234</v>
      </c>
      <c r="C46" s="277">
        <v>1395.85</v>
      </c>
      <c r="D46" s="279">
        <v>1380</v>
      </c>
      <c r="E46" s="279">
        <v>1346.85</v>
      </c>
      <c r="F46" s="279">
        <v>1297.8499999999999</v>
      </c>
      <c r="G46" s="279">
        <v>1264.6999999999998</v>
      </c>
      <c r="H46" s="279">
        <v>1429</v>
      </c>
      <c r="I46" s="279">
        <v>1462.15</v>
      </c>
      <c r="J46" s="279">
        <v>1511.15</v>
      </c>
      <c r="K46" s="277">
        <v>1413.15</v>
      </c>
      <c r="L46" s="277">
        <v>1331</v>
      </c>
      <c r="M46" s="277">
        <v>1.7981400000000001</v>
      </c>
    </row>
    <row r="47" spans="1:13">
      <c r="A47" s="301">
        <v>38</v>
      </c>
      <c r="B47" s="277" t="s">
        <v>65</v>
      </c>
      <c r="C47" s="277">
        <v>109</v>
      </c>
      <c r="D47" s="279">
        <v>108.31666666666666</v>
      </c>
      <c r="E47" s="279">
        <v>106.93333333333332</v>
      </c>
      <c r="F47" s="279">
        <v>104.86666666666666</v>
      </c>
      <c r="G47" s="279">
        <v>103.48333333333332</v>
      </c>
      <c r="H47" s="279">
        <v>110.38333333333333</v>
      </c>
      <c r="I47" s="279">
        <v>111.76666666666665</v>
      </c>
      <c r="J47" s="279">
        <v>113.83333333333333</v>
      </c>
      <c r="K47" s="277">
        <v>109.7</v>
      </c>
      <c r="L47" s="277">
        <v>106.25</v>
      </c>
      <c r="M47" s="277">
        <v>57.975290000000001</v>
      </c>
    </row>
    <row r="48" spans="1:13">
      <c r="A48" s="301">
        <v>39</v>
      </c>
      <c r="B48" s="277" t="s">
        <v>66</v>
      </c>
      <c r="C48" s="277">
        <v>554.6</v>
      </c>
      <c r="D48" s="279">
        <v>558</v>
      </c>
      <c r="E48" s="279">
        <v>546.70000000000005</v>
      </c>
      <c r="F48" s="279">
        <v>538.80000000000007</v>
      </c>
      <c r="G48" s="279">
        <v>527.50000000000011</v>
      </c>
      <c r="H48" s="279">
        <v>565.9</v>
      </c>
      <c r="I48" s="279">
        <v>577.19999999999993</v>
      </c>
      <c r="J48" s="279">
        <v>585.09999999999991</v>
      </c>
      <c r="K48" s="277">
        <v>569.29999999999995</v>
      </c>
      <c r="L48" s="277">
        <v>550.1</v>
      </c>
      <c r="M48" s="277">
        <v>19.460090000000001</v>
      </c>
    </row>
    <row r="49" spans="1:13">
      <c r="A49" s="301">
        <v>40</v>
      </c>
      <c r="B49" s="277" t="s">
        <v>67</v>
      </c>
      <c r="C49" s="277">
        <v>498.6</v>
      </c>
      <c r="D49" s="279">
        <v>492.09999999999997</v>
      </c>
      <c r="E49" s="279">
        <v>482.49999999999994</v>
      </c>
      <c r="F49" s="279">
        <v>466.4</v>
      </c>
      <c r="G49" s="279">
        <v>456.79999999999995</v>
      </c>
      <c r="H49" s="279">
        <v>508.19999999999993</v>
      </c>
      <c r="I49" s="279">
        <v>517.79999999999995</v>
      </c>
      <c r="J49" s="279">
        <v>533.89999999999986</v>
      </c>
      <c r="K49" s="277">
        <v>501.7</v>
      </c>
      <c r="L49" s="277">
        <v>476</v>
      </c>
      <c r="M49" s="277">
        <v>29.78631</v>
      </c>
    </row>
    <row r="50" spans="1:13">
      <c r="A50" s="301">
        <v>41</v>
      </c>
      <c r="B50" s="277" t="s">
        <v>69</v>
      </c>
      <c r="C50" s="277">
        <v>550.54999999999995</v>
      </c>
      <c r="D50" s="279">
        <v>551.55000000000007</v>
      </c>
      <c r="E50" s="279">
        <v>544.10000000000014</v>
      </c>
      <c r="F50" s="279">
        <v>537.65000000000009</v>
      </c>
      <c r="G50" s="279">
        <v>530.20000000000016</v>
      </c>
      <c r="H50" s="279">
        <v>558.00000000000011</v>
      </c>
      <c r="I50" s="279">
        <v>565.45000000000016</v>
      </c>
      <c r="J50" s="279">
        <v>571.90000000000009</v>
      </c>
      <c r="K50" s="277">
        <v>559</v>
      </c>
      <c r="L50" s="277">
        <v>545.1</v>
      </c>
      <c r="M50" s="277">
        <v>350.23081000000002</v>
      </c>
    </row>
    <row r="51" spans="1:13">
      <c r="A51" s="301">
        <v>42</v>
      </c>
      <c r="B51" s="277" t="s">
        <v>70</v>
      </c>
      <c r="C51" s="277">
        <v>39.15</v>
      </c>
      <c r="D51" s="279">
        <v>38.866666666666667</v>
      </c>
      <c r="E51" s="279">
        <v>38.333333333333336</v>
      </c>
      <c r="F51" s="279">
        <v>37.516666666666666</v>
      </c>
      <c r="G51" s="279">
        <v>36.983333333333334</v>
      </c>
      <c r="H51" s="279">
        <v>39.683333333333337</v>
      </c>
      <c r="I51" s="279">
        <v>40.216666666666669</v>
      </c>
      <c r="J51" s="279">
        <v>41.033333333333339</v>
      </c>
      <c r="K51" s="277">
        <v>39.4</v>
      </c>
      <c r="L51" s="277">
        <v>38.049999999999997</v>
      </c>
      <c r="M51" s="277">
        <v>394.84514999999999</v>
      </c>
    </row>
    <row r="52" spans="1:13">
      <c r="A52" s="301">
        <v>43</v>
      </c>
      <c r="B52" s="277" t="s">
        <v>71</v>
      </c>
      <c r="C52" s="277">
        <v>411.25</v>
      </c>
      <c r="D52" s="279">
        <v>408.90000000000003</v>
      </c>
      <c r="E52" s="279">
        <v>404.40000000000009</v>
      </c>
      <c r="F52" s="279">
        <v>397.55000000000007</v>
      </c>
      <c r="G52" s="279">
        <v>393.05000000000013</v>
      </c>
      <c r="H52" s="279">
        <v>415.75000000000006</v>
      </c>
      <c r="I52" s="279">
        <v>420.24999999999994</v>
      </c>
      <c r="J52" s="279">
        <v>427.1</v>
      </c>
      <c r="K52" s="277">
        <v>413.4</v>
      </c>
      <c r="L52" s="277">
        <v>402.05</v>
      </c>
      <c r="M52" s="277">
        <v>93.665909999999997</v>
      </c>
    </row>
    <row r="53" spans="1:13">
      <c r="A53" s="301">
        <v>44</v>
      </c>
      <c r="B53" s="277" t="s">
        <v>72</v>
      </c>
      <c r="C53" s="277">
        <v>12953.5</v>
      </c>
      <c r="D53" s="279">
        <v>12804.5</v>
      </c>
      <c r="E53" s="279">
        <v>12549</v>
      </c>
      <c r="F53" s="279">
        <v>12144.5</v>
      </c>
      <c r="G53" s="279">
        <v>11889</v>
      </c>
      <c r="H53" s="279">
        <v>13209</v>
      </c>
      <c r="I53" s="279">
        <v>13464.5</v>
      </c>
      <c r="J53" s="279">
        <v>13869</v>
      </c>
      <c r="K53" s="277">
        <v>13060</v>
      </c>
      <c r="L53" s="277">
        <v>12400</v>
      </c>
      <c r="M53" s="277">
        <v>0.89002000000000003</v>
      </c>
    </row>
    <row r="54" spans="1:13">
      <c r="A54" s="301">
        <v>45</v>
      </c>
      <c r="B54" s="277" t="s">
        <v>74</v>
      </c>
      <c r="C54" s="277">
        <v>413.95</v>
      </c>
      <c r="D54" s="279">
        <v>411.95</v>
      </c>
      <c r="E54" s="279">
        <v>408.4</v>
      </c>
      <c r="F54" s="279">
        <v>402.84999999999997</v>
      </c>
      <c r="G54" s="279">
        <v>399.29999999999995</v>
      </c>
      <c r="H54" s="279">
        <v>417.5</v>
      </c>
      <c r="I54" s="279">
        <v>421.05000000000007</v>
      </c>
      <c r="J54" s="279">
        <v>426.6</v>
      </c>
      <c r="K54" s="277">
        <v>415.5</v>
      </c>
      <c r="L54" s="277">
        <v>406.4</v>
      </c>
      <c r="M54" s="277">
        <v>51.538150000000002</v>
      </c>
    </row>
    <row r="55" spans="1:13">
      <c r="A55" s="301">
        <v>46</v>
      </c>
      <c r="B55" s="277" t="s">
        <v>75</v>
      </c>
      <c r="C55" s="277">
        <v>3799.2</v>
      </c>
      <c r="D55" s="279">
        <v>3788.2666666666664</v>
      </c>
      <c r="E55" s="279">
        <v>3762.9333333333329</v>
      </c>
      <c r="F55" s="279">
        <v>3726.6666666666665</v>
      </c>
      <c r="G55" s="279">
        <v>3701.333333333333</v>
      </c>
      <c r="H55" s="279">
        <v>3824.5333333333328</v>
      </c>
      <c r="I55" s="279">
        <v>3849.8666666666668</v>
      </c>
      <c r="J55" s="279">
        <v>3886.1333333333328</v>
      </c>
      <c r="K55" s="277">
        <v>3813.6</v>
      </c>
      <c r="L55" s="277">
        <v>3752</v>
      </c>
      <c r="M55" s="277">
        <v>3.05952</v>
      </c>
    </row>
    <row r="56" spans="1:13">
      <c r="A56" s="301">
        <v>47</v>
      </c>
      <c r="B56" s="277" t="s">
        <v>76</v>
      </c>
      <c r="C56" s="277">
        <v>382</v>
      </c>
      <c r="D56" s="279">
        <v>379.7</v>
      </c>
      <c r="E56" s="279">
        <v>375</v>
      </c>
      <c r="F56" s="279">
        <v>368</v>
      </c>
      <c r="G56" s="279">
        <v>363.3</v>
      </c>
      <c r="H56" s="279">
        <v>386.7</v>
      </c>
      <c r="I56" s="279">
        <v>391.39999999999992</v>
      </c>
      <c r="J56" s="279">
        <v>398.4</v>
      </c>
      <c r="K56" s="277">
        <v>384.4</v>
      </c>
      <c r="L56" s="277">
        <v>372.7</v>
      </c>
      <c r="M56" s="277">
        <v>34.141950000000001</v>
      </c>
    </row>
    <row r="57" spans="1:13">
      <c r="A57" s="301">
        <v>48</v>
      </c>
      <c r="B57" s="277" t="s">
        <v>77</v>
      </c>
      <c r="C57" s="277">
        <v>107.75</v>
      </c>
      <c r="D57" s="279">
        <v>106.83333333333333</v>
      </c>
      <c r="E57" s="279">
        <v>105.21666666666665</v>
      </c>
      <c r="F57" s="279">
        <v>102.68333333333332</v>
      </c>
      <c r="G57" s="279">
        <v>101.06666666666665</v>
      </c>
      <c r="H57" s="279">
        <v>109.36666666666666</v>
      </c>
      <c r="I57" s="279">
        <v>110.98333333333333</v>
      </c>
      <c r="J57" s="279">
        <v>113.51666666666667</v>
      </c>
      <c r="K57" s="277">
        <v>108.45</v>
      </c>
      <c r="L57" s="277">
        <v>104.3</v>
      </c>
      <c r="M57" s="277">
        <v>130.83575999999999</v>
      </c>
    </row>
    <row r="58" spans="1:13">
      <c r="A58" s="301">
        <v>49</v>
      </c>
      <c r="B58" s="277" t="s">
        <v>78</v>
      </c>
      <c r="C58" s="277">
        <v>120.3</v>
      </c>
      <c r="D58" s="279">
        <v>119.66666666666667</v>
      </c>
      <c r="E58" s="279">
        <v>118.63333333333334</v>
      </c>
      <c r="F58" s="279">
        <v>116.96666666666667</v>
      </c>
      <c r="G58" s="279">
        <v>115.93333333333334</v>
      </c>
      <c r="H58" s="279">
        <v>121.33333333333334</v>
      </c>
      <c r="I58" s="279">
        <v>122.36666666666667</v>
      </c>
      <c r="J58" s="279">
        <v>124.03333333333335</v>
      </c>
      <c r="K58" s="277">
        <v>120.7</v>
      </c>
      <c r="L58" s="277">
        <v>118</v>
      </c>
      <c r="M58" s="277">
        <v>5.4418199999999999</v>
      </c>
    </row>
    <row r="59" spans="1:13">
      <c r="A59" s="301">
        <v>50</v>
      </c>
      <c r="B59" s="277" t="s">
        <v>81</v>
      </c>
      <c r="C59" s="277">
        <v>615.75</v>
      </c>
      <c r="D59" s="279">
        <v>611.5</v>
      </c>
      <c r="E59" s="279">
        <v>604.25</v>
      </c>
      <c r="F59" s="279">
        <v>592.75</v>
      </c>
      <c r="G59" s="279">
        <v>585.5</v>
      </c>
      <c r="H59" s="279">
        <v>623</v>
      </c>
      <c r="I59" s="279">
        <v>630.25</v>
      </c>
      <c r="J59" s="279">
        <v>641.75</v>
      </c>
      <c r="K59" s="277">
        <v>618.75</v>
      </c>
      <c r="L59" s="277">
        <v>600</v>
      </c>
      <c r="M59" s="277">
        <v>1.48441</v>
      </c>
    </row>
    <row r="60" spans="1:13">
      <c r="A60" s="301">
        <v>51</v>
      </c>
      <c r="B60" s="277" t="s">
        <v>82</v>
      </c>
      <c r="C60" s="277">
        <v>242.7</v>
      </c>
      <c r="D60" s="279">
        <v>240.95000000000002</v>
      </c>
      <c r="E60" s="279">
        <v>237.90000000000003</v>
      </c>
      <c r="F60" s="279">
        <v>233.10000000000002</v>
      </c>
      <c r="G60" s="279">
        <v>230.05000000000004</v>
      </c>
      <c r="H60" s="279">
        <v>245.75000000000003</v>
      </c>
      <c r="I60" s="279">
        <v>248.80000000000004</v>
      </c>
      <c r="J60" s="279">
        <v>253.60000000000002</v>
      </c>
      <c r="K60" s="277">
        <v>244</v>
      </c>
      <c r="L60" s="277">
        <v>236.15</v>
      </c>
      <c r="M60" s="277">
        <v>29.01774</v>
      </c>
    </row>
    <row r="61" spans="1:13">
      <c r="A61" s="301">
        <v>52</v>
      </c>
      <c r="B61" s="277" t="s">
        <v>83</v>
      </c>
      <c r="C61" s="277">
        <v>738.25</v>
      </c>
      <c r="D61" s="279">
        <v>738.65</v>
      </c>
      <c r="E61" s="279">
        <v>728.8</v>
      </c>
      <c r="F61" s="279">
        <v>719.35</v>
      </c>
      <c r="G61" s="279">
        <v>709.5</v>
      </c>
      <c r="H61" s="279">
        <v>748.09999999999991</v>
      </c>
      <c r="I61" s="279">
        <v>757.95</v>
      </c>
      <c r="J61" s="279">
        <v>767.39999999999986</v>
      </c>
      <c r="K61" s="277">
        <v>748.5</v>
      </c>
      <c r="L61" s="277">
        <v>729.2</v>
      </c>
      <c r="M61" s="277">
        <v>55.833779999999997</v>
      </c>
    </row>
    <row r="62" spans="1:13">
      <c r="A62" s="301">
        <v>53</v>
      </c>
      <c r="B62" s="277" t="s">
        <v>84</v>
      </c>
      <c r="C62" s="277">
        <v>136.30000000000001</v>
      </c>
      <c r="D62" s="279">
        <v>136.18333333333334</v>
      </c>
      <c r="E62" s="279">
        <v>134.86666666666667</v>
      </c>
      <c r="F62" s="279">
        <v>133.43333333333334</v>
      </c>
      <c r="G62" s="279">
        <v>132.11666666666667</v>
      </c>
      <c r="H62" s="279">
        <v>137.61666666666667</v>
      </c>
      <c r="I62" s="279">
        <v>138.93333333333334</v>
      </c>
      <c r="J62" s="279">
        <v>140.36666666666667</v>
      </c>
      <c r="K62" s="277">
        <v>137.5</v>
      </c>
      <c r="L62" s="277">
        <v>134.75</v>
      </c>
      <c r="M62" s="277">
        <v>167.49485000000001</v>
      </c>
    </row>
    <row r="63" spans="1:13">
      <c r="A63" s="301">
        <v>54</v>
      </c>
      <c r="B63" s="277" t="s">
        <v>3644</v>
      </c>
      <c r="C63" s="277">
        <v>1945.95</v>
      </c>
      <c r="D63" s="279">
        <v>1932.7833333333335</v>
      </c>
      <c r="E63" s="279">
        <v>1905.666666666667</v>
      </c>
      <c r="F63" s="279">
        <v>1865.3833333333334</v>
      </c>
      <c r="G63" s="279">
        <v>1838.2666666666669</v>
      </c>
      <c r="H63" s="279">
        <v>1973.0666666666671</v>
      </c>
      <c r="I63" s="279">
        <v>2000.1833333333334</v>
      </c>
      <c r="J63" s="279">
        <v>2040.4666666666672</v>
      </c>
      <c r="K63" s="277">
        <v>1959.9</v>
      </c>
      <c r="L63" s="277">
        <v>1892.5</v>
      </c>
      <c r="M63" s="277">
        <v>0.83162000000000003</v>
      </c>
    </row>
    <row r="64" spans="1:13">
      <c r="A64" s="301">
        <v>55</v>
      </c>
      <c r="B64" s="277" t="s">
        <v>85</v>
      </c>
      <c r="C64" s="277">
        <v>1391.35</v>
      </c>
      <c r="D64" s="279">
        <v>1388.1166666666668</v>
      </c>
      <c r="E64" s="279">
        <v>1378.2333333333336</v>
      </c>
      <c r="F64" s="279">
        <v>1365.1166666666668</v>
      </c>
      <c r="G64" s="279">
        <v>1355.2333333333336</v>
      </c>
      <c r="H64" s="279">
        <v>1401.2333333333336</v>
      </c>
      <c r="I64" s="279">
        <v>1411.1166666666668</v>
      </c>
      <c r="J64" s="279">
        <v>1424.2333333333336</v>
      </c>
      <c r="K64" s="277">
        <v>1398</v>
      </c>
      <c r="L64" s="277">
        <v>1375</v>
      </c>
      <c r="M64" s="277">
        <v>6.5531699999999997</v>
      </c>
    </row>
    <row r="65" spans="1:13">
      <c r="A65" s="301">
        <v>56</v>
      </c>
      <c r="B65" s="277" t="s">
        <v>86</v>
      </c>
      <c r="C65" s="277">
        <v>397.1</v>
      </c>
      <c r="D65" s="279">
        <v>398.95</v>
      </c>
      <c r="E65" s="279">
        <v>392.15</v>
      </c>
      <c r="F65" s="279">
        <v>387.2</v>
      </c>
      <c r="G65" s="279">
        <v>380.4</v>
      </c>
      <c r="H65" s="279">
        <v>403.9</v>
      </c>
      <c r="I65" s="279">
        <v>410.70000000000005</v>
      </c>
      <c r="J65" s="279">
        <v>415.65</v>
      </c>
      <c r="K65" s="277">
        <v>405.75</v>
      </c>
      <c r="L65" s="277">
        <v>394</v>
      </c>
      <c r="M65" s="277">
        <v>14.03646</v>
      </c>
    </row>
    <row r="66" spans="1:13">
      <c r="A66" s="301">
        <v>57</v>
      </c>
      <c r="B66" s="277" t="s">
        <v>236</v>
      </c>
      <c r="C66" s="277">
        <v>757.55</v>
      </c>
      <c r="D66" s="279">
        <v>752.88333333333333</v>
      </c>
      <c r="E66" s="279">
        <v>745.76666666666665</v>
      </c>
      <c r="F66" s="279">
        <v>733.98333333333335</v>
      </c>
      <c r="G66" s="279">
        <v>726.86666666666667</v>
      </c>
      <c r="H66" s="279">
        <v>764.66666666666663</v>
      </c>
      <c r="I66" s="279">
        <v>771.78333333333319</v>
      </c>
      <c r="J66" s="279">
        <v>783.56666666666661</v>
      </c>
      <c r="K66" s="277">
        <v>760</v>
      </c>
      <c r="L66" s="277">
        <v>741.1</v>
      </c>
      <c r="M66" s="277">
        <v>3.0346099999999998</v>
      </c>
    </row>
    <row r="67" spans="1:13">
      <c r="A67" s="301">
        <v>58</v>
      </c>
      <c r="B67" s="277" t="s">
        <v>237</v>
      </c>
      <c r="C67" s="277">
        <v>262.8</v>
      </c>
      <c r="D67" s="279">
        <v>264.18333333333334</v>
      </c>
      <c r="E67" s="279">
        <v>258.41666666666669</v>
      </c>
      <c r="F67" s="279">
        <v>254.03333333333336</v>
      </c>
      <c r="G67" s="279">
        <v>248.26666666666671</v>
      </c>
      <c r="H67" s="279">
        <v>268.56666666666666</v>
      </c>
      <c r="I67" s="279">
        <v>274.33333333333331</v>
      </c>
      <c r="J67" s="279">
        <v>278.71666666666664</v>
      </c>
      <c r="K67" s="277">
        <v>269.95</v>
      </c>
      <c r="L67" s="277">
        <v>259.8</v>
      </c>
      <c r="M67" s="277">
        <v>5.7430399999999997</v>
      </c>
    </row>
    <row r="68" spans="1:13">
      <c r="A68" s="301">
        <v>59</v>
      </c>
      <c r="B68" s="277" t="s">
        <v>235</v>
      </c>
      <c r="C68" s="277">
        <v>142.65</v>
      </c>
      <c r="D68" s="279">
        <v>141.04999999999998</v>
      </c>
      <c r="E68" s="279">
        <v>138.74999999999997</v>
      </c>
      <c r="F68" s="279">
        <v>134.85</v>
      </c>
      <c r="G68" s="279">
        <v>132.54999999999998</v>
      </c>
      <c r="H68" s="279">
        <v>144.94999999999996</v>
      </c>
      <c r="I68" s="279">
        <v>147.24999999999997</v>
      </c>
      <c r="J68" s="279">
        <v>151.14999999999995</v>
      </c>
      <c r="K68" s="277">
        <v>143.35</v>
      </c>
      <c r="L68" s="277">
        <v>137.15</v>
      </c>
      <c r="M68" s="277">
        <v>14.386049999999999</v>
      </c>
    </row>
    <row r="69" spans="1:13">
      <c r="A69" s="301">
        <v>60</v>
      </c>
      <c r="B69" s="277" t="s">
        <v>87</v>
      </c>
      <c r="C69" s="277">
        <v>471.6</v>
      </c>
      <c r="D69" s="279">
        <v>466.8</v>
      </c>
      <c r="E69" s="279">
        <v>461.35</v>
      </c>
      <c r="F69" s="279">
        <v>451.1</v>
      </c>
      <c r="G69" s="279">
        <v>445.65000000000003</v>
      </c>
      <c r="H69" s="279">
        <v>477.05</v>
      </c>
      <c r="I69" s="279">
        <v>482.49999999999994</v>
      </c>
      <c r="J69" s="279">
        <v>492.75</v>
      </c>
      <c r="K69" s="277">
        <v>472.25</v>
      </c>
      <c r="L69" s="277">
        <v>456.55</v>
      </c>
      <c r="M69" s="277">
        <v>6.9780600000000002</v>
      </c>
    </row>
    <row r="70" spans="1:13">
      <c r="A70" s="301">
        <v>61</v>
      </c>
      <c r="B70" s="277" t="s">
        <v>88</v>
      </c>
      <c r="C70" s="277">
        <v>489.5</v>
      </c>
      <c r="D70" s="279">
        <v>490.63333333333338</v>
      </c>
      <c r="E70" s="279">
        <v>486.46666666666675</v>
      </c>
      <c r="F70" s="279">
        <v>483.43333333333339</v>
      </c>
      <c r="G70" s="279">
        <v>479.26666666666677</v>
      </c>
      <c r="H70" s="279">
        <v>493.66666666666674</v>
      </c>
      <c r="I70" s="279">
        <v>497.83333333333337</v>
      </c>
      <c r="J70" s="279">
        <v>500.86666666666673</v>
      </c>
      <c r="K70" s="277">
        <v>494.8</v>
      </c>
      <c r="L70" s="277">
        <v>487.6</v>
      </c>
      <c r="M70" s="277">
        <v>21.117450000000002</v>
      </c>
    </row>
    <row r="71" spans="1:13">
      <c r="A71" s="301">
        <v>62</v>
      </c>
      <c r="B71" s="277" t="s">
        <v>238</v>
      </c>
      <c r="C71" s="277">
        <v>768.65</v>
      </c>
      <c r="D71" s="279">
        <v>761.6</v>
      </c>
      <c r="E71" s="279">
        <v>752.2</v>
      </c>
      <c r="F71" s="279">
        <v>735.75</v>
      </c>
      <c r="G71" s="279">
        <v>726.35</v>
      </c>
      <c r="H71" s="279">
        <v>778.05000000000007</v>
      </c>
      <c r="I71" s="279">
        <v>787.44999999999993</v>
      </c>
      <c r="J71" s="279">
        <v>803.90000000000009</v>
      </c>
      <c r="K71" s="277">
        <v>771</v>
      </c>
      <c r="L71" s="277">
        <v>745.15</v>
      </c>
      <c r="M71" s="277">
        <v>0.87902000000000002</v>
      </c>
    </row>
    <row r="72" spans="1:13">
      <c r="A72" s="301">
        <v>63</v>
      </c>
      <c r="B72" s="277" t="s">
        <v>91</v>
      </c>
      <c r="C72" s="277">
        <v>3330.7</v>
      </c>
      <c r="D72" s="279">
        <v>3303.5666666666671</v>
      </c>
      <c r="E72" s="279">
        <v>3267.1333333333341</v>
      </c>
      <c r="F72" s="279">
        <v>3203.5666666666671</v>
      </c>
      <c r="G72" s="279">
        <v>3167.1333333333341</v>
      </c>
      <c r="H72" s="279">
        <v>3367.1333333333341</v>
      </c>
      <c r="I72" s="279">
        <v>3403.5666666666675</v>
      </c>
      <c r="J72" s="279">
        <v>3467.1333333333341</v>
      </c>
      <c r="K72" s="277">
        <v>3340</v>
      </c>
      <c r="L72" s="277">
        <v>3240</v>
      </c>
      <c r="M72" s="277">
        <v>9.9262899999999998</v>
      </c>
    </row>
    <row r="73" spans="1:13">
      <c r="A73" s="301">
        <v>64</v>
      </c>
      <c r="B73" s="277" t="s">
        <v>93</v>
      </c>
      <c r="C73" s="277">
        <v>161.1</v>
      </c>
      <c r="D73" s="279">
        <v>160.21666666666667</v>
      </c>
      <c r="E73" s="279">
        <v>156.58333333333334</v>
      </c>
      <c r="F73" s="279">
        <v>152.06666666666666</v>
      </c>
      <c r="G73" s="279">
        <v>148.43333333333334</v>
      </c>
      <c r="H73" s="279">
        <v>164.73333333333335</v>
      </c>
      <c r="I73" s="279">
        <v>168.36666666666667</v>
      </c>
      <c r="J73" s="279">
        <v>172.88333333333335</v>
      </c>
      <c r="K73" s="277">
        <v>163.85</v>
      </c>
      <c r="L73" s="277">
        <v>155.69999999999999</v>
      </c>
      <c r="M73" s="277">
        <v>169.87780000000001</v>
      </c>
    </row>
    <row r="74" spans="1:13">
      <c r="A74" s="301">
        <v>65</v>
      </c>
      <c r="B74" s="277" t="s">
        <v>231</v>
      </c>
      <c r="C74" s="277">
        <v>2218.4499999999998</v>
      </c>
      <c r="D74" s="279">
        <v>2235.1666666666665</v>
      </c>
      <c r="E74" s="279">
        <v>2195.333333333333</v>
      </c>
      <c r="F74" s="279">
        <v>2172.2166666666667</v>
      </c>
      <c r="G74" s="279">
        <v>2132.3833333333332</v>
      </c>
      <c r="H74" s="279">
        <v>2258.2833333333328</v>
      </c>
      <c r="I74" s="279">
        <v>2298.1166666666659</v>
      </c>
      <c r="J74" s="279">
        <v>2321.2333333333327</v>
      </c>
      <c r="K74" s="277">
        <v>2275</v>
      </c>
      <c r="L74" s="277">
        <v>2212.0500000000002</v>
      </c>
      <c r="M74" s="277">
        <v>5.9082299999999996</v>
      </c>
    </row>
    <row r="75" spans="1:13">
      <c r="A75" s="301">
        <v>66</v>
      </c>
      <c r="B75" s="277" t="s">
        <v>94</v>
      </c>
      <c r="C75" s="277">
        <v>4352.75</v>
      </c>
      <c r="D75" s="279">
        <v>4355.6166666666659</v>
      </c>
      <c r="E75" s="279">
        <v>4313.8333333333321</v>
      </c>
      <c r="F75" s="279">
        <v>4274.9166666666661</v>
      </c>
      <c r="G75" s="279">
        <v>4233.1333333333323</v>
      </c>
      <c r="H75" s="279">
        <v>4394.5333333333319</v>
      </c>
      <c r="I75" s="279">
        <v>4436.3166666666666</v>
      </c>
      <c r="J75" s="279">
        <v>4475.2333333333318</v>
      </c>
      <c r="K75" s="277">
        <v>4397.3999999999996</v>
      </c>
      <c r="L75" s="277">
        <v>4316.7</v>
      </c>
      <c r="M75" s="277">
        <v>6.0369700000000002</v>
      </c>
    </row>
    <row r="76" spans="1:13">
      <c r="A76" s="301">
        <v>67</v>
      </c>
      <c r="B76" s="277" t="s">
        <v>239</v>
      </c>
      <c r="C76" s="277">
        <v>77.45</v>
      </c>
      <c r="D76" s="279">
        <v>77.2</v>
      </c>
      <c r="E76" s="279">
        <v>74.300000000000011</v>
      </c>
      <c r="F76" s="279">
        <v>71.150000000000006</v>
      </c>
      <c r="G76" s="279">
        <v>68.250000000000014</v>
      </c>
      <c r="H76" s="279">
        <v>80.350000000000009</v>
      </c>
      <c r="I76" s="279">
        <v>83.250000000000014</v>
      </c>
      <c r="J76" s="279">
        <v>86.4</v>
      </c>
      <c r="K76" s="277">
        <v>80.099999999999994</v>
      </c>
      <c r="L76" s="277">
        <v>74.05</v>
      </c>
      <c r="M76" s="277">
        <v>9.9294399999999996</v>
      </c>
    </row>
    <row r="77" spans="1:13">
      <c r="A77" s="301">
        <v>68</v>
      </c>
      <c r="B77" s="277" t="s">
        <v>95</v>
      </c>
      <c r="C77" s="277">
        <v>2169.85</v>
      </c>
      <c r="D77" s="279">
        <v>2152.9666666666667</v>
      </c>
      <c r="E77" s="279">
        <v>2118.2833333333333</v>
      </c>
      <c r="F77" s="279">
        <v>2066.7166666666667</v>
      </c>
      <c r="G77" s="279">
        <v>2032.0333333333333</v>
      </c>
      <c r="H77" s="279">
        <v>2204.5333333333333</v>
      </c>
      <c r="I77" s="279">
        <v>2239.2166666666667</v>
      </c>
      <c r="J77" s="279">
        <v>2290.7833333333333</v>
      </c>
      <c r="K77" s="277">
        <v>2187.65</v>
      </c>
      <c r="L77" s="277">
        <v>2101.4</v>
      </c>
      <c r="M77" s="277">
        <v>19.725349999999999</v>
      </c>
    </row>
    <row r="78" spans="1:13">
      <c r="A78" s="301">
        <v>69</v>
      </c>
      <c r="B78" s="277" t="s">
        <v>240</v>
      </c>
      <c r="C78" s="277">
        <v>366.65</v>
      </c>
      <c r="D78" s="279">
        <v>364.2833333333333</v>
      </c>
      <c r="E78" s="279">
        <v>357.46666666666658</v>
      </c>
      <c r="F78" s="279">
        <v>348.2833333333333</v>
      </c>
      <c r="G78" s="279">
        <v>341.46666666666658</v>
      </c>
      <c r="H78" s="279">
        <v>373.46666666666658</v>
      </c>
      <c r="I78" s="279">
        <v>380.2833333333333</v>
      </c>
      <c r="J78" s="279">
        <v>389.46666666666658</v>
      </c>
      <c r="K78" s="277">
        <v>371.1</v>
      </c>
      <c r="L78" s="277">
        <v>355.1</v>
      </c>
      <c r="M78" s="277">
        <v>3.2070799999999999</v>
      </c>
    </row>
    <row r="79" spans="1:13">
      <c r="A79" s="301">
        <v>70</v>
      </c>
      <c r="B79" s="277" t="s">
        <v>241</v>
      </c>
      <c r="C79" s="277">
        <v>1084.6500000000001</v>
      </c>
      <c r="D79" s="279">
        <v>1064.9333333333334</v>
      </c>
      <c r="E79" s="279">
        <v>1039.6666666666667</v>
      </c>
      <c r="F79" s="279">
        <v>994.68333333333339</v>
      </c>
      <c r="G79" s="279">
        <v>969.41666666666674</v>
      </c>
      <c r="H79" s="279">
        <v>1109.9166666666667</v>
      </c>
      <c r="I79" s="279">
        <v>1135.1833333333332</v>
      </c>
      <c r="J79" s="279">
        <v>1180.1666666666667</v>
      </c>
      <c r="K79" s="277">
        <v>1090.2</v>
      </c>
      <c r="L79" s="277">
        <v>1019.95</v>
      </c>
      <c r="M79" s="277">
        <v>0.71875999999999995</v>
      </c>
    </row>
    <row r="80" spans="1:13">
      <c r="A80" s="301">
        <v>71</v>
      </c>
      <c r="B80" s="277" t="s">
        <v>97</v>
      </c>
      <c r="C80" s="277">
        <v>1223.5999999999999</v>
      </c>
      <c r="D80" s="279">
        <v>1189.6166666666668</v>
      </c>
      <c r="E80" s="279">
        <v>1144.5333333333335</v>
      </c>
      <c r="F80" s="279">
        <v>1065.4666666666667</v>
      </c>
      <c r="G80" s="279">
        <v>1020.3833333333334</v>
      </c>
      <c r="H80" s="279">
        <v>1268.6833333333336</v>
      </c>
      <c r="I80" s="279">
        <v>1313.7666666666667</v>
      </c>
      <c r="J80" s="279">
        <v>1392.8333333333337</v>
      </c>
      <c r="K80" s="277">
        <v>1234.7</v>
      </c>
      <c r="L80" s="277">
        <v>1110.55</v>
      </c>
      <c r="M80" s="277">
        <v>66.637200000000007</v>
      </c>
    </row>
    <row r="81" spans="1:13">
      <c r="A81" s="301">
        <v>72</v>
      </c>
      <c r="B81" s="277" t="s">
        <v>98</v>
      </c>
      <c r="C81" s="277">
        <v>166.6</v>
      </c>
      <c r="D81" s="279">
        <v>166.36666666666667</v>
      </c>
      <c r="E81" s="279">
        <v>163.73333333333335</v>
      </c>
      <c r="F81" s="279">
        <v>160.86666666666667</v>
      </c>
      <c r="G81" s="279">
        <v>158.23333333333335</v>
      </c>
      <c r="H81" s="279">
        <v>169.23333333333335</v>
      </c>
      <c r="I81" s="279">
        <v>171.86666666666667</v>
      </c>
      <c r="J81" s="279">
        <v>174.73333333333335</v>
      </c>
      <c r="K81" s="277">
        <v>169</v>
      </c>
      <c r="L81" s="277">
        <v>163.5</v>
      </c>
      <c r="M81" s="277">
        <v>62.038960000000003</v>
      </c>
    </row>
    <row r="82" spans="1:13">
      <c r="A82" s="301">
        <v>73</v>
      </c>
      <c r="B82" s="277" t="s">
        <v>99</v>
      </c>
      <c r="C82" s="277">
        <v>55.9</v>
      </c>
      <c r="D82" s="279">
        <v>55.416666666666664</v>
      </c>
      <c r="E82" s="279">
        <v>54.633333333333326</v>
      </c>
      <c r="F82" s="279">
        <v>53.36666666666666</v>
      </c>
      <c r="G82" s="279">
        <v>52.583333333333321</v>
      </c>
      <c r="H82" s="279">
        <v>56.68333333333333</v>
      </c>
      <c r="I82" s="279">
        <v>57.466666666666676</v>
      </c>
      <c r="J82" s="279">
        <v>58.733333333333334</v>
      </c>
      <c r="K82" s="277">
        <v>56.2</v>
      </c>
      <c r="L82" s="277">
        <v>54.15</v>
      </c>
      <c r="M82" s="277">
        <v>339.46132</v>
      </c>
    </row>
    <row r="83" spans="1:13">
      <c r="A83" s="301">
        <v>74</v>
      </c>
      <c r="B83" s="277" t="s">
        <v>370</v>
      </c>
      <c r="C83" s="277">
        <v>133.4</v>
      </c>
      <c r="D83" s="279">
        <v>133.51666666666668</v>
      </c>
      <c r="E83" s="279">
        <v>131.58333333333337</v>
      </c>
      <c r="F83" s="279">
        <v>129.76666666666668</v>
      </c>
      <c r="G83" s="279">
        <v>127.83333333333337</v>
      </c>
      <c r="H83" s="279">
        <v>135.33333333333337</v>
      </c>
      <c r="I83" s="279">
        <v>137.26666666666671</v>
      </c>
      <c r="J83" s="279">
        <v>139.08333333333337</v>
      </c>
      <c r="K83" s="277">
        <v>135.44999999999999</v>
      </c>
      <c r="L83" s="277">
        <v>131.69999999999999</v>
      </c>
      <c r="M83" s="277">
        <v>4.1504099999999999</v>
      </c>
    </row>
    <row r="84" spans="1:13">
      <c r="A84" s="301">
        <v>75</v>
      </c>
      <c r="B84" s="277" t="s">
        <v>244</v>
      </c>
      <c r="C84" s="277">
        <v>131.55000000000001</v>
      </c>
      <c r="D84" s="279">
        <v>133.18333333333334</v>
      </c>
      <c r="E84" s="279">
        <v>129.91666666666669</v>
      </c>
      <c r="F84" s="279">
        <v>128.28333333333336</v>
      </c>
      <c r="G84" s="279">
        <v>125.01666666666671</v>
      </c>
      <c r="H84" s="279">
        <v>134.81666666666666</v>
      </c>
      <c r="I84" s="279">
        <v>138.08333333333331</v>
      </c>
      <c r="J84" s="279">
        <v>139.71666666666664</v>
      </c>
      <c r="K84" s="277">
        <v>136.44999999999999</v>
      </c>
      <c r="L84" s="277">
        <v>131.55000000000001</v>
      </c>
      <c r="M84" s="277">
        <v>53.83352</v>
      </c>
    </row>
    <row r="85" spans="1:13">
      <c r="A85" s="301">
        <v>76</v>
      </c>
      <c r="B85" s="277" t="s">
        <v>100</v>
      </c>
      <c r="C85" s="277">
        <v>97.3</v>
      </c>
      <c r="D85" s="279">
        <v>96.850000000000009</v>
      </c>
      <c r="E85" s="279">
        <v>95.90000000000002</v>
      </c>
      <c r="F85" s="279">
        <v>94.500000000000014</v>
      </c>
      <c r="G85" s="279">
        <v>93.550000000000026</v>
      </c>
      <c r="H85" s="279">
        <v>98.250000000000014</v>
      </c>
      <c r="I85" s="279">
        <v>99.2</v>
      </c>
      <c r="J85" s="279">
        <v>100.60000000000001</v>
      </c>
      <c r="K85" s="277">
        <v>97.8</v>
      </c>
      <c r="L85" s="277">
        <v>95.45</v>
      </c>
      <c r="M85" s="277">
        <v>92.908529999999999</v>
      </c>
    </row>
    <row r="86" spans="1:13">
      <c r="A86" s="301">
        <v>77</v>
      </c>
      <c r="B86" s="277" t="s">
        <v>245</v>
      </c>
      <c r="C86" s="277">
        <v>148.19999999999999</v>
      </c>
      <c r="D86" s="279">
        <v>148.25</v>
      </c>
      <c r="E86" s="279">
        <v>146</v>
      </c>
      <c r="F86" s="279">
        <v>143.80000000000001</v>
      </c>
      <c r="G86" s="279">
        <v>141.55000000000001</v>
      </c>
      <c r="H86" s="279">
        <v>150.44999999999999</v>
      </c>
      <c r="I86" s="279">
        <v>152.69999999999999</v>
      </c>
      <c r="J86" s="279">
        <v>154.89999999999998</v>
      </c>
      <c r="K86" s="277">
        <v>150.5</v>
      </c>
      <c r="L86" s="277">
        <v>146.05000000000001</v>
      </c>
      <c r="M86" s="277">
        <v>1.0460400000000001</v>
      </c>
    </row>
    <row r="87" spans="1:13">
      <c r="A87" s="301">
        <v>78</v>
      </c>
      <c r="B87" s="277" t="s">
        <v>101</v>
      </c>
      <c r="C87" s="277">
        <v>482.15</v>
      </c>
      <c r="D87" s="279">
        <v>482.54999999999995</v>
      </c>
      <c r="E87" s="279">
        <v>474.89999999999992</v>
      </c>
      <c r="F87" s="279">
        <v>467.65</v>
      </c>
      <c r="G87" s="279">
        <v>459.99999999999994</v>
      </c>
      <c r="H87" s="279">
        <v>489.7999999999999</v>
      </c>
      <c r="I87" s="279">
        <v>497.45</v>
      </c>
      <c r="J87" s="279">
        <v>504.69999999999987</v>
      </c>
      <c r="K87" s="277">
        <v>490.2</v>
      </c>
      <c r="L87" s="277">
        <v>475.3</v>
      </c>
      <c r="M87" s="277">
        <v>14.305759999999999</v>
      </c>
    </row>
    <row r="88" spans="1:13">
      <c r="A88" s="301">
        <v>79</v>
      </c>
      <c r="B88" s="277" t="s">
        <v>103</v>
      </c>
      <c r="C88" s="277">
        <v>24.25</v>
      </c>
      <c r="D88" s="279">
        <v>24.133333333333336</v>
      </c>
      <c r="E88" s="279">
        <v>23.616666666666674</v>
      </c>
      <c r="F88" s="279">
        <v>22.983333333333338</v>
      </c>
      <c r="G88" s="279">
        <v>22.466666666666676</v>
      </c>
      <c r="H88" s="279">
        <v>24.766666666666673</v>
      </c>
      <c r="I88" s="279">
        <v>25.283333333333331</v>
      </c>
      <c r="J88" s="279">
        <v>25.916666666666671</v>
      </c>
      <c r="K88" s="277">
        <v>24.65</v>
      </c>
      <c r="L88" s="277">
        <v>23.5</v>
      </c>
      <c r="M88" s="277">
        <v>198.98394999999999</v>
      </c>
    </row>
    <row r="89" spans="1:13">
      <c r="A89" s="301">
        <v>80</v>
      </c>
      <c r="B89" s="277" t="s">
        <v>246</v>
      </c>
      <c r="C89" s="277">
        <v>490.25</v>
      </c>
      <c r="D89" s="279">
        <v>488.26666666666671</v>
      </c>
      <c r="E89" s="279">
        <v>481.08333333333343</v>
      </c>
      <c r="F89" s="279">
        <v>471.91666666666674</v>
      </c>
      <c r="G89" s="279">
        <v>464.73333333333346</v>
      </c>
      <c r="H89" s="279">
        <v>497.43333333333339</v>
      </c>
      <c r="I89" s="279">
        <v>504.61666666666667</v>
      </c>
      <c r="J89" s="279">
        <v>513.7833333333333</v>
      </c>
      <c r="K89" s="277">
        <v>495.45</v>
      </c>
      <c r="L89" s="277">
        <v>479.1</v>
      </c>
      <c r="M89" s="277">
        <v>1.0405599999999999</v>
      </c>
    </row>
    <row r="90" spans="1:13">
      <c r="A90" s="301">
        <v>81</v>
      </c>
      <c r="B90" s="277" t="s">
        <v>104</v>
      </c>
      <c r="C90" s="277">
        <v>658.3</v>
      </c>
      <c r="D90" s="279">
        <v>656.94999999999993</v>
      </c>
      <c r="E90" s="279">
        <v>650.09999999999991</v>
      </c>
      <c r="F90" s="279">
        <v>641.9</v>
      </c>
      <c r="G90" s="279">
        <v>635.04999999999995</v>
      </c>
      <c r="H90" s="279">
        <v>665.14999999999986</v>
      </c>
      <c r="I90" s="279">
        <v>672</v>
      </c>
      <c r="J90" s="279">
        <v>680.19999999999982</v>
      </c>
      <c r="K90" s="277">
        <v>663.8</v>
      </c>
      <c r="L90" s="277">
        <v>648.75</v>
      </c>
      <c r="M90" s="277">
        <v>7.7433199999999998</v>
      </c>
    </row>
    <row r="91" spans="1:13">
      <c r="A91" s="301">
        <v>82</v>
      </c>
      <c r="B91" s="277" t="s">
        <v>247</v>
      </c>
      <c r="C91" s="277">
        <v>465.3</v>
      </c>
      <c r="D91" s="279">
        <v>465.38333333333338</v>
      </c>
      <c r="E91" s="279">
        <v>451.76666666666677</v>
      </c>
      <c r="F91" s="279">
        <v>438.23333333333341</v>
      </c>
      <c r="G91" s="279">
        <v>424.61666666666679</v>
      </c>
      <c r="H91" s="279">
        <v>478.91666666666674</v>
      </c>
      <c r="I91" s="279">
        <v>492.53333333333342</v>
      </c>
      <c r="J91" s="279">
        <v>506.06666666666672</v>
      </c>
      <c r="K91" s="277">
        <v>479</v>
      </c>
      <c r="L91" s="277">
        <v>451.85</v>
      </c>
      <c r="M91" s="277">
        <v>4.1729000000000003</v>
      </c>
    </row>
    <row r="92" spans="1:13">
      <c r="A92" s="301">
        <v>83</v>
      </c>
      <c r="B92" s="277" t="s">
        <v>248</v>
      </c>
      <c r="C92" s="277">
        <v>922.25</v>
      </c>
      <c r="D92" s="279">
        <v>927.23333333333323</v>
      </c>
      <c r="E92" s="279">
        <v>908.51666666666642</v>
      </c>
      <c r="F92" s="279">
        <v>894.78333333333319</v>
      </c>
      <c r="G92" s="279">
        <v>876.06666666666638</v>
      </c>
      <c r="H92" s="279">
        <v>940.96666666666647</v>
      </c>
      <c r="I92" s="279">
        <v>959.68333333333339</v>
      </c>
      <c r="J92" s="279">
        <v>973.41666666666652</v>
      </c>
      <c r="K92" s="277">
        <v>945.95</v>
      </c>
      <c r="L92" s="277">
        <v>913.5</v>
      </c>
      <c r="M92" s="277">
        <v>4.7328400000000004</v>
      </c>
    </row>
    <row r="93" spans="1:13">
      <c r="A93" s="301">
        <v>84</v>
      </c>
      <c r="B93" s="277" t="s">
        <v>105</v>
      </c>
      <c r="C93" s="277">
        <v>678.45</v>
      </c>
      <c r="D93" s="279">
        <v>675.68333333333339</v>
      </c>
      <c r="E93" s="279">
        <v>665.41666666666674</v>
      </c>
      <c r="F93" s="279">
        <v>652.38333333333333</v>
      </c>
      <c r="G93" s="279">
        <v>642.11666666666667</v>
      </c>
      <c r="H93" s="279">
        <v>688.71666666666681</v>
      </c>
      <c r="I93" s="279">
        <v>698.98333333333346</v>
      </c>
      <c r="J93" s="279">
        <v>712.01666666666688</v>
      </c>
      <c r="K93" s="277">
        <v>685.95</v>
      </c>
      <c r="L93" s="277">
        <v>662.65</v>
      </c>
      <c r="M93" s="277">
        <v>39.30979</v>
      </c>
    </row>
    <row r="94" spans="1:13">
      <c r="A94" s="301">
        <v>85</v>
      </c>
      <c r="B94" s="277" t="s">
        <v>250</v>
      </c>
      <c r="C94" s="277">
        <v>200.7</v>
      </c>
      <c r="D94" s="279">
        <v>200.76666666666665</v>
      </c>
      <c r="E94" s="279">
        <v>197.5333333333333</v>
      </c>
      <c r="F94" s="279">
        <v>194.36666666666665</v>
      </c>
      <c r="G94" s="279">
        <v>191.1333333333333</v>
      </c>
      <c r="H94" s="279">
        <v>203.93333333333331</v>
      </c>
      <c r="I94" s="279">
        <v>207.16666666666666</v>
      </c>
      <c r="J94" s="279">
        <v>210.33333333333331</v>
      </c>
      <c r="K94" s="277">
        <v>204</v>
      </c>
      <c r="L94" s="277">
        <v>197.6</v>
      </c>
      <c r="M94" s="277">
        <v>12.15863</v>
      </c>
    </row>
    <row r="95" spans="1:13">
      <c r="A95" s="301">
        <v>86</v>
      </c>
      <c r="B95" s="277" t="s">
        <v>386</v>
      </c>
      <c r="C95" s="277">
        <v>311.8</v>
      </c>
      <c r="D95" s="279">
        <v>312.66666666666669</v>
      </c>
      <c r="E95" s="279">
        <v>307.68333333333339</v>
      </c>
      <c r="F95" s="279">
        <v>303.56666666666672</v>
      </c>
      <c r="G95" s="279">
        <v>298.58333333333343</v>
      </c>
      <c r="H95" s="279">
        <v>316.78333333333336</v>
      </c>
      <c r="I95" s="279">
        <v>321.76666666666659</v>
      </c>
      <c r="J95" s="279">
        <v>325.88333333333333</v>
      </c>
      <c r="K95" s="277">
        <v>317.64999999999998</v>
      </c>
      <c r="L95" s="277">
        <v>308.55</v>
      </c>
      <c r="M95" s="277">
        <v>8.6600900000000003</v>
      </c>
    </row>
    <row r="96" spans="1:13">
      <c r="A96" s="301">
        <v>87</v>
      </c>
      <c r="B96" s="277" t="s">
        <v>106</v>
      </c>
      <c r="C96" s="277">
        <v>629.65</v>
      </c>
      <c r="D96" s="279">
        <v>627.1</v>
      </c>
      <c r="E96" s="279">
        <v>621.55000000000007</v>
      </c>
      <c r="F96" s="279">
        <v>613.45000000000005</v>
      </c>
      <c r="G96" s="279">
        <v>607.90000000000009</v>
      </c>
      <c r="H96" s="279">
        <v>635.20000000000005</v>
      </c>
      <c r="I96" s="279">
        <v>640.75</v>
      </c>
      <c r="J96" s="279">
        <v>648.85</v>
      </c>
      <c r="K96" s="277">
        <v>632.65</v>
      </c>
      <c r="L96" s="277">
        <v>619</v>
      </c>
      <c r="M96" s="277">
        <v>11.94125</v>
      </c>
    </row>
    <row r="97" spans="1:13">
      <c r="A97" s="301">
        <v>88</v>
      </c>
      <c r="B97" s="277" t="s">
        <v>108</v>
      </c>
      <c r="C97" s="277">
        <v>701.95</v>
      </c>
      <c r="D97" s="279">
        <v>698.61666666666667</v>
      </c>
      <c r="E97" s="279">
        <v>692.43333333333339</v>
      </c>
      <c r="F97" s="279">
        <v>682.91666666666674</v>
      </c>
      <c r="G97" s="279">
        <v>676.73333333333346</v>
      </c>
      <c r="H97" s="279">
        <v>708.13333333333333</v>
      </c>
      <c r="I97" s="279">
        <v>714.31666666666649</v>
      </c>
      <c r="J97" s="279">
        <v>723.83333333333326</v>
      </c>
      <c r="K97" s="277">
        <v>704.8</v>
      </c>
      <c r="L97" s="277">
        <v>689.1</v>
      </c>
      <c r="M97" s="277">
        <v>40.905110000000001</v>
      </c>
    </row>
    <row r="98" spans="1:13">
      <c r="A98" s="301">
        <v>89</v>
      </c>
      <c r="B98" s="277" t="s">
        <v>109</v>
      </c>
      <c r="C98" s="277">
        <v>1827.2</v>
      </c>
      <c r="D98" s="279">
        <v>1829.05</v>
      </c>
      <c r="E98" s="279">
        <v>1808.1499999999999</v>
      </c>
      <c r="F98" s="279">
        <v>1789.1</v>
      </c>
      <c r="G98" s="279">
        <v>1768.1999999999998</v>
      </c>
      <c r="H98" s="279">
        <v>1848.1</v>
      </c>
      <c r="I98" s="279">
        <v>1869</v>
      </c>
      <c r="J98" s="279">
        <v>1888.05</v>
      </c>
      <c r="K98" s="277">
        <v>1849.95</v>
      </c>
      <c r="L98" s="277">
        <v>1810</v>
      </c>
      <c r="M98" s="277">
        <v>42.351480000000002</v>
      </c>
    </row>
    <row r="99" spans="1:13">
      <c r="A99" s="301">
        <v>90</v>
      </c>
      <c r="B99" s="277" t="s">
        <v>252</v>
      </c>
      <c r="C99" s="277">
        <v>2428.4499999999998</v>
      </c>
      <c r="D99" s="279">
        <v>2423.15</v>
      </c>
      <c r="E99" s="279">
        <v>2406.3000000000002</v>
      </c>
      <c r="F99" s="279">
        <v>2384.15</v>
      </c>
      <c r="G99" s="279">
        <v>2367.3000000000002</v>
      </c>
      <c r="H99" s="279">
        <v>2445.3000000000002</v>
      </c>
      <c r="I99" s="279">
        <v>2462.1499999999996</v>
      </c>
      <c r="J99" s="279">
        <v>2484.3000000000002</v>
      </c>
      <c r="K99" s="277">
        <v>2440</v>
      </c>
      <c r="L99" s="277">
        <v>2401</v>
      </c>
      <c r="M99" s="277">
        <v>1.70153</v>
      </c>
    </row>
    <row r="100" spans="1:13">
      <c r="A100" s="301">
        <v>91</v>
      </c>
      <c r="B100" s="277" t="s">
        <v>110</v>
      </c>
      <c r="C100" s="277">
        <v>1134.1500000000001</v>
      </c>
      <c r="D100" s="279">
        <v>1131.2833333333335</v>
      </c>
      <c r="E100" s="279">
        <v>1123.5666666666671</v>
      </c>
      <c r="F100" s="279">
        <v>1112.9833333333336</v>
      </c>
      <c r="G100" s="279">
        <v>1105.2666666666671</v>
      </c>
      <c r="H100" s="279">
        <v>1141.866666666667</v>
      </c>
      <c r="I100" s="279">
        <v>1149.5833333333337</v>
      </c>
      <c r="J100" s="279">
        <v>1160.166666666667</v>
      </c>
      <c r="K100" s="277">
        <v>1139</v>
      </c>
      <c r="L100" s="277">
        <v>1120.7</v>
      </c>
      <c r="M100" s="277">
        <v>98.808549999999997</v>
      </c>
    </row>
    <row r="101" spans="1:13">
      <c r="A101" s="301">
        <v>92</v>
      </c>
      <c r="B101" s="277" t="s">
        <v>253</v>
      </c>
      <c r="C101" s="277">
        <v>580.85</v>
      </c>
      <c r="D101" s="279">
        <v>582.54999999999995</v>
      </c>
      <c r="E101" s="279">
        <v>575.09999999999991</v>
      </c>
      <c r="F101" s="279">
        <v>569.34999999999991</v>
      </c>
      <c r="G101" s="279">
        <v>561.89999999999986</v>
      </c>
      <c r="H101" s="279">
        <v>588.29999999999995</v>
      </c>
      <c r="I101" s="279">
        <v>595.75</v>
      </c>
      <c r="J101" s="279">
        <v>601.5</v>
      </c>
      <c r="K101" s="277">
        <v>590</v>
      </c>
      <c r="L101" s="277">
        <v>576.79999999999995</v>
      </c>
      <c r="M101" s="277">
        <v>25.021820000000002</v>
      </c>
    </row>
    <row r="102" spans="1:13">
      <c r="A102" s="301">
        <v>93</v>
      </c>
      <c r="B102" s="277" t="s">
        <v>111</v>
      </c>
      <c r="C102" s="277">
        <v>2943.55</v>
      </c>
      <c r="D102" s="279">
        <v>2953.1666666666665</v>
      </c>
      <c r="E102" s="279">
        <v>2866.5333333333328</v>
      </c>
      <c r="F102" s="279">
        <v>2789.5166666666664</v>
      </c>
      <c r="G102" s="279">
        <v>2702.8833333333328</v>
      </c>
      <c r="H102" s="279">
        <v>3030.1833333333329</v>
      </c>
      <c r="I102" s="279">
        <v>3116.8166666666671</v>
      </c>
      <c r="J102" s="279">
        <v>3193.833333333333</v>
      </c>
      <c r="K102" s="277">
        <v>3039.8</v>
      </c>
      <c r="L102" s="277">
        <v>2876.15</v>
      </c>
      <c r="M102" s="277">
        <v>28.095469999999999</v>
      </c>
    </row>
    <row r="103" spans="1:13">
      <c r="A103" s="301">
        <v>94</v>
      </c>
      <c r="B103" s="277" t="s">
        <v>112</v>
      </c>
      <c r="C103" s="277">
        <v>413.5</v>
      </c>
      <c r="D103" s="279">
        <v>413.5</v>
      </c>
      <c r="E103" s="279">
        <v>404</v>
      </c>
      <c r="F103" s="279">
        <v>394.5</v>
      </c>
      <c r="G103" s="279">
        <v>385</v>
      </c>
      <c r="H103" s="279">
        <v>423</v>
      </c>
      <c r="I103" s="279">
        <v>432.5</v>
      </c>
      <c r="J103" s="279">
        <v>442</v>
      </c>
      <c r="K103" s="277">
        <v>423</v>
      </c>
      <c r="L103" s="277">
        <v>404</v>
      </c>
      <c r="M103" s="277">
        <v>35.345790000000001</v>
      </c>
    </row>
    <row r="104" spans="1:13">
      <c r="A104" s="301">
        <v>95</v>
      </c>
      <c r="B104" s="277" t="s">
        <v>114</v>
      </c>
      <c r="C104" s="277">
        <v>196.2</v>
      </c>
      <c r="D104" s="279">
        <v>195.2166666666667</v>
      </c>
      <c r="E104" s="279">
        <v>193.53333333333339</v>
      </c>
      <c r="F104" s="279">
        <v>190.8666666666667</v>
      </c>
      <c r="G104" s="279">
        <v>189.18333333333339</v>
      </c>
      <c r="H104" s="279">
        <v>197.88333333333338</v>
      </c>
      <c r="I104" s="279">
        <v>199.56666666666666</v>
      </c>
      <c r="J104" s="279">
        <v>202.23333333333338</v>
      </c>
      <c r="K104" s="277">
        <v>196.9</v>
      </c>
      <c r="L104" s="277">
        <v>192.55</v>
      </c>
      <c r="M104" s="277">
        <v>111.84434</v>
      </c>
    </row>
    <row r="105" spans="1:13">
      <c r="A105" s="301">
        <v>96</v>
      </c>
      <c r="B105" s="277" t="s">
        <v>115</v>
      </c>
      <c r="C105" s="277">
        <v>200.75</v>
      </c>
      <c r="D105" s="279">
        <v>200.66666666666666</v>
      </c>
      <c r="E105" s="279">
        <v>198.88333333333333</v>
      </c>
      <c r="F105" s="279">
        <v>197.01666666666668</v>
      </c>
      <c r="G105" s="279">
        <v>195.23333333333335</v>
      </c>
      <c r="H105" s="279">
        <v>202.5333333333333</v>
      </c>
      <c r="I105" s="279">
        <v>204.31666666666666</v>
      </c>
      <c r="J105" s="279">
        <v>206.18333333333328</v>
      </c>
      <c r="K105" s="277">
        <v>202.45</v>
      </c>
      <c r="L105" s="277">
        <v>198.8</v>
      </c>
      <c r="M105" s="277">
        <v>38.481549999999999</v>
      </c>
    </row>
    <row r="106" spans="1:13">
      <c r="A106" s="301">
        <v>97</v>
      </c>
      <c r="B106" s="277" t="s">
        <v>116</v>
      </c>
      <c r="C106" s="277">
        <v>2141.65</v>
      </c>
      <c r="D106" s="279">
        <v>2154.4</v>
      </c>
      <c r="E106" s="279">
        <v>2123.8000000000002</v>
      </c>
      <c r="F106" s="279">
        <v>2105.9500000000003</v>
      </c>
      <c r="G106" s="279">
        <v>2075.3500000000004</v>
      </c>
      <c r="H106" s="279">
        <v>2172.25</v>
      </c>
      <c r="I106" s="279">
        <v>2202.8499999999995</v>
      </c>
      <c r="J106" s="279">
        <v>2220.6999999999998</v>
      </c>
      <c r="K106" s="277">
        <v>2185</v>
      </c>
      <c r="L106" s="277">
        <v>2136.5500000000002</v>
      </c>
      <c r="M106" s="277">
        <v>16.678100000000001</v>
      </c>
    </row>
    <row r="107" spans="1:13">
      <c r="A107" s="301">
        <v>98</v>
      </c>
      <c r="B107" s="277" t="s">
        <v>254</v>
      </c>
      <c r="C107" s="277">
        <v>229.25</v>
      </c>
      <c r="D107" s="279">
        <v>229.51666666666665</v>
      </c>
      <c r="E107" s="279">
        <v>227.0333333333333</v>
      </c>
      <c r="F107" s="279">
        <v>224.81666666666666</v>
      </c>
      <c r="G107" s="279">
        <v>222.33333333333331</v>
      </c>
      <c r="H107" s="279">
        <v>231.73333333333329</v>
      </c>
      <c r="I107" s="279">
        <v>234.21666666666664</v>
      </c>
      <c r="J107" s="279">
        <v>236.43333333333328</v>
      </c>
      <c r="K107" s="277">
        <v>232</v>
      </c>
      <c r="L107" s="277">
        <v>227.3</v>
      </c>
      <c r="M107" s="277">
        <v>4.7970699999999997</v>
      </c>
    </row>
    <row r="108" spans="1:13">
      <c r="A108" s="301">
        <v>99</v>
      </c>
      <c r="B108" s="277" t="s">
        <v>255</v>
      </c>
      <c r="C108" s="277">
        <v>35.65</v>
      </c>
      <c r="D108" s="279">
        <v>35.56666666666667</v>
      </c>
      <c r="E108" s="279">
        <v>35.13333333333334</v>
      </c>
      <c r="F108" s="279">
        <v>34.616666666666667</v>
      </c>
      <c r="G108" s="279">
        <v>34.183333333333337</v>
      </c>
      <c r="H108" s="279">
        <v>36.083333333333343</v>
      </c>
      <c r="I108" s="279">
        <v>36.516666666666666</v>
      </c>
      <c r="J108" s="279">
        <v>37.033333333333346</v>
      </c>
      <c r="K108" s="277">
        <v>36</v>
      </c>
      <c r="L108" s="277">
        <v>35.049999999999997</v>
      </c>
      <c r="M108" s="277">
        <v>6.1537800000000002</v>
      </c>
    </row>
    <row r="109" spans="1:13">
      <c r="A109" s="301">
        <v>100</v>
      </c>
      <c r="B109" s="277" t="s">
        <v>117</v>
      </c>
      <c r="C109" s="277">
        <v>204.35</v>
      </c>
      <c r="D109" s="279">
        <v>205.16666666666666</v>
      </c>
      <c r="E109" s="279">
        <v>201.83333333333331</v>
      </c>
      <c r="F109" s="279">
        <v>199.31666666666666</v>
      </c>
      <c r="G109" s="279">
        <v>195.98333333333332</v>
      </c>
      <c r="H109" s="279">
        <v>207.68333333333331</v>
      </c>
      <c r="I109" s="279">
        <v>211.01666666666662</v>
      </c>
      <c r="J109" s="279">
        <v>213.5333333333333</v>
      </c>
      <c r="K109" s="277">
        <v>208.5</v>
      </c>
      <c r="L109" s="277">
        <v>202.65</v>
      </c>
      <c r="M109" s="277">
        <v>79.325490000000002</v>
      </c>
    </row>
    <row r="110" spans="1:13">
      <c r="A110" s="301">
        <v>101</v>
      </c>
      <c r="B110" s="277" t="s">
        <v>258</v>
      </c>
      <c r="C110" s="277">
        <v>200.4</v>
      </c>
      <c r="D110" s="279">
        <v>199.91666666666666</v>
      </c>
      <c r="E110" s="279">
        <v>195.48333333333332</v>
      </c>
      <c r="F110" s="279">
        <v>190.56666666666666</v>
      </c>
      <c r="G110" s="279">
        <v>186.13333333333333</v>
      </c>
      <c r="H110" s="279">
        <v>204.83333333333331</v>
      </c>
      <c r="I110" s="279">
        <v>209.26666666666665</v>
      </c>
      <c r="J110" s="279">
        <v>214.18333333333331</v>
      </c>
      <c r="K110" s="277">
        <v>204.35</v>
      </c>
      <c r="L110" s="277">
        <v>195</v>
      </c>
      <c r="M110" s="277">
        <v>9.1165099999999999</v>
      </c>
    </row>
    <row r="111" spans="1:13">
      <c r="A111" s="301">
        <v>102</v>
      </c>
      <c r="B111" s="277" t="s">
        <v>118</v>
      </c>
      <c r="C111" s="277">
        <v>392.4</v>
      </c>
      <c r="D111" s="279">
        <v>389.16666666666669</v>
      </c>
      <c r="E111" s="279">
        <v>384.33333333333337</v>
      </c>
      <c r="F111" s="279">
        <v>376.26666666666671</v>
      </c>
      <c r="G111" s="279">
        <v>371.43333333333339</v>
      </c>
      <c r="H111" s="279">
        <v>397.23333333333335</v>
      </c>
      <c r="I111" s="279">
        <v>402.06666666666672</v>
      </c>
      <c r="J111" s="279">
        <v>410.13333333333333</v>
      </c>
      <c r="K111" s="277">
        <v>394</v>
      </c>
      <c r="L111" s="277">
        <v>381.1</v>
      </c>
      <c r="M111" s="277">
        <v>312.97334000000001</v>
      </c>
    </row>
    <row r="112" spans="1:13">
      <c r="A112" s="301">
        <v>103</v>
      </c>
      <c r="B112" s="277" t="s">
        <v>256</v>
      </c>
      <c r="C112" s="277">
        <v>1262.05</v>
      </c>
      <c r="D112" s="279">
        <v>1264.0333333333333</v>
      </c>
      <c r="E112" s="279">
        <v>1248.1166666666666</v>
      </c>
      <c r="F112" s="279">
        <v>1234.1833333333332</v>
      </c>
      <c r="G112" s="279">
        <v>1218.2666666666664</v>
      </c>
      <c r="H112" s="279">
        <v>1277.9666666666667</v>
      </c>
      <c r="I112" s="279">
        <v>1293.8833333333337</v>
      </c>
      <c r="J112" s="279">
        <v>1307.8166666666668</v>
      </c>
      <c r="K112" s="277">
        <v>1279.95</v>
      </c>
      <c r="L112" s="277">
        <v>1250.0999999999999</v>
      </c>
      <c r="M112" s="277">
        <v>4.0668300000000004</v>
      </c>
    </row>
    <row r="113" spans="1:13">
      <c r="A113" s="301">
        <v>104</v>
      </c>
      <c r="B113" s="277" t="s">
        <v>119</v>
      </c>
      <c r="C113" s="277">
        <v>437.9</v>
      </c>
      <c r="D113" s="279">
        <v>435.68333333333334</v>
      </c>
      <c r="E113" s="279">
        <v>429.4666666666667</v>
      </c>
      <c r="F113" s="279">
        <v>421.03333333333336</v>
      </c>
      <c r="G113" s="279">
        <v>414.81666666666672</v>
      </c>
      <c r="H113" s="279">
        <v>444.11666666666667</v>
      </c>
      <c r="I113" s="279">
        <v>450.33333333333326</v>
      </c>
      <c r="J113" s="279">
        <v>458.76666666666665</v>
      </c>
      <c r="K113" s="277">
        <v>441.9</v>
      </c>
      <c r="L113" s="277">
        <v>427.25</v>
      </c>
      <c r="M113" s="277">
        <v>22.62311</v>
      </c>
    </row>
    <row r="114" spans="1:13">
      <c r="A114" s="301">
        <v>105</v>
      </c>
      <c r="B114" s="277" t="s">
        <v>257</v>
      </c>
      <c r="C114" s="277">
        <v>39.5</v>
      </c>
      <c r="D114" s="279">
        <v>39.733333333333334</v>
      </c>
      <c r="E114" s="279">
        <v>38.266666666666666</v>
      </c>
      <c r="F114" s="279">
        <v>37.033333333333331</v>
      </c>
      <c r="G114" s="279">
        <v>35.566666666666663</v>
      </c>
      <c r="H114" s="279">
        <v>40.966666666666669</v>
      </c>
      <c r="I114" s="279">
        <v>42.433333333333337</v>
      </c>
      <c r="J114" s="279">
        <v>43.666666666666671</v>
      </c>
      <c r="K114" s="277">
        <v>41.2</v>
      </c>
      <c r="L114" s="277">
        <v>38.5</v>
      </c>
      <c r="M114" s="277">
        <v>22.51623</v>
      </c>
    </row>
    <row r="115" spans="1:13">
      <c r="A115" s="301">
        <v>106</v>
      </c>
      <c r="B115" s="277" t="s">
        <v>120</v>
      </c>
      <c r="C115" s="277">
        <v>9.9</v>
      </c>
      <c r="D115" s="279">
        <v>9.75</v>
      </c>
      <c r="E115" s="279">
        <v>9.35</v>
      </c>
      <c r="F115" s="279">
        <v>8.7999999999999989</v>
      </c>
      <c r="G115" s="279">
        <v>8.3999999999999986</v>
      </c>
      <c r="H115" s="279">
        <v>10.3</v>
      </c>
      <c r="I115" s="279">
        <v>10.7</v>
      </c>
      <c r="J115" s="279">
        <v>11.250000000000002</v>
      </c>
      <c r="K115" s="277">
        <v>10.15</v>
      </c>
      <c r="L115" s="277">
        <v>9.1999999999999993</v>
      </c>
      <c r="M115" s="277">
        <v>5600.9112999999998</v>
      </c>
    </row>
    <row r="116" spans="1:13">
      <c r="A116" s="301">
        <v>107</v>
      </c>
      <c r="B116" s="277" t="s">
        <v>121</v>
      </c>
      <c r="C116" s="277">
        <v>31.75</v>
      </c>
      <c r="D116" s="279">
        <v>31.649999999999995</v>
      </c>
      <c r="E116" s="279">
        <v>31.249999999999993</v>
      </c>
      <c r="F116" s="279">
        <v>30.749999999999996</v>
      </c>
      <c r="G116" s="279">
        <v>30.349999999999994</v>
      </c>
      <c r="H116" s="279">
        <v>32.149999999999991</v>
      </c>
      <c r="I116" s="279">
        <v>32.54999999999999</v>
      </c>
      <c r="J116" s="279">
        <v>33.04999999999999</v>
      </c>
      <c r="K116" s="277">
        <v>32.049999999999997</v>
      </c>
      <c r="L116" s="277">
        <v>31.15</v>
      </c>
      <c r="M116" s="277">
        <v>349.18736999999999</v>
      </c>
    </row>
    <row r="117" spans="1:13">
      <c r="A117" s="301">
        <v>108</v>
      </c>
      <c r="B117" s="277" t="s">
        <v>122</v>
      </c>
      <c r="C117" s="277">
        <v>400.8</v>
      </c>
      <c r="D117" s="279">
        <v>398.73333333333335</v>
      </c>
      <c r="E117" s="279">
        <v>393.66666666666669</v>
      </c>
      <c r="F117" s="279">
        <v>386.53333333333336</v>
      </c>
      <c r="G117" s="279">
        <v>381.4666666666667</v>
      </c>
      <c r="H117" s="279">
        <v>405.86666666666667</v>
      </c>
      <c r="I117" s="279">
        <v>410.93333333333328</v>
      </c>
      <c r="J117" s="279">
        <v>418.06666666666666</v>
      </c>
      <c r="K117" s="277">
        <v>403.8</v>
      </c>
      <c r="L117" s="277">
        <v>391.6</v>
      </c>
      <c r="M117" s="277">
        <v>25.176590000000001</v>
      </c>
    </row>
    <row r="118" spans="1:13">
      <c r="A118" s="301">
        <v>109</v>
      </c>
      <c r="B118" s="277" t="s">
        <v>260</v>
      </c>
      <c r="C118" s="277">
        <v>103.6</v>
      </c>
      <c r="D118" s="279">
        <v>103.95</v>
      </c>
      <c r="E118" s="279">
        <v>102.55000000000001</v>
      </c>
      <c r="F118" s="279">
        <v>101.50000000000001</v>
      </c>
      <c r="G118" s="279">
        <v>100.10000000000002</v>
      </c>
      <c r="H118" s="279">
        <v>105</v>
      </c>
      <c r="I118" s="279">
        <v>106.4</v>
      </c>
      <c r="J118" s="279">
        <v>107.44999999999999</v>
      </c>
      <c r="K118" s="277">
        <v>105.35</v>
      </c>
      <c r="L118" s="277">
        <v>102.9</v>
      </c>
      <c r="M118" s="277">
        <v>10.904070000000001</v>
      </c>
    </row>
    <row r="119" spans="1:13">
      <c r="A119" s="301">
        <v>110</v>
      </c>
      <c r="B119" s="277" t="s">
        <v>123</v>
      </c>
      <c r="C119" s="277">
        <v>1247.3</v>
      </c>
      <c r="D119" s="279">
        <v>1240.5833333333333</v>
      </c>
      <c r="E119" s="279">
        <v>1209.1666666666665</v>
      </c>
      <c r="F119" s="279">
        <v>1171.0333333333333</v>
      </c>
      <c r="G119" s="279">
        <v>1139.6166666666666</v>
      </c>
      <c r="H119" s="279">
        <v>1278.7166666666665</v>
      </c>
      <c r="I119" s="279">
        <v>1310.133333333333</v>
      </c>
      <c r="J119" s="279">
        <v>1348.2666666666664</v>
      </c>
      <c r="K119" s="277">
        <v>1272</v>
      </c>
      <c r="L119" s="277">
        <v>1202.45</v>
      </c>
      <c r="M119" s="277">
        <v>34.90746</v>
      </c>
    </row>
    <row r="120" spans="1:13">
      <c r="A120" s="301">
        <v>111</v>
      </c>
      <c r="B120" s="277" t="s">
        <v>124</v>
      </c>
      <c r="C120" s="277">
        <v>640.54999999999995</v>
      </c>
      <c r="D120" s="279">
        <v>635.25</v>
      </c>
      <c r="E120" s="279">
        <v>619.4</v>
      </c>
      <c r="F120" s="279">
        <v>598.25</v>
      </c>
      <c r="G120" s="279">
        <v>582.4</v>
      </c>
      <c r="H120" s="279">
        <v>656.4</v>
      </c>
      <c r="I120" s="279">
        <v>672.24999999999989</v>
      </c>
      <c r="J120" s="279">
        <v>693.4</v>
      </c>
      <c r="K120" s="277">
        <v>651.1</v>
      </c>
      <c r="L120" s="277">
        <v>614.1</v>
      </c>
      <c r="M120" s="277">
        <v>197.69514000000001</v>
      </c>
    </row>
    <row r="121" spans="1:13">
      <c r="A121" s="301">
        <v>112</v>
      </c>
      <c r="B121" s="277" t="s">
        <v>125</v>
      </c>
      <c r="C121" s="277">
        <v>196.05</v>
      </c>
      <c r="D121" s="279">
        <v>195.43333333333331</v>
      </c>
      <c r="E121" s="279">
        <v>192.41666666666663</v>
      </c>
      <c r="F121" s="279">
        <v>188.78333333333333</v>
      </c>
      <c r="G121" s="279">
        <v>185.76666666666665</v>
      </c>
      <c r="H121" s="279">
        <v>199.06666666666661</v>
      </c>
      <c r="I121" s="279">
        <v>202.08333333333331</v>
      </c>
      <c r="J121" s="279">
        <v>205.71666666666658</v>
      </c>
      <c r="K121" s="277">
        <v>198.45</v>
      </c>
      <c r="L121" s="277">
        <v>191.8</v>
      </c>
      <c r="M121" s="277">
        <v>153.54231999999999</v>
      </c>
    </row>
    <row r="122" spans="1:13">
      <c r="A122" s="301">
        <v>113</v>
      </c>
      <c r="B122" s="277" t="s">
        <v>126</v>
      </c>
      <c r="C122" s="277">
        <v>924</v>
      </c>
      <c r="D122" s="279">
        <v>921.30000000000007</v>
      </c>
      <c r="E122" s="279">
        <v>916.20000000000016</v>
      </c>
      <c r="F122" s="279">
        <v>908.40000000000009</v>
      </c>
      <c r="G122" s="279">
        <v>903.30000000000018</v>
      </c>
      <c r="H122" s="279">
        <v>929.10000000000014</v>
      </c>
      <c r="I122" s="279">
        <v>934.2</v>
      </c>
      <c r="J122" s="279">
        <v>942.00000000000011</v>
      </c>
      <c r="K122" s="277">
        <v>926.4</v>
      </c>
      <c r="L122" s="277">
        <v>913.5</v>
      </c>
      <c r="M122" s="277">
        <v>56.786960000000001</v>
      </c>
    </row>
    <row r="123" spans="1:13">
      <c r="A123" s="301">
        <v>114</v>
      </c>
      <c r="B123" s="277" t="s">
        <v>127</v>
      </c>
      <c r="C123" s="277">
        <v>85.3</v>
      </c>
      <c r="D123" s="279">
        <v>85.166666666666671</v>
      </c>
      <c r="E123" s="279">
        <v>84.683333333333337</v>
      </c>
      <c r="F123" s="279">
        <v>84.066666666666663</v>
      </c>
      <c r="G123" s="279">
        <v>83.583333333333329</v>
      </c>
      <c r="H123" s="279">
        <v>85.783333333333346</v>
      </c>
      <c r="I123" s="279">
        <v>86.266666666666666</v>
      </c>
      <c r="J123" s="279">
        <v>86.883333333333354</v>
      </c>
      <c r="K123" s="277">
        <v>85.65</v>
      </c>
      <c r="L123" s="277">
        <v>84.55</v>
      </c>
      <c r="M123" s="277">
        <v>125.23696</v>
      </c>
    </row>
    <row r="124" spans="1:13">
      <c r="A124" s="301">
        <v>115</v>
      </c>
      <c r="B124" s="277" t="s">
        <v>262</v>
      </c>
      <c r="C124" s="277">
        <v>2055.65</v>
      </c>
      <c r="D124" s="279">
        <v>2036.6333333333332</v>
      </c>
      <c r="E124" s="279">
        <v>2005.2666666666664</v>
      </c>
      <c r="F124" s="279">
        <v>1954.8833333333332</v>
      </c>
      <c r="G124" s="279">
        <v>1923.5166666666664</v>
      </c>
      <c r="H124" s="279">
        <v>2087.0166666666664</v>
      </c>
      <c r="I124" s="279">
        <v>2118.3833333333332</v>
      </c>
      <c r="J124" s="279">
        <v>2168.7666666666664</v>
      </c>
      <c r="K124" s="277">
        <v>2068</v>
      </c>
      <c r="L124" s="277">
        <v>1986.25</v>
      </c>
      <c r="M124" s="277">
        <v>3.6555399999999998</v>
      </c>
    </row>
    <row r="125" spans="1:13">
      <c r="A125" s="301">
        <v>116</v>
      </c>
      <c r="B125" s="277" t="s">
        <v>2932</v>
      </c>
      <c r="C125" s="277">
        <v>1359.75</v>
      </c>
      <c r="D125" s="279">
        <v>1360.9166666666667</v>
      </c>
      <c r="E125" s="279">
        <v>1351.9333333333334</v>
      </c>
      <c r="F125" s="279">
        <v>1344.1166666666666</v>
      </c>
      <c r="G125" s="279">
        <v>1335.1333333333332</v>
      </c>
      <c r="H125" s="279">
        <v>1368.7333333333336</v>
      </c>
      <c r="I125" s="279">
        <v>1377.7166666666667</v>
      </c>
      <c r="J125" s="279">
        <v>1385.5333333333338</v>
      </c>
      <c r="K125" s="277">
        <v>1369.9</v>
      </c>
      <c r="L125" s="277">
        <v>1353.1</v>
      </c>
      <c r="M125" s="277">
        <v>2.4651200000000002</v>
      </c>
    </row>
    <row r="126" spans="1:13">
      <c r="A126" s="301">
        <v>117</v>
      </c>
      <c r="B126" s="277" t="s">
        <v>128</v>
      </c>
      <c r="C126" s="277">
        <v>191.35</v>
      </c>
      <c r="D126" s="279">
        <v>191.33333333333334</v>
      </c>
      <c r="E126" s="279">
        <v>189.66666666666669</v>
      </c>
      <c r="F126" s="279">
        <v>187.98333333333335</v>
      </c>
      <c r="G126" s="279">
        <v>186.31666666666669</v>
      </c>
      <c r="H126" s="279">
        <v>193.01666666666668</v>
      </c>
      <c r="I126" s="279">
        <v>194.68333333333337</v>
      </c>
      <c r="J126" s="279">
        <v>196.36666666666667</v>
      </c>
      <c r="K126" s="277">
        <v>193</v>
      </c>
      <c r="L126" s="277">
        <v>189.65</v>
      </c>
      <c r="M126" s="277">
        <v>205.85664</v>
      </c>
    </row>
    <row r="127" spans="1:13">
      <c r="A127" s="301">
        <v>118</v>
      </c>
      <c r="B127" s="277" t="s">
        <v>129</v>
      </c>
      <c r="C127" s="277">
        <v>221.25</v>
      </c>
      <c r="D127" s="279">
        <v>218.9</v>
      </c>
      <c r="E127" s="279">
        <v>214.85000000000002</v>
      </c>
      <c r="F127" s="279">
        <v>208.45000000000002</v>
      </c>
      <c r="G127" s="279">
        <v>204.40000000000003</v>
      </c>
      <c r="H127" s="279">
        <v>225.3</v>
      </c>
      <c r="I127" s="279">
        <v>229.35000000000002</v>
      </c>
      <c r="J127" s="279">
        <v>235.75</v>
      </c>
      <c r="K127" s="277">
        <v>222.95</v>
      </c>
      <c r="L127" s="277">
        <v>212.5</v>
      </c>
      <c r="M127" s="277">
        <v>151.51680999999999</v>
      </c>
    </row>
    <row r="128" spans="1:13">
      <c r="A128" s="301">
        <v>119</v>
      </c>
      <c r="B128" s="277" t="s">
        <v>263</v>
      </c>
      <c r="C128" s="277">
        <v>58.75</v>
      </c>
      <c r="D128" s="279">
        <v>57.916666666666664</v>
      </c>
      <c r="E128" s="279">
        <v>56.833333333333329</v>
      </c>
      <c r="F128" s="279">
        <v>54.916666666666664</v>
      </c>
      <c r="G128" s="279">
        <v>53.833333333333329</v>
      </c>
      <c r="H128" s="279">
        <v>59.833333333333329</v>
      </c>
      <c r="I128" s="279">
        <v>60.916666666666657</v>
      </c>
      <c r="J128" s="279">
        <v>62.833333333333329</v>
      </c>
      <c r="K128" s="277">
        <v>59</v>
      </c>
      <c r="L128" s="277">
        <v>56</v>
      </c>
      <c r="M128" s="277">
        <v>95.365899999999996</v>
      </c>
    </row>
    <row r="129" spans="1:13">
      <c r="A129" s="301">
        <v>120</v>
      </c>
      <c r="B129" s="277" t="s">
        <v>130</v>
      </c>
      <c r="C129" s="277">
        <v>293</v>
      </c>
      <c r="D129" s="279">
        <v>290.68333333333334</v>
      </c>
      <c r="E129" s="279">
        <v>287.36666666666667</v>
      </c>
      <c r="F129" s="279">
        <v>281.73333333333335</v>
      </c>
      <c r="G129" s="279">
        <v>278.41666666666669</v>
      </c>
      <c r="H129" s="279">
        <v>296.31666666666666</v>
      </c>
      <c r="I129" s="279">
        <v>299.63333333333338</v>
      </c>
      <c r="J129" s="279">
        <v>305.26666666666665</v>
      </c>
      <c r="K129" s="277">
        <v>294</v>
      </c>
      <c r="L129" s="277">
        <v>285.05</v>
      </c>
      <c r="M129" s="277">
        <v>117.10724</v>
      </c>
    </row>
    <row r="130" spans="1:13">
      <c r="A130" s="301">
        <v>121</v>
      </c>
      <c r="B130" s="277" t="s">
        <v>264</v>
      </c>
      <c r="C130" s="277">
        <v>794.5</v>
      </c>
      <c r="D130" s="279">
        <v>791</v>
      </c>
      <c r="E130" s="279">
        <v>778.65</v>
      </c>
      <c r="F130" s="279">
        <v>762.8</v>
      </c>
      <c r="G130" s="279">
        <v>750.44999999999993</v>
      </c>
      <c r="H130" s="279">
        <v>806.85</v>
      </c>
      <c r="I130" s="279">
        <v>819.19999999999993</v>
      </c>
      <c r="J130" s="279">
        <v>835.05000000000007</v>
      </c>
      <c r="K130" s="277">
        <v>803.35</v>
      </c>
      <c r="L130" s="277">
        <v>775.15</v>
      </c>
      <c r="M130" s="277">
        <v>4.6128400000000003</v>
      </c>
    </row>
    <row r="131" spans="1:13">
      <c r="A131" s="301">
        <v>122</v>
      </c>
      <c r="B131" s="277" t="s">
        <v>131</v>
      </c>
      <c r="C131" s="277">
        <v>2250.75</v>
      </c>
      <c r="D131" s="279">
        <v>2213.0833333333335</v>
      </c>
      <c r="E131" s="279">
        <v>2139.8666666666668</v>
      </c>
      <c r="F131" s="279">
        <v>2028.9833333333331</v>
      </c>
      <c r="G131" s="279">
        <v>1955.7666666666664</v>
      </c>
      <c r="H131" s="279">
        <v>2323.9666666666672</v>
      </c>
      <c r="I131" s="279">
        <v>2397.1833333333334</v>
      </c>
      <c r="J131" s="279">
        <v>2508.0666666666675</v>
      </c>
      <c r="K131" s="277">
        <v>2286.3000000000002</v>
      </c>
      <c r="L131" s="277">
        <v>2102.1999999999998</v>
      </c>
      <c r="M131" s="277">
        <v>31.16086</v>
      </c>
    </row>
    <row r="132" spans="1:13">
      <c r="A132" s="301">
        <v>123</v>
      </c>
      <c r="B132" s="277" t="s">
        <v>133</v>
      </c>
      <c r="C132" s="277">
        <v>1423.5</v>
      </c>
      <c r="D132" s="279">
        <v>1422.7166666666665</v>
      </c>
      <c r="E132" s="279">
        <v>1407.9333333333329</v>
      </c>
      <c r="F132" s="279">
        <v>1392.3666666666666</v>
      </c>
      <c r="G132" s="279">
        <v>1377.583333333333</v>
      </c>
      <c r="H132" s="279">
        <v>1438.2833333333328</v>
      </c>
      <c r="I132" s="279">
        <v>1453.0666666666662</v>
      </c>
      <c r="J132" s="279">
        <v>1468.6333333333328</v>
      </c>
      <c r="K132" s="277">
        <v>1437.5</v>
      </c>
      <c r="L132" s="277">
        <v>1407.15</v>
      </c>
      <c r="M132" s="277">
        <v>33.252499999999998</v>
      </c>
    </row>
    <row r="133" spans="1:13">
      <c r="A133" s="301">
        <v>124</v>
      </c>
      <c r="B133" s="277" t="s">
        <v>134</v>
      </c>
      <c r="C133" s="277">
        <v>67.349999999999994</v>
      </c>
      <c r="D133" s="279">
        <v>66.833333333333329</v>
      </c>
      <c r="E133" s="279">
        <v>66.066666666666663</v>
      </c>
      <c r="F133" s="279">
        <v>64.783333333333331</v>
      </c>
      <c r="G133" s="279">
        <v>64.016666666666666</v>
      </c>
      <c r="H133" s="279">
        <v>68.11666666666666</v>
      </c>
      <c r="I133" s="279">
        <v>68.88333333333334</v>
      </c>
      <c r="J133" s="279">
        <v>70.166666666666657</v>
      </c>
      <c r="K133" s="277">
        <v>67.599999999999994</v>
      </c>
      <c r="L133" s="277">
        <v>65.55</v>
      </c>
      <c r="M133" s="277">
        <v>78.731430000000003</v>
      </c>
    </row>
    <row r="134" spans="1:13">
      <c r="A134" s="301">
        <v>125</v>
      </c>
      <c r="B134" s="277" t="s">
        <v>358</v>
      </c>
      <c r="C134" s="277">
        <v>1861.2</v>
      </c>
      <c r="D134" s="279">
        <v>1845.4666666666665</v>
      </c>
      <c r="E134" s="279">
        <v>1820.9833333333329</v>
      </c>
      <c r="F134" s="279">
        <v>1780.7666666666664</v>
      </c>
      <c r="G134" s="279">
        <v>1756.2833333333328</v>
      </c>
      <c r="H134" s="279">
        <v>1885.6833333333329</v>
      </c>
      <c r="I134" s="279">
        <v>1910.1666666666665</v>
      </c>
      <c r="J134" s="279">
        <v>1950.383333333333</v>
      </c>
      <c r="K134" s="277">
        <v>1869.95</v>
      </c>
      <c r="L134" s="277">
        <v>1805.25</v>
      </c>
      <c r="M134" s="277">
        <v>0.64719000000000004</v>
      </c>
    </row>
    <row r="135" spans="1:13">
      <c r="A135" s="301">
        <v>126</v>
      </c>
      <c r="B135" s="277" t="s">
        <v>135</v>
      </c>
      <c r="C135" s="277">
        <v>302.95</v>
      </c>
      <c r="D135" s="279">
        <v>302.55</v>
      </c>
      <c r="E135" s="279">
        <v>298.85000000000002</v>
      </c>
      <c r="F135" s="279">
        <v>294.75</v>
      </c>
      <c r="G135" s="279">
        <v>291.05</v>
      </c>
      <c r="H135" s="279">
        <v>306.65000000000003</v>
      </c>
      <c r="I135" s="279">
        <v>310.34999999999997</v>
      </c>
      <c r="J135" s="279">
        <v>314.45000000000005</v>
      </c>
      <c r="K135" s="277">
        <v>306.25</v>
      </c>
      <c r="L135" s="277">
        <v>298.45</v>
      </c>
      <c r="M135" s="277">
        <v>21.59346</v>
      </c>
    </row>
    <row r="136" spans="1:13">
      <c r="A136" s="301">
        <v>127</v>
      </c>
      <c r="B136" s="277" t="s">
        <v>136</v>
      </c>
      <c r="C136" s="277">
        <v>955.55</v>
      </c>
      <c r="D136" s="279">
        <v>954.44999999999993</v>
      </c>
      <c r="E136" s="279">
        <v>949.09999999999991</v>
      </c>
      <c r="F136" s="279">
        <v>942.65</v>
      </c>
      <c r="G136" s="279">
        <v>937.3</v>
      </c>
      <c r="H136" s="279">
        <v>960.89999999999986</v>
      </c>
      <c r="I136" s="279">
        <v>966.25</v>
      </c>
      <c r="J136" s="279">
        <v>972.69999999999982</v>
      </c>
      <c r="K136" s="277">
        <v>959.8</v>
      </c>
      <c r="L136" s="277">
        <v>948</v>
      </c>
      <c r="M136" s="277">
        <v>21.077259999999999</v>
      </c>
    </row>
    <row r="137" spans="1:13">
      <c r="A137" s="301">
        <v>128</v>
      </c>
      <c r="B137" s="277" t="s">
        <v>266</v>
      </c>
      <c r="C137" s="277">
        <v>2479.1999999999998</v>
      </c>
      <c r="D137" s="279">
        <v>2483.0666666666666</v>
      </c>
      <c r="E137" s="279">
        <v>2436.1333333333332</v>
      </c>
      <c r="F137" s="279">
        <v>2393.0666666666666</v>
      </c>
      <c r="G137" s="279">
        <v>2346.1333333333332</v>
      </c>
      <c r="H137" s="279">
        <v>2526.1333333333332</v>
      </c>
      <c r="I137" s="279">
        <v>2573.0666666666666</v>
      </c>
      <c r="J137" s="279">
        <v>2616.1333333333332</v>
      </c>
      <c r="K137" s="277">
        <v>2530</v>
      </c>
      <c r="L137" s="277">
        <v>2440</v>
      </c>
      <c r="M137" s="277">
        <v>1.5367999999999999</v>
      </c>
    </row>
    <row r="138" spans="1:13">
      <c r="A138" s="301">
        <v>129</v>
      </c>
      <c r="B138" s="277" t="s">
        <v>265</v>
      </c>
      <c r="C138" s="277">
        <v>1528.9</v>
      </c>
      <c r="D138" s="279">
        <v>1535.9166666666667</v>
      </c>
      <c r="E138" s="279">
        <v>1508.1333333333334</v>
      </c>
      <c r="F138" s="279">
        <v>1487.3666666666668</v>
      </c>
      <c r="G138" s="279">
        <v>1459.5833333333335</v>
      </c>
      <c r="H138" s="279">
        <v>1556.6833333333334</v>
      </c>
      <c r="I138" s="279">
        <v>1584.4666666666667</v>
      </c>
      <c r="J138" s="279">
        <v>1605.2333333333333</v>
      </c>
      <c r="K138" s="277">
        <v>1563.7</v>
      </c>
      <c r="L138" s="277">
        <v>1515.15</v>
      </c>
      <c r="M138" s="277">
        <v>1.3332599999999999</v>
      </c>
    </row>
    <row r="139" spans="1:13">
      <c r="A139" s="301">
        <v>130</v>
      </c>
      <c r="B139" s="277" t="s">
        <v>137</v>
      </c>
      <c r="C139" s="277">
        <v>962</v>
      </c>
      <c r="D139" s="279">
        <v>957.44999999999993</v>
      </c>
      <c r="E139" s="279">
        <v>944.89999999999986</v>
      </c>
      <c r="F139" s="279">
        <v>927.8</v>
      </c>
      <c r="G139" s="279">
        <v>915.24999999999989</v>
      </c>
      <c r="H139" s="279">
        <v>974.54999999999984</v>
      </c>
      <c r="I139" s="279">
        <v>987.0999999999998</v>
      </c>
      <c r="J139" s="279">
        <v>1004.1999999999998</v>
      </c>
      <c r="K139" s="277">
        <v>970</v>
      </c>
      <c r="L139" s="277">
        <v>940.35</v>
      </c>
      <c r="M139" s="277">
        <v>37.580820000000003</v>
      </c>
    </row>
    <row r="140" spans="1:13">
      <c r="A140" s="301">
        <v>131</v>
      </c>
      <c r="B140" s="277" t="s">
        <v>138</v>
      </c>
      <c r="C140" s="277">
        <v>642.75</v>
      </c>
      <c r="D140" s="279">
        <v>630.23333333333335</v>
      </c>
      <c r="E140" s="279">
        <v>614.56666666666672</v>
      </c>
      <c r="F140" s="279">
        <v>586.38333333333333</v>
      </c>
      <c r="G140" s="279">
        <v>570.7166666666667</v>
      </c>
      <c r="H140" s="279">
        <v>658.41666666666674</v>
      </c>
      <c r="I140" s="279">
        <v>674.08333333333326</v>
      </c>
      <c r="J140" s="279">
        <v>702.26666666666677</v>
      </c>
      <c r="K140" s="277">
        <v>645.9</v>
      </c>
      <c r="L140" s="277">
        <v>602.04999999999995</v>
      </c>
      <c r="M140" s="277">
        <v>78.871619999999993</v>
      </c>
    </row>
    <row r="141" spans="1:13">
      <c r="A141" s="301">
        <v>132</v>
      </c>
      <c r="B141" s="277" t="s">
        <v>139</v>
      </c>
      <c r="C141" s="277">
        <v>137.44999999999999</v>
      </c>
      <c r="D141" s="279">
        <v>136.43333333333334</v>
      </c>
      <c r="E141" s="279">
        <v>134.56666666666666</v>
      </c>
      <c r="F141" s="279">
        <v>131.68333333333334</v>
      </c>
      <c r="G141" s="279">
        <v>129.81666666666666</v>
      </c>
      <c r="H141" s="279">
        <v>139.31666666666666</v>
      </c>
      <c r="I141" s="279">
        <v>141.18333333333334</v>
      </c>
      <c r="J141" s="279">
        <v>144.06666666666666</v>
      </c>
      <c r="K141" s="277">
        <v>138.30000000000001</v>
      </c>
      <c r="L141" s="277">
        <v>133.55000000000001</v>
      </c>
      <c r="M141" s="277">
        <v>72.551249999999996</v>
      </c>
    </row>
    <row r="142" spans="1:13">
      <c r="A142" s="301">
        <v>133</v>
      </c>
      <c r="B142" s="277" t="s">
        <v>140</v>
      </c>
      <c r="C142" s="277">
        <v>153.35</v>
      </c>
      <c r="D142" s="279">
        <v>152.41666666666666</v>
      </c>
      <c r="E142" s="279">
        <v>150.83333333333331</v>
      </c>
      <c r="F142" s="279">
        <v>148.31666666666666</v>
      </c>
      <c r="G142" s="279">
        <v>146.73333333333332</v>
      </c>
      <c r="H142" s="279">
        <v>154.93333333333331</v>
      </c>
      <c r="I142" s="279">
        <v>156.51666666666662</v>
      </c>
      <c r="J142" s="279">
        <v>159.0333333333333</v>
      </c>
      <c r="K142" s="277">
        <v>154</v>
      </c>
      <c r="L142" s="277">
        <v>149.9</v>
      </c>
      <c r="M142" s="277">
        <v>46.539029999999997</v>
      </c>
    </row>
    <row r="143" spans="1:13">
      <c r="A143" s="301">
        <v>134</v>
      </c>
      <c r="B143" s="277" t="s">
        <v>141</v>
      </c>
      <c r="C143" s="277">
        <v>378.9</v>
      </c>
      <c r="D143" s="279">
        <v>377.26666666666665</v>
      </c>
      <c r="E143" s="279">
        <v>372.63333333333333</v>
      </c>
      <c r="F143" s="279">
        <v>366.36666666666667</v>
      </c>
      <c r="G143" s="279">
        <v>361.73333333333335</v>
      </c>
      <c r="H143" s="279">
        <v>383.5333333333333</v>
      </c>
      <c r="I143" s="279">
        <v>388.16666666666663</v>
      </c>
      <c r="J143" s="279">
        <v>394.43333333333328</v>
      </c>
      <c r="K143" s="277">
        <v>381.9</v>
      </c>
      <c r="L143" s="277">
        <v>371</v>
      </c>
      <c r="M143" s="277">
        <v>28.910830000000001</v>
      </c>
    </row>
    <row r="144" spans="1:13">
      <c r="A144" s="301">
        <v>135</v>
      </c>
      <c r="B144" s="277" t="s">
        <v>142</v>
      </c>
      <c r="C144" s="277">
        <v>6920.75</v>
      </c>
      <c r="D144" s="279">
        <v>6917.7166666666672</v>
      </c>
      <c r="E144" s="279">
        <v>6855.4333333333343</v>
      </c>
      <c r="F144" s="279">
        <v>6790.1166666666668</v>
      </c>
      <c r="G144" s="279">
        <v>6727.8333333333339</v>
      </c>
      <c r="H144" s="279">
        <v>6983.0333333333347</v>
      </c>
      <c r="I144" s="279">
        <v>7045.3166666666675</v>
      </c>
      <c r="J144" s="279">
        <v>7110.633333333335</v>
      </c>
      <c r="K144" s="277">
        <v>6980</v>
      </c>
      <c r="L144" s="277">
        <v>6852.4</v>
      </c>
      <c r="M144" s="277">
        <v>7.7639300000000002</v>
      </c>
    </row>
    <row r="145" spans="1:13">
      <c r="A145" s="301">
        <v>136</v>
      </c>
      <c r="B145" s="277" t="s">
        <v>143</v>
      </c>
      <c r="C145" s="277">
        <v>568.54999999999995</v>
      </c>
      <c r="D145" s="279">
        <v>567.69999999999993</v>
      </c>
      <c r="E145" s="279">
        <v>559.89999999999986</v>
      </c>
      <c r="F145" s="279">
        <v>551.24999999999989</v>
      </c>
      <c r="G145" s="279">
        <v>543.44999999999982</v>
      </c>
      <c r="H145" s="279">
        <v>576.34999999999991</v>
      </c>
      <c r="I145" s="279">
        <v>584.14999999999986</v>
      </c>
      <c r="J145" s="279">
        <v>592.79999999999995</v>
      </c>
      <c r="K145" s="277">
        <v>575.5</v>
      </c>
      <c r="L145" s="277">
        <v>559.04999999999995</v>
      </c>
      <c r="M145" s="277">
        <v>26.366399999999999</v>
      </c>
    </row>
    <row r="146" spans="1:13">
      <c r="A146" s="301">
        <v>137</v>
      </c>
      <c r="B146" s="277" t="s">
        <v>144</v>
      </c>
      <c r="C146" s="277">
        <v>594.85</v>
      </c>
      <c r="D146" s="279">
        <v>598.48333333333323</v>
      </c>
      <c r="E146" s="279">
        <v>582.96666666666647</v>
      </c>
      <c r="F146" s="279">
        <v>571.08333333333326</v>
      </c>
      <c r="G146" s="279">
        <v>555.56666666666649</v>
      </c>
      <c r="H146" s="279">
        <v>610.36666666666645</v>
      </c>
      <c r="I146" s="279">
        <v>625.8833333333331</v>
      </c>
      <c r="J146" s="279">
        <v>637.76666666666642</v>
      </c>
      <c r="K146" s="277">
        <v>614</v>
      </c>
      <c r="L146" s="277">
        <v>586.6</v>
      </c>
      <c r="M146" s="277">
        <v>16.668209999999998</v>
      </c>
    </row>
    <row r="147" spans="1:13">
      <c r="A147" s="301">
        <v>138</v>
      </c>
      <c r="B147" s="277" t="s">
        <v>145</v>
      </c>
      <c r="C147" s="277">
        <v>913.55</v>
      </c>
      <c r="D147" s="279">
        <v>916.61666666666667</v>
      </c>
      <c r="E147" s="279">
        <v>903.33333333333337</v>
      </c>
      <c r="F147" s="279">
        <v>893.11666666666667</v>
      </c>
      <c r="G147" s="279">
        <v>879.83333333333337</v>
      </c>
      <c r="H147" s="279">
        <v>926.83333333333337</v>
      </c>
      <c r="I147" s="279">
        <v>940.11666666666667</v>
      </c>
      <c r="J147" s="279">
        <v>950.33333333333337</v>
      </c>
      <c r="K147" s="277">
        <v>929.9</v>
      </c>
      <c r="L147" s="277">
        <v>906.4</v>
      </c>
      <c r="M147" s="277">
        <v>14.2713</v>
      </c>
    </row>
    <row r="148" spans="1:13">
      <c r="A148" s="301">
        <v>139</v>
      </c>
      <c r="B148" s="277" t="s">
        <v>146</v>
      </c>
      <c r="C148" s="277">
        <v>1194.1500000000001</v>
      </c>
      <c r="D148" s="279">
        <v>1180.5666666666666</v>
      </c>
      <c r="E148" s="279">
        <v>1158.5833333333333</v>
      </c>
      <c r="F148" s="279">
        <v>1123.0166666666667</v>
      </c>
      <c r="G148" s="279">
        <v>1101.0333333333333</v>
      </c>
      <c r="H148" s="279">
        <v>1216.1333333333332</v>
      </c>
      <c r="I148" s="279">
        <v>1238.1166666666668</v>
      </c>
      <c r="J148" s="279">
        <v>1273.6833333333332</v>
      </c>
      <c r="K148" s="277">
        <v>1202.55</v>
      </c>
      <c r="L148" s="277">
        <v>1145</v>
      </c>
      <c r="M148" s="277">
        <v>9.8829999999999991</v>
      </c>
    </row>
    <row r="149" spans="1:13">
      <c r="A149" s="301">
        <v>140</v>
      </c>
      <c r="B149" s="277" t="s">
        <v>147</v>
      </c>
      <c r="C149" s="277">
        <v>115.5</v>
      </c>
      <c r="D149" s="279">
        <v>114.33333333333333</v>
      </c>
      <c r="E149" s="279">
        <v>112.16666666666666</v>
      </c>
      <c r="F149" s="279">
        <v>108.83333333333333</v>
      </c>
      <c r="G149" s="279">
        <v>106.66666666666666</v>
      </c>
      <c r="H149" s="279">
        <v>117.66666666666666</v>
      </c>
      <c r="I149" s="279">
        <v>119.83333333333331</v>
      </c>
      <c r="J149" s="279">
        <v>123.16666666666666</v>
      </c>
      <c r="K149" s="277">
        <v>116.5</v>
      </c>
      <c r="L149" s="277">
        <v>111</v>
      </c>
      <c r="M149" s="277">
        <v>126.15582000000001</v>
      </c>
    </row>
    <row r="150" spans="1:13">
      <c r="A150" s="301">
        <v>141</v>
      </c>
      <c r="B150" s="277" t="s">
        <v>268</v>
      </c>
      <c r="C150" s="277">
        <v>1144.8499999999999</v>
      </c>
      <c r="D150" s="279">
        <v>1141.3</v>
      </c>
      <c r="E150" s="279">
        <v>1128.55</v>
      </c>
      <c r="F150" s="279">
        <v>1112.25</v>
      </c>
      <c r="G150" s="279">
        <v>1099.5</v>
      </c>
      <c r="H150" s="279">
        <v>1157.5999999999999</v>
      </c>
      <c r="I150" s="279">
        <v>1170.3499999999999</v>
      </c>
      <c r="J150" s="279">
        <v>1186.6499999999999</v>
      </c>
      <c r="K150" s="277">
        <v>1154.05</v>
      </c>
      <c r="L150" s="277">
        <v>1125</v>
      </c>
      <c r="M150" s="277">
        <v>2.6850900000000002</v>
      </c>
    </row>
    <row r="151" spans="1:13">
      <c r="A151" s="301">
        <v>142</v>
      </c>
      <c r="B151" s="277" t="s">
        <v>148</v>
      </c>
      <c r="C151" s="277">
        <v>58586.75</v>
      </c>
      <c r="D151" s="279">
        <v>58562.200000000004</v>
      </c>
      <c r="E151" s="279">
        <v>58024.55000000001</v>
      </c>
      <c r="F151" s="279">
        <v>57462.350000000006</v>
      </c>
      <c r="G151" s="279">
        <v>56924.700000000012</v>
      </c>
      <c r="H151" s="279">
        <v>59124.400000000009</v>
      </c>
      <c r="I151" s="279">
        <v>59662.05</v>
      </c>
      <c r="J151" s="279">
        <v>60224.250000000007</v>
      </c>
      <c r="K151" s="277">
        <v>59099.85</v>
      </c>
      <c r="L151" s="277">
        <v>58000</v>
      </c>
      <c r="M151" s="277">
        <v>0.12906999999999999</v>
      </c>
    </row>
    <row r="152" spans="1:13">
      <c r="A152" s="301">
        <v>143</v>
      </c>
      <c r="B152" s="277" t="s">
        <v>267</v>
      </c>
      <c r="C152" s="277">
        <v>31.8</v>
      </c>
      <c r="D152" s="279">
        <v>31.666666666666668</v>
      </c>
      <c r="E152" s="279">
        <v>31.433333333333337</v>
      </c>
      <c r="F152" s="279">
        <v>31.06666666666667</v>
      </c>
      <c r="G152" s="279">
        <v>30.833333333333339</v>
      </c>
      <c r="H152" s="279">
        <v>32.033333333333331</v>
      </c>
      <c r="I152" s="279">
        <v>32.266666666666666</v>
      </c>
      <c r="J152" s="279">
        <v>32.633333333333333</v>
      </c>
      <c r="K152" s="277">
        <v>31.9</v>
      </c>
      <c r="L152" s="277">
        <v>31.3</v>
      </c>
      <c r="M152" s="277">
        <v>5.6098499999999998</v>
      </c>
    </row>
    <row r="153" spans="1:13">
      <c r="A153" s="301">
        <v>144</v>
      </c>
      <c r="B153" s="277" t="s">
        <v>149</v>
      </c>
      <c r="C153" s="277">
        <v>1147.4000000000001</v>
      </c>
      <c r="D153" s="279">
        <v>1149.1166666666668</v>
      </c>
      <c r="E153" s="279">
        <v>1126.2833333333335</v>
      </c>
      <c r="F153" s="279">
        <v>1105.1666666666667</v>
      </c>
      <c r="G153" s="279">
        <v>1082.3333333333335</v>
      </c>
      <c r="H153" s="279">
        <v>1170.2333333333336</v>
      </c>
      <c r="I153" s="279">
        <v>1193.0666666666666</v>
      </c>
      <c r="J153" s="279">
        <v>1214.1833333333336</v>
      </c>
      <c r="K153" s="277">
        <v>1171.95</v>
      </c>
      <c r="L153" s="277">
        <v>1128</v>
      </c>
      <c r="M153" s="277">
        <v>13.773339999999999</v>
      </c>
    </row>
    <row r="154" spans="1:13">
      <c r="A154" s="301">
        <v>145</v>
      </c>
      <c r="B154" s="277" t="s">
        <v>3162</v>
      </c>
      <c r="C154" s="277">
        <v>280.75</v>
      </c>
      <c r="D154" s="279">
        <v>277.40000000000003</v>
      </c>
      <c r="E154" s="279">
        <v>271.40000000000009</v>
      </c>
      <c r="F154" s="279">
        <v>262.05000000000007</v>
      </c>
      <c r="G154" s="279">
        <v>256.05000000000013</v>
      </c>
      <c r="H154" s="279">
        <v>286.75000000000006</v>
      </c>
      <c r="I154" s="279">
        <v>292.74999999999994</v>
      </c>
      <c r="J154" s="279">
        <v>302.10000000000002</v>
      </c>
      <c r="K154" s="277">
        <v>283.39999999999998</v>
      </c>
      <c r="L154" s="277">
        <v>268.05</v>
      </c>
      <c r="M154" s="277">
        <v>11.659829999999999</v>
      </c>
    </row>
    <row r="155" spans="1:13">
      <c r="A155" s="301">
        <v>146</v>
      </c>
      <c r="B155" s="277" t="s">
        <v>269</v>
      </c>
      <c r="C155" s="277">
        <v>789.75</v>
      </c>
      <c r="D155" s="279">
        <v>780.91666666666663</v>
      </c>
      <c r="E155" s="279">
        <v>763.83333333333326</v>
      </c>
      <c r="F155" s="279">
        <v>737.91666666666663</v>
      </c>
      <c r="G155" s="279">
        <v>720.83333333333326</v>
      </c>
      <c r="H155" s="279">
        <v>806.83333333333326</v>
      </c>
      <c r="I155" s="279">
        <v>823.91666666666652</v>
      </c>
      <c r="J155" s="279">
        <v>849.83333333333326</v>
      </c>
      <c r="K155" s="277">
        <v>798</v>
      </c>
      <c r="L155" s="277">
        <v>755</v>
      </c>
      <c r="M155" s="277">
        <v>4.0589700000000004</v>
      </c>
    </row>
    <row r="156" spans="1:13">
      <c r="A156" s="301">
        <v>147</v>
      </c>
      <c r="B156" s="277" t="s">
        <v>150</v>
      </c>
      <c r="C156" s="277">
        <v>37.35</v>
      </c>
      <c r="D156" s="279">
        <v>37.15</v>
      </c>
      <c r="E156" s="279">
        <v>36.699999999999996</v>
      </c>
      <c r="F156" s="279">
        <v>36.049999999999997</v>
      </c>
      <c r="G156" s="279">
        <v>35.599999999999994</v>
      </c>
      <c r="H156" s="279">
        <v>37.799999999999997</v>
      </c>
      <c r="I156" s="279">
        <v>38.25</v>
      </c>
      <c r="J156" s="279">
        <v>38.9</v>
      </c>
      <c r="K156" s="277">
        <v>37.6</v>
      </c>
      <c r="L156" s="277">
        <v>36.5</v>
      </c>
      <c r="M156" s="277">
        <v>69.016469999999998</v>
      </c>
    </row>
    <row r="157" spans="1:13">
      <c r="A157" s="301">
        <v>148</v>
      </c>
      <c r="B157" s="277" t="s">
        <v>261</v>
      </c>
      <c r="C157" s="277">
        <v>3473.75</v>
      </c>
      <c r="D157" s="279">
        <v>3427.0166666666664</v>
      </c>
      <c r="E157" s="279">
        <v>3355.1333333333328</v>
      </c>
      <c r="F157" s="279">
        <v>3236.5166666666664</v>
      </c>
      <c r="G157" s="279">
        <v>3164.6333333333328</v>
      </c>
      <c r="H157" s="279">
        <v>3545.6333333333328</v>
      </c>
      <c r="I157" s="279">
        <v>3617.516666666666</v>
      </c>
      <c r="J157" s="279">
        <v>3736.1333333333328</v>
      </c>
      <c r="K157" s="277">
        <v>3498.9</v>
      </c>
      <c r="L157" s="277">
        <v>3308.4</v>
      </c>
      <c r="M157" s="277">
        <v>7.3165800000000001</v>
      </c>
    </row>
    <row r="158" spans="1:13">
      <c r="A158" s="301">
        <v>149</v>
      </c>
      <c r="B158" s="277" t="s">
        <v>153</v>
      </c>
      <c r="C158" s="277">
        <v>15992.55</v>
      </c>
      <c r="D158" s="279">
        <v>16074.183333333334</v>
      </c>
      <c r="E158" s="279">
        <v>15888.366666666669</v>
      </c>
      <c r="F158" s="279">
        <v>15784.183333333334</v>
      </c>
      <c r="G158" s="279">
        <v>15598.366666666669</v>
      </c>
      <c r="H158" s="279">
        <v>16178.366666666669</v>
      </c>
      <c r="I158" s="279">
        <v>16364.183333333334</v>
      </c>
      <c r="J158" s="279">
        <v>16468.366666666669</v>
      </c>
      <c r="K158" s="277">
        <v>16260</v>
      </c>
      <c r="L158" s="277">
        <v>15970</v>
      </c>
      <c r="M158" s="277">
        <v>1.06192</v>
      </c>
    </row>
    <row r="159" spans="1:13">
      <c r="A159" s="301">
        <v>150</v>
      </c>
      <c r="B159" s="277" t="s">
        <v>270</v>
      </c>
      <c r="C159" s="277">
        <v>21.45</v>
      </c>
      <c r="D159" s="279">
        <v>21.599999999999998</v>
      </c>
      <c r="E159" s="279">
        <v>21.249999999999996</v>
      </c>
      <c r="F159" s="279">
        <v>21.049999999999997</v>
      </c>
      <c r="G159" s="279">
        <v>20.699999999999996</v>
      </c>
      <c r="H159" s="279">
        <v>21.799999999999997</v>
      </c>
      <c r="I159" s="279">
        <v>22.15</v>
      </c>
      <c r="J159" s="279">
        <v>22.349999999999998</v>
      </c>
      <c r="K159" s="277">
        <v>21.95</v>
      </c>
      <c r="L159" s="277">
        <v>21.4</v>
      </c>
      <c r="M159" s="277">
        <v>67.372079999999997</v>
      </c>
    </row>
    <row r="160" spans="1:13">
      <c r="A160" s="301">
        <v>151</v>
      </c>
      <c r="B160" s="277" t="s">
        <v>155</v>
      </c>
      <c r="C160" s="277">
        <v>98.3</v>
      </c>
      <c r="D160" s="279">
        <v>97.850000000000009</v>
      </c>
      <c r="E160" s="279">
        <v>96.450000000000017</v>
      </c>
      <c r="F160" s="279">
        <v>94.600000000000009</v>
      </c>
      <c r="G160" s="279">
        <v>93.200000000000017</v>
      </c>
      <c r="H160" s="279">
        <v>99.700000000000017</v>
      </c>
      <c r="I160" s="279">
        <v>101.10000000000002</v>
      </c>
      <c r="J160" s="279">
        <v>102.95000000000002</v>
      </c>
      <c r="K160" s="277">
        <v>99.25</v>
      </c>
      <c r="L160" s="277">
        <v>96</v>
      </c>
      <c r="M160" s="277">
        <v>100.59322</v>
      </c>
    </row>
    <row r="161" spans="1:13">
      <c r="A161" s="301">
        <v>152</v>
      </c>
      <c r="B161" s="277" t="s">
        <v>156</v>
      </c>
      <c r="C161" s="277">
        <v>98.95</v>
      </c>
      <c r="D161" s="279">
        <v>99.25</v>
      </c>
      <c r="E161" s="279">
        <v>98</v>
      </c>
      <c r="F161" s="279">
        <v>97.05</v>
      </c>
      <c r="G161" s="279">
        <v>95.8</v>
      </c>
      <c r="H161" s="279">
        <v>100.2</v>
      </c>
      <c r="I161" s="279">
        <v>101.45</v>
      </c>
      <c r="J161" s="279">
        <v>102.4</v>
      </c>
      <c r="K161" s="277">
        <v>100.5</v>
      </c>
      <c r="L161" s="277">
        <v>98.3</v>
      </c>
      <c r="M161" s="277">
        <v>209.04848000000001</v>
      </c>
    </row>
    <row r="162" spans="1:13">
      <c r="A162" s="301">
        <v>153</v>
      </c>
      <c r="B162" s="277" t="s">
        <v>271</v>
      </c>
      <c r="C162" s="277">
        <v>385.85</v>
      </c>
      <c r="D162" s="279">
        <v>384.01666666666665</v>
      </c>
      <c r="E162" s="279">
        <v>376.13333333333333</v>
      </c>
      <c r="F162" s="279">
        <v>366.41666666666669</v>
      </c>
      <c r="G162" s="279">
        <v>358.53333333333336</v>
      </c>
      <c r="H162" s="279">
        <v>393.73333333333329</v>
      </c>
      <c r="I162" s="279">
        <v>401.61666666666662</v>
      </c>
      <c r="J162" s="279">
        <v>411.33333333333326</v>
      </c>
      <c r="K162" s="277">
        <v>391.9</v>
      </c>
      <c r="L162" s="277">
        <v>374.3</v>
      </c>
      <c r="M162" s="277">
        <v>2.2287599999999999</v>
      </c>
    </row>
    <row r="163" spans="1:13">
      <c r="A163" s="301">
        <v>154</v>
      </c>
      <c r="B163" s="277" t="s">
        <v>272</v>
      </c>
      <c r="C163" s="277">
        <v>2959.9</v>
      </c>
      <c r="D163" s="279">
        <v>2977.7166666666667</v>
      </c>
      <c r="E163" s="279">
        <v>2932.2833333333333</v>
      </c>
      <c r="F163" s="279">
        <v>2904.6666666666665</v>
      </c>
      <c r="G163" s="279">
        <v>2859.2333333333331</v>
      </c>
      <c r="H163" s="279">
        <v>3005.3333333333335</v>
      </c>
      <c r="I163" s="279">
        <v>3050.7666666666669</v>
      </c>
      <c r="J163" s="279">
        <v>3078.3833333333337</v>
      </c>
      <c r="K163" s="277">
        <v>3023.15</v>
      </c>
      <c r="L163" s="277">
        <v>2950.1</v>
      </c>
      <c r="M163" s="277">
        <v>0.29518</v>
      </c>
    </row>
    <row r="164" spans="1:13">
      <c r="A164" s="301">
        <v>155</v>
      </c>
      <c r="B164" s="277" t="s">
        <v>157</v>
      </c>
      <c r="C164" s="277">
        <v>96.75</v>
      </c>
      <c r="D164" s="279">
        <v>95.983333333333334</v>
      </c>
      <c r="E164" s="279">
        <v>94.766666666666666</v>
      </c>
      <c r="F164" s="279">
        <v>92.783333333333331</v>
      </c>
      <c r="G164" s="279">
        <v>91.566666666666663</v>
      </c>
      <c r="H164" s="279">
        <v>97.966666666666669</v>
      </c>
      <c r="I164" s="279">
        <v>99.183333333333337</v>
      </c>
      <c r="J164" s="279">
        <v>101.16666666666667</v>
      </c>
      <c r="K164" s="277">
        <v>97.2</v>
      </c>
      <c r="L164" s="277">
        <v>94</v>
      </c>
      <c r="M164" s="277">
        <v>6.4015899999999997</v>
      </c>
    </row>
    <row r="165" spans="1:13">
      <c r="A165" s="301">
        <v>156</v>
      </c>
      <c r="B165" s="277" t="s">
        <v>158</v>
      </c>
      <c r="C165" s="277">
        <v>80.3</v>
      </c>
      <c r="D165" s="279">
        <v>80.516666666666666</v>
      </c>
      <c r="E165" s="279">
        <v>79.283333333333331</v>
      </c>
      <c r="F165" s="279">
        <v>78.266666666666666</v>
      </c>
      <c r="G165" s="279">
        <v>77.033333333333331</v>
      </c>
      <c r="H165" s="279">
        <v>81.533333333333331</v>
      </c>
      <c r="I165" s="279">
        <v>82.766666666666652</v>
      </c>
      <c r="J165" s="279">
        <v>83.783333333333331</v>
      </c>
      <c r="K165" s="277">
        <v>81.75</v>
      </c>
      <c r="L165" s="277">
        <v>79.5</v>
      </c>
      <c r="M165" s="277">
        <v>311.55169999999998</v>
      </c>
    </row>
    <row r="166" spans="1:13">
      <c r="A166" s="301">
        <v>157</v>
      </c>
      <c r="B166" s="277" t="s">
        <v>159</v>
      </c>
      <c r="C166" s="277">
        <v>19689.8</v>
      </c>
      <c r="D166" s="279">
        <v>19664.95</v>
      </c>
      <c r="E166" s="279">
        <v>19229.900000000001</v>
      </c>
      <c r="F166" s="279">
        <v>18770</v>
      </c>
      <c r="G166" s="279">
        <v>18334.95</v>
      </c>
      <c r="H166" s="279">
        <v>20124.850000000002</v>
      </c>
      <c r="I166" s="279">
        <v>20559.899999999998</v>
      </c>
      <c r="J166" s="279">
        <v>21019.800000000003</v>
      </c>
      <c r="K166" s="277">
        <v>20100</v>
      </c>
      <c r="L166" s="277">
        <v>19205.05</v>
      </c>
      <c r="M166" s="277">
        <v>0.70850999999999997</v>
      </c>
    </row>
    <row r="167" spans="1:13">
      <c r="A167" s="301">
        <v>158</v>
      </c>
      <c r="B167" s="277" t="s">
        <v>160</v>
      </c>
      <c r="C167" s="277">
        <v>1354.6</v>
      </c>
      <c r="D167" s="279">
        <v>1351.0666666666666</v>
      </c>
      <c r="E167" s="279">
        <v>1324.7333333333331</v>
      </c>
      <c r="F167" s="279">
        <v>1294.8666666666666</v>
      </c>
      <c r="G167" s="279">
        <v>1268.5333333333331</v>
      </c>
      <c r="H167" s="279">
        <v>1380.9333333333332</v>
      </c>
      <c r="I167" s="279">
        <v>1407.2666666666667</v>
      </c>
      <c r="J167" s="279">
        <v>1437.1333333333332</v>
      </c>
      <c r="K167" s="277">
        <v>1377.4</v>
      </c>
      <c r="L167" s="277">
        <v>1321.2</v>
      </c>
      <c r="M167" s="277">
        <v>14.291130000000001</v>
      </c>
    </row>
    <row r="168" spans="1:13">
      <c r="A168" s="301">
        <v>159</v>
      </c>
      <c r="B168" s="277" t="s">
        <v>161</v>
      </c>
      <c r="C168" s="277">
        <v>240.35</v>
      </c>
      <c r="D168" s="279">
        <v>241.45000000000002</v>
      </c>
      <c r="E168" s="279">
        <v>238.40000000000003</v>
      </c>
      <c r="F168" s="279">
        <v>236.45000000000002</v>
      </c>
      <c r="G168" s="279">
        <v>233.40000000000003</v>
      </c>
      <c r="H168" s="279">
        <v>243.40000000000003</v>
      </c>
      <c r="I168" s="279">
        <v>246.45000000000005</v>
      </c>
      <c r="J168" s="279">
        <v>248.40000000000003</v>
      </c>
      <c r="K168" s="277">
        <v>244.5</v>
      </c>
      <c r="L168" s="277">
        <v>239.5</v>
      </c>
      <c r="M168" s="277">
        <v>26.764869999999998</v>
      </c>
    </row>
    <row r="169" spans="1:13">
      <c r="A169" s="301">
        <v>160</v>
      </c>
      <c r="B169" s="277" t="s">
        <v>162</v>
      </c>
      <c r="C169" s="277">
        <v>96.75</v>
      </c>
      <c r="D169" s="279">
        <v>96.266666666666666</v>
      </c>
      <c r="E169" s="279">
        <v>94.683333333333337</v>
      </c>
      <c r="F169" s="279">
        <v>92.616666666666674</v>
      </c>
      <c r="G169" s="279">
        <v>91.033333333333346</v>
      </c>
      <c r="H169" s="279">
        <v>98.333333333333329</v>
      </c>
      <c r="I169" s="279">
        <v>99.916666666666671</v>
      </c>
      <c r="J169" s="279">
        <v>101.98333333333332</v>
      </c>
      <c r="K169" s="277">
        <v>97.85</v>
      </c>
      <c r="L169" s="277">
        <v>94.2</v>
      </c>
      <c r="M169" s="277">
        <v>66.98075</v>
      </c>
    </row>
    <row r="170" spans="1:13">
      <c r="A170" s="301">
        <v>161</v>
      </c>
      <c r="B170" s="277" t="s">
        <v>275</v>
      </c>
      <c r="C170" s="277">
        <v>4649.1499999999996</v>
      </c>
      <c r="D170" s="279">
        <v>4653.3833333333332</v>
      </c>
      <c r="E170" s="279">
        <v>4610.7666666666664</v>
      </c>
      <c r="F170" s="279">
        <v>4572.3833333333332</v>
      </c>
      <c r="G170" s="279">
        <v>4529.7666666666664</v>
      </c>
      <c r="H170" s="279">
        <v>4691.7666666666664</v>
      </c>
      <c r="I170" s="279">
        <v>4734.3833333333332</v>
      </c>
      <c r="J170" s="279">
        <v>4772.7666666666664</v>
      </c>
      <c r="K170" s="277">
        <v>4696</v>
      </c>
      <c r="L170" s="277">
        <v>4615</v>
      </c>
      <c r="M170" s="277">
        <v>0.16611000000000001</v>
      </c>
    </row>
    <row r="171" spans="1:13">
      <c r="A171" s="301">
        <v>162</v>
      </c>
      <c r="B171" s="277" t="s">
        <v>277</v>
      </c>
      <c r="C171" s="277">
        <v>10107.200000000001</v>
      </c>
      <c r="D171" s="279">
        <v>10087.4</v>
      </c>
      <c r="E171" s="279">
        <v>9994.7999999999993</v>
      </c>
      <c r="F171" s="279">
        <v>9882.4</v>
      </c>
      <c r="G171" s="279">
        <v>9789.7999999999993</v>
      </c>
      <c r="H171" s="279">
        <v>10199.799999999999</v>
      </c>
      <c r="I171" s="279">
        <v>10292.400000000001</v>
      </c>
      <c r="J171" s="279">
        <v>10404.799999999999</v>
      </c>
      <c r="K171" s="277">
        <v>10180</v>
      </c>
      <c r="L171" s="277">
        <v>9975</v>
      </c>
      <c r="M171" s="277">
        <v>0.71636999999999995</v>
      </c>
    </row>
    <row r="172" spans="1:13">
      <c r="A172" s="301">
        <v>163</v>
      </c>
      <c r="B172" s="277" t="s">
        <v>163</v>
      </c>
      <c r="C172" s="277">
        <v>1413.65</v>
      </c>
      <c r="D172" s="279">
        <v>1426.25</v>
      </c>
      <c r="E172" s="279">
        <v>1395.55</v>
      </c>
      <c r="F172" s="279">
        <v>1377.45</v>
      </c>
      <c r="G172" s="279">
        <v>1346.75</v>
      </c>
      <c r="H172" s="279">
        <v>1444.35</v>
      </c>
      <c r="I172" s="279">
        <v>1475.0499999999997</v>
      </c>
      <c r="J172" s="279">
        <v>1493.1499999999999</v>
      </c>
      <c r="K172" s="277">
        <v>1456.95</v>
      </c>
      <c r="L172" s="277">
        <v>1408.15</v>
      </c>
      <c r="M172" s="277">
        <v>9.1359600000000007</v>
      </c>
    </row>
    <row r="173" spans="1:13">
      <c r="A173" s="301">
        <v>164</v>
      </c>
      <c r="B173" s="277" t="s">
        <v>273</v>
      </c>
      <c r="C173" s="277">
        <v>1912.45</v>
      </c>
      <c r="D173" s="279">
        <v>1902.5</v>
      </c>
      <c r="E173" s="279">
        <v>1875</v>
      </c>
      <c r="F173" s="279">
        <v>1837.55</v>
      </c>
      <c r="G173" s="279">
        <v>1810.05</v>
      </c>
      <c r="H173" s="279">
        <v>1939.95</v>
      </c>
      <c r="I173" s="279">
        <v>1967.45</v>
      </c>
      <c r="J173" s="279">
        <v>2004.9</v>
      </c>
      <c r="K173" s="277">
        <v>1930</v>
      </c>
      <c r="L173" s="277">
        <v>1865.05</v>
      </c>
      <c r="M173" s="277">
        <v>3.53023</v>
      </c>
    </row>
    <row r="174" spans="1:13">
      <c r="A174" s="301">
        <v>165</v>
      </c>
      <c r="B174" s="277" t="s">
        <v>164</v>
      </c>
      <c r="C174" s="277">
        <v>34.799999999999997</v>
      </c>
      <c r="D174" s="279">
        <v>34.699999999999996</v>
      </c>
      <c r="E174" s="279">
        <v>34.249999999999993</v>
      </c>
      <c r="F174" s="279">
        <v>33.699999999999996</v>
      </c>
      <c r="G174" s="279">
        <v>33.249999999999993</v>
      </c>
      <c r="H174" s="279">
        <v>35.249999999999993</v>
      </c>
      <c r="I174" s="279">
        <v>35.699999999999996</v>
      </c>
      <c r="J174" s="279">
        <v>36.249999999999993</v>
      </c>
      <c r="K174" s="277">
        <v>35.15</v>
      </c>
      <c r="L174" s="277">
        <v>34.15</v>
      </c>
      <c r="M174" s="277">
        <v>292.00842</v>
      </c>
    </row>
    <row r="175" spans="1:13">
      <c r="A175" s="301">
        <v>166</v>
      </c>
      <c r="B175" s="277" t="s">
        <v>274</v>
      </c>
      <c r="C175" s="277">
        <v>284.45</v>
      </c>
      <c r="D175" s="279">
        <v>283.56666666666666</v>
      </c>
      <c r="E175" s="279">
        <v>279.13333333333333</v>
      </c>
      <c r="F175" s="279">
        <v>273.81666666666666</v>
      </c>
      <c r="G175" s="279">
        <v>269.38333333333333</v>
      </c>
      <c r="H175" s="279">
        <v>288.88333333333333</v>
      </c>
      <c r="I175" s="279">
        <v>293.31666666666661</v>
      </c>
      <c r="J175" s="279">
        <v>298.63333333333333</v>
      </c>
      <c r="K175" s="277">
        <v>288</v>
      </c>
      <c r="L175" s="277">
        <v>278.25</v>
      </c>
      <c r="M175" s="277">
        <v>6.4851799999999997</v>
      </c>
    </row>
    <row r="176" spans="1:13">
      <c r="A176" s="301">
        <v>167</v>
      </c>
      <c r="B176" s="277" t="s">
        <v>491</v>
      </c>
      <c r="C176" s="277">
        <v>881.55</v>
      </c>
      <c r="D176" s="279">
        <v>885.65</v>
      </c>
      <c r="E176" s="279">
        <v>875.9</v>
      </c>
      <c r="F176" s="279">
        <v>870.25</v>
      </c>
      <c r="G176" s="279">
        <v>860.5</v>
      </c>
      <c r="H176" s="279">
        <v>891.3</v>
      </c>
      <c r="I176" s="279">
        <v>901.05</v>
      </c>
      <c r="J176" s="279">
        <v>906.69999999999993</v>
      </c>
      <c r="K176" s="277">
        <v>895.4</v>
      </c>
      <c r="L176" s="277">
        <v>880</v>
      </c>
      <c r="M176" s="277">
        <v>1.61036</v>
      </c>
    </row>
    <row r="177" spans="1:13">
      <c r="A177" s="301">
        <v>168</v>
      </c>
      <c r="B177" s="277" t="s">
        <v>165</v>
      </c>
      <c r="C177" s="277">
        <v>181.2</v>
      </c>
      <c r="D177" s="279">
        <v>179.85</v>
      </c>
      <c r="E177" s="279">
        <v>176.6</v>
      </c>
      <c r="F177" s="279">
        <v>172</v>
      </c>
      <c r="G177" s="279">
        <v>168.75</v>
      </c>
      <c r="H177" s="279">
        <v>184.45</v>
      </c>
      <c r="I177" s="279">
        <v>187.7</v>
      </c>
      <c r="J177" s="279">
        <v>192.29999999999998</v>
      </c>
      <c r="K177" s="277">
        <v>183.1</v>
      </c>
      <c r="L177" s="277">
        <v>175.25</v>
      </c>
      <c r="M177" s="277">
        <v>174.14804000000001</v>
      </c>
    </row>
    <row r="178" spans="1:13">
      <c r="A178" s="301">
        <v>169</v>
      </c>
      <c r="B178" s="277" t="s">
        <v>276</v>
      </c>
      <c r="C178" s="277">
        <v>256.3</v>
      </c>
      <c r="D178" s="279">
        <v>255.33333333333334</v>
      </c>
      <c r="E178" s="279">
        <v>250.9666666666667</v>
      </c>
      <c r="F178" s="279">
        <v>245.63333333333335</v>
      </c>
      <c r="G178" s="279">
        <v>241.26666666666671</v>
      </c>
      <c r="H178" s="279">
        <v>260.66666666666669</v>
      </c>
      <c r="I178" s="279">
        <v>265.0333333333333</v>
      </c>
      <c r="J178" s="279">
        <v>270.36666666666667</v>
      </c>
      <c r="K178" s="277">
        <v>259.7</v>
      </c>
      <c r="L178" s="277">
        <v>250</v>
      </c>
      <c r="M178" s="277">
        <v>5.4346100000000002</v>
      </c>
    </row>
    <row r="179" spans="1:13">
      <c r="A179" s="301">
        <v>170</v>
      </c>
      <c r="B179" s="277" t="s">
        <v>278</v>
      </c>
      <c r="C179" s="277">
        <v>379</v>
      </c>
      <c r="D179" s="279">
        <v>375.34999999999997</v>
      </c>
      <c r="E179" s="279">
        <v>367.89999999999992</v>
      </c>
      <c r="F179" s="279">
        <v>356.79999999999995</v>
      </c>
      <c r="G179" s="279">
        <v>349.34999999999991</v>
      </c>
      <c r="H179" s="279">
        <v>386.44999999999993</v>
      </c>
      <c r="I179" s="279">
        <v>393.9</v>
      </c>
      <c r="J179" s="279">
        <v>404.99999999999994</v>
      </c>
      <c r="K179" s="277">
        <v>382.8</v>
      </c>
      <c r="L179" s="277">
        <v>364.25</v>
      </c>
      <c r="M179" s="277">
        <v>1.4496500000000001</v>
      </c>
    </row>
    <row r="180" spans="1:13">
      <c r="A180" s="301">
        <v>171</v>
      </c>
      <c r="B180" s="277" t="s">
        <v>279</v>
      </c>
      <c r="C180" s="277">
        <v>451.2</v>
      </c>
      <c r="D180" s="279">
        <v>451.55</v>
      </c>
      <c r="E180" s="279">
        <v>448.65000000000003</v>
      </c>
      <c r="F180" s="279">
        <v>446.1</v>
      </c>
      <c r="G180" s="279">
        <v>443.20000000000005</v>
      </c>
      <c r="H180" s="279">
        <v>454.1</v>
      </c>
      <c r="I180" s="279">
        <v>457</v>
      </c>
      <c r="J180" s="279">
        <v>459.55</v>
      </c>
      <c r="K180" s="277">
        <v>454.45</v>
      </c>
      <c r="L180" s="277">
        <v>449</v>
      </c>
      <c r="M180" s="277">
        <v>0.72701000000000005</v>
      </c>
    </row>
    <row r="181" spans="1:13">
      <c r="A181" s="301">
        <v>172</v>
      </c>
      <c r="B181" s="277" t="s">
        <v>167</v>
      </c>
      <c r="C181" s="277">
        <v>715.7</v>
      </c>
      <c r="D181" s="279">
        <v>711.23333333333323</v>
      </c>
      <c r="E181" s="279">
        <v>702.46666666666647</v>
      </c>
      <c r="F181" s="279">
        <v>689.23333333333323</v>
      </c>
      <c r="G181" s="279">
        <v>680.46666666666647</v>
      </c>
      <c r="H181" s="279">
        <v>724.46666666666647</v>
      </c>
      <c r="I181" s="279">
        <v>733.23333333333312</v>
      </c>
      <c r="J181" s="279">
        <v>746.46666666666647</v>
      </c>
      <c r="K181" s="277">
        <v>720</v>
      </c>
      <c r="L181" s="277">
        <v>698</v>
      </c>
      <c r="M181" s="277">
        <v>4.9246999999999996</v>
      </c>
    </row>
    <row r="182" spans="1:13">
      <c r="A182" s="301">
        <v>173</v>
      </c>
      <c r="B182" s="277" t="s">
        <v>168</v>
      </c>
      <c r="C182" s="277">
        <v>197.05</v>
      </c>
      <c r="D182" s="279">
        <v>194.95000000000002</v>
      </c>
      <c r="E182" s="279">
        <v>191.70000000000005</v>
      </c>
      <c r="F182" s="279">
        <v>186.35000000000002</v>
      </c>
      <c r="G182" s="279">
        <v>183.10000000000005</v>
      </c>
      <c r="H182" s="279">
        <v>200.30000000000004</v>
      </c>
      <c r="I182" s="279">
        <v>203.54999999999998</v>
      </c>
      <c r="J182" s="279">
        <v>208.90000000000003</v>
      </c>
      <c r="K182" s="277">
        <v>198.2</v>
      </c>
      <c r="L182" s="277">
        <v>189.6</v>
      </c>
      <c r="M182" s="277">
        <v>185.97871000000001</v>
      </c>
    </row>
    <row r="183" spans="1:13">
      <c r="A183" s="301">
        <v>174</v>
      </c>
      <c r="B183" s="277" t="s">
        <v>169</v>
      </c>
      <c r="C183" s="277">
        <v>112.6</v>
      </c>
      <c r="D183" s="279">
        <v>111.8</v>
      </c>
      <c r="E183" s="279">
        <v>110.14999999999999</v>
      </c>
      <c r="F183" s="279">
        <v>107.69999999999999</v>
      </c>
      <c r="G183" s="279">
        <v>106.04999999999998</v>
      </c>
      <c r="H183" s="279">
        <v>114.25</v>
      </c>
      <c r="I183" s="279">
        <v>115.9</v>
      </c>
      <c r="J183" s="279">
        <v>118.35000000000001</v>
      </c>
      <c r="K183" s="277">
        <v>113.45</v>
      </c>
      <c r="L183" s="277">
        <v>109.35</v>
      </c>
      <c r="M183" s="277">
        <v>76.50703</v>
      </c>
    </row>
    <row r="184" spans="1:13">
      <c r="A184" s="301">
        <v>175</v>
      </c>
      <c r="B184" s="277" t="s">
        <v>170</v>
      </c>
      <c r="C184" s="277">
        <v>2128.1999999999998</v>
      </c>
      <c r="D184" s="279">
        <v>2117.0666666666666</v>
      </c>
      <c r="E184" s="279">
        <v>2096.1333333333332</v>
      </c>
      <c r="F184" s="279">
        <v>2064.0666666666666</v>
      </c>
      <c r="G184" s="279">
        <v>2043.1333333333332</v>
      </c>
      <c r="H184" s="279">
        <v>2149.1333333333332</v>
      </c>
      <c r="I184" s="279">
        <v>2170.0666666666666</v>
      </c>
      <c r="J184" s="279">
        <v>2202.1333333333332</v>
      </c>
      <c r="K184" s="277">
        <v>2138</v>
      </c>
      <c r="L184" s="277">
        <v>2085</v>
      </c>
      <c r="M184" s="277">
        <v>124.37209</v>
      </c>
    </row>
    <row r="185" spans="1:13">
      <c r="A185" s="301">
        <v>176</v>
      </c>
      <c r="B185" s="277" t="s">
        <v>171</v>
      </c>
      <c r="C185" s="277">
        <v>41.6</v>
      </c>
      <c r="D185" s="279">
        <v>41.050000000000004</v>
      </c>
      <c r="E185" s="279">
        <v>40.050000000000011</v>
      </c>
      <c r="F185" s="279">
        <v>38.500000000000007</v>
      </c>
      <c r="G185" s="279">
        <v>37.500000000000014</v>
      </c>
      <c r="H185" s="279">
        <v>42.600000000000009</v>
      </c>
      <c r="I185" s="279">
        <v>43.599999999999994</v>
      </c>
      <c r="J185" s="279">
        <v>45.150000000000006</v>
      </c>
      <c r="K185" s="277">
        <v>42.05</v>
      </c>
      <c r="L185" s="277">
        <v>39.5</v>
      </c>
      <c r="M185" s="277">
        <v>377.89891999999998</v>
      </c>
    </row>
    <row r="186" spans="1:13">
      <c r="A186" s="301">
        <v>177</v>
      </c>
      <c r="B186" s="277" t="s">
        <v>3524</v>
      </c>
      <c r="C186" s="277">
        <v>814.1</v>
      </c>
      <c r="D186" s="279">
        <v>811.66666666666663</v>
      </c>
      <c r="E186" s="279">
        <v>804.33333333333326</v>
      </c>
      <c r="F186" s="279">
        <v>794.56666666666661</v>
      </c>
      <c r="G186" s="279">
        <v>787.23333333333323</v>
      </c>
      <c r="H186" s="279">
        <v>821.43333333333328</v>
      </c>
      <c r="I186" s="279">
        <v>828.76666666666654</v>
      </c>
      <c r="J186" s="279">
        <v>838.5333333333333</v>
      </c>
      <c r="K186" s="277">
        <v>819</v>
      </c>
      <c r="L186" s="277">
        <v>801.9</v>
      </c>
      <c r="M186" s="277">
        <v>8.6441400000000002</v>
      </c>
    </row>
    <row r="187" spans="1:13">
      <c r="A187" s="301">
        <v>178</v>
      </c>
      <c r="B187" s="277" t="s">
        <v>280</v>
      </c>
      <c r="C187" s="277">
        <v>850.3</v>
      </c>
      <c r="D187" s="279">
        <v>852.19999999999993</v>
      </c>
      <c r="E187" s="279">
        <v>839.39999999999986</v>
      </c>
      <c r="F187" s="279">
        <v>828.49999999999989</v>
      </c>
      <c r="G187" s="279">
        <v>815.69999999999982</v>
      </c>
      <c r="H187" s="279">
        <v>863.09999999999991</v>
      </c>
      <c r="I187" s="279">
        <v>875.89999999999986</v>
      </c>
      <c r="J187" s="279">
        <v>886.8</v>
      </c>
      <c r="K187" s="277">
        <v>865</v>
      </c>
      <c r="L187" s="277">
        <v>841.3</v>
      </c>
      <c r="M187" s="277">
        <v>20.069690000000001</v>
      </c>
    </row>
    <row r="188" spans="1:13">
      <c r="A188" s="301">
        <v>179</v>
      </c>
      <c r="B188" s="277" t="s">
        <v>172</v>
      </c>
      <c r="C188" s="277">
        <v>216.25</v>
      </c>
      <c r="D188" s="279">
        <v>215.85</v>
      </c>
      <c r="E188" s="279">
        <v>212.7</v>
      </c>
      <c r="F188" s="279">
        <v>209.15</v>
      </c>
      <c r="G188" s="279">
        <v>206</v>
      </c>
      <c r="H188" s="279">
        <v>219.39999999999998</v>
      </c>
      <c r="I188" s="279">
        <v>222.55</v>
      </c>
      <c r="J188" s="279">
        <v>226.09999999999997</v>
      </c>
      <c r="K188" s="277">
        <v>219</v>
      </c>
      <c r="L188" s="277">
        <v>212.3</v>
      </c>
      <c r="M188" s="277">
        <v>476.08719000000002</v>
      </c>
    </row>
    <row r="189" spans="1:13">
      <c r="A189" s="301">
        <v>180</v>
      </c>
      <c r="B189" s="277" t="s">
        <v>173</v>
      </c>
      <c r="C189" s="277">
        <v>20563.599999999999</v>
      </c>
      <c r="D189" s="279">
        <v>20587.333333333332</v>
      </c>
      <c r="E189" s="279">
        <v>20426.266666666663</v>
      </c>
      <c r="F189" s="279">
        <v>20288.933333333331</v>
      </c>
      <c r="G189" s="279">
        <v>20127.866666666661</v>
      </c>
      <c r="H189" s="279">
        <v>20724.666666666664</v>
      </c>
      <c r="I189" s="279">
        <v>20885.733333333337</v>
      </c>
      <c r="J189" s="279">
        <v>21023.066666666666</v>
      </c>
      <c r="K189" s="277">
        <v>20748.400000000001</v>
      </c>
      <c r="L189" s="277">
        <v>20450</v>
      </c>
      <c r="M189" s="277">
        <v>0.49617</v>
      </c>
    </row>
    <row r="190" spans="1:13">
      <c r="A190" s="301">
        <v>181</v>
      </c>
      <c r="B190" s="277" t="s">
        <v>174</v>
      </c>
      <c r="C190" s="277">
        <v>1195.95</v>
      </c>
      <c r="D190" s="279">
        <v>1191.1499999999999</v>
      </c>
      <c r="E190" s="279">
        <v>1182.2999999999997</v>
      </c>
      <c r="F190" s="279">
        <v>1168.6499999999999</v>
      </c>
      <c r="G190" s="279">
        <v>1159.7999999999997</v>
      </c>
      <c r="H190" s="279">
        <v>1204.7999999999997</v>
      </c>
      <c r="I190" s="279">
        <v>1213.6499999999996</v>
      </c>
      <c r="J190" s="279">
        <v>1227.2999999999997</v>
      </c>
      <c r="K190" s="277">
        <v>1200</v>
      </c>
      <c r="L190" s="277">
        <v>1177.5</v>
      </c>
      <c r="M190" s="277">
        <v>5.4919200000000004</v>
      </c>
    </row>
    <row r="191" spans="1:13">
      <c r="A191" s="301">
        <v>182</v>
      </c>
      <c r="B191" s="277" t="s">
        <v>175</v>
      </c>
      <c r="C191" s="277">
        <v>4218.2</v>
      </c>
      <c r="D191" s="279">
        <v>4210.5166666666664</v>
      </c>
      <c r="E191" s="279">
        <v>4129.083333333333</v>
      </c>
      <c r="F191" s="279">
        <v>4039.9666666666662</v>
      </c>
      <c r="G191" s="279">
        <v>3958.5333333333328</v>
      </c>
      <c r="H191" s="279">
        <v>4299.6333333333332</v>
      </c>
      <c r="I191" s="279">
        <v>4381.0666666666675</v>
      </c>
      <c r="J191" s="279">
        <v>4470.1833333333334</v>
      </c>
      <c r="K191" s="277">
        <v>4291.95</v>
      </c>
      <c r="L191" s="277">
        <v>4121.3999999999996</v>
      </c>
      <c r="M191" s="277">
        <v>2.73542</v>
      </c>
    </row>
    <row r="192" spans="1:13">
      <c r="A192" s="301">
        <v>183</v>
      </c>
      <c r="B192" s="277" t="s">
        <v>176</v>
      </c>
      <c r="C192" s="277">
        <v>692.4</v>
      </c>
      <c r="D192" s="279">
        <v>696.06666666666661</v>
      </c>
      <c r="E192" s="279">
        <v>678.98333333333323</v>
      </c>
      <c r="F192" s="279">
        <v>665.56666666666661</v>
      </c>
      <c r="G192" s="279">
        <v>648.48333333333323</v>
      </c>
      <c r="H192" s="279">
        <v>709.48333333333323</v>
      </c>
      <c r="I192" s="279">
        <v>726.56666666666672</v>
      </c>
      <c r="J192" s="279">
        <v>739.98333333333323</v>
      </c>
      <c r="K192" s="277">
        <v>713.15</v>
      </c>
      <c r="L192" s="277">
        <v>682.65</v>
      </c>
      <c r="M192" s="277">
        <v>37.308459999999997</v>
      </c>
    </row>
    <row r="193" spans="1:13">
      <c r="A193" s="301">
        <v>184</v>
      </c>
      <c r="B193" s="277" t="s">
        <v>178</v>
      </c>
      <c r="C193" s="277">
        <v>514.5</v>
      </c>
      <c r="D193" s="279">
        <v>516.43333333333328</v>
      </c>
      <c r="E193" s="279">
        <v>507.26666666666654</v>
      </c>
      <c r="F193" s="279">
        <v>500.03333333333325</v>
      </c>
      <c r="G193" s="279">
        <v>490.8666666666665</v>
      </c>
      <c r="H193" s="279">
        <v>523.66666666666652</v>
      </c>
      <c r="I193" s="279">
        <v>532.83333333333326</v>
      </c>
      <c r="J193" s="279">
        <v>540.06666666666661</v>
      </c>
      <c r="K193" s="277">
        <v>525.6</v>
      </c>
      <c r="L193" s="277">
        <v>509.2</v>
      </c>
      <c r="M193" s="277">
        <v>96.366489999999999</v>
      </c>
    </row>
    <row r="194" spans="1:13">
      <c r="A194" s="301">
        <v>185</v>
      </c>
      <c r="B194" s="277" t="s">
        <v>179</v>
      </c>
      <c r="C194" s="277">
        <v>479.2</v>
      </c>
      <c r="D194" s="279">
        <v>475</v>
      </c>
      <c r="E194" s="279">
        <v>468.25</v>
      </c>
      <c r="F194" s="279">
        <v>457.3</v>
      </c>
      <c r="G194" s="279">
        <v>450.55</v>
      </c>
      <c r="H194" s="279">
        <v>485.95</v>
      </c>
      <c r="I194" s="279">
        <v>492.7</v>
      </c>
      <c r="J194" s="279">
        <v>503.65</v>
      </c>
      <c r="K194" s="277">
        <v>481.75</v>
      </c>
      <c r="L194" s="277">
        <v>464.05</v>
      </c>
      <c r="M194" s="277">
        <v>18.049240000000001</v>
      </c>
    </row>
    <row r="195" spans="1:13">
      <c r="A195" s="301">
        <v>186</v>
      </c>
      <c r="B195" s="277" t="s">
        <v>282</v>
      </c>
      <c r="C195" s="277">
        <v>470.05</v>
      </c>
      <c r="D195" s="279">
        <v>473.08333333333331</v>
      </c>
      <c r="E195" s="279">
        <v>463.76666666666665</v>
      </c>
      <c r="F195" s="279">
        <v>457.48333333333335</v>
      </c>
      <c r="G195" s="279">
        <v>448.16666666666669</v>
      </c>
      <c r="H195" s="279">
        <v>479.36666666666662</v>
      </c>
      <c r="I195" s="279">
        <v>488.68333333333334</v>
      </c>
      <c r="J195" s="279">
        <v>494.96666666666658</v>
      </c>
      <c r="K195" s="277">
        <v>482.4</v>
      </c>
      <c r="L195" s="277">
        <v>466.8</v>
      </c>
      <c r="M195" s="277">
        <v>3.8022300000000002</v>
      </c>
    </row>
    <row r="196" spans="1:13">
      <c r="A196" s="301">
        <v>187</v>
      </c>
      <c r="B196" s="277" t="s">
        <v>3465</v>
      </c>
      <c r="C196" s="277">
        <v>549.85</v>
      </c>
      <c r="D196" s="279">
        <v>549.31666666666661</v>
      </c>
      <c r="E196" s="279">
        <v>542.63333333333321</v>
      </c>
      <c r="F196" s="279">
        <v>535.41666666666663</v>
      </c>
      <c r="G196" s="279">
        <v>528.73333333333323</v>
      </c>
      <c r="H196" s="279">
        <v>556.53333333333319</v>
      </c>
      <c r="I196" s="279">
        <v>563.21666666666658</v>
      </c>
      <c r="J196" s="279">
        <v>570.43333333333317</v>
      </c>
      <c r="K196" s="277">
        <v>556</v>
      </c>
      <c r="L196" s="277">
        <v>542.1</v>
      </c>
      <c r="M196" s="277">
        <v>40.426920000000003</v>
      </c>
    </row>
    <row r="197" spans="1:13">
      <c r="A197" s="301">
        <v>188</v>
      </c>
      <c r="B197" s="268" t="s">
        <v>183</v>
      </c>
      <c r="C197" s="268">
        <v>150.30000000000001</v>
      </c>
      <c r="D197" s="308">
        <v>147.80000000000001</v>
      </c>
      <c r="E197" s="308">
        <v>143.95000000000002</v>
      </c>
      <c r="F197" s="308">
        <v>137.6</v>
      </c>
      <c r="G197" s="308">
        <v>133.75</v>
      </c>
      <c r="H197" s="308">
        <v>154.15000000000003</v>
      </c>
      <c r="I197" s="308">
        <v>158.00000000000006</v>
      </c>
      <c r="J197" s="308">
        <v>164.35000000000005</v>
      </c>
      <c r="K197" s="268">
        <v>151.65</v>
      </c>
      <c r="L197" s="268">
        <v>141.44999999999999</v>
      </c>
      <c r="M197" s="268">
        <v>749.51549999999997</v>
      </c>
    </row>
    <row r="198" spans="1:13">
      <c r="A198" s="301">
        <v>189</v>
      </c>
      <c r="B198" s="268" t="s">
        <v>185</v>
      </c>
      <c r="C198" s="268">
        <v>60.95</v>
      </c>
      <c r="D198" s="308">
        <v>60.383333333333333</v>
      </c>
      <c r="E198" s="308">
        <v>59.416666666666664</v>
      </c>
      <c r="F198" s="308">
        <v>57.883333333333333</v>
      </c>
      <c r="G198" s="308">
        <v>56.916666666666664</v>
      </c>
      <c r="H198" s="308">
        <v>61.916666666666664</v>
      </c>
      <c r="I198" s="308">
        <v>62.883333333333333</v>
      </c>
      <c r="J198" s="308">
        <v>64.416666666666657</v>
      </c>
      <c r="K198" s="268">
        <v>61.35</v>
      </c>
      <c r="L198" s="268">
        <v>58.85</v>
      </c>
      <c r="M198" s="268">
        <v>258.24346000000003</v>
      </c>
    </row>
    <row r="199" spans="1:13">
      <c r="A199" s="301">
        <v>190</v>
      </c>
      <c r="B199" s="268" t="s">
        <v>186</v>
      </c>
      <c r="C199" s="268">
        <v>438.65</v>
      </c>
      <c r="D199" s="308">
        <v>435.81666666666661</v>
      </c>
      <c r="E199" s="308">
        <v>429.93333333333322</v>
      </c>
      <c r="F199" s="308">
        <v>421.21666666666664</v>
      </c>
      <c r="G199" s="308">
        <v>415.33333333333326</v>
      </c>
      <c r="H199" s="308">
        <v>444.53333333333319</v>
      </c>
      <c r="I199" s="308">
        <v>450.41666666666663</v>
      </c>
      <c r="J199" s="308">
        <v>459.13333333333316</v>
      </c>
      <c r="K199" s="268">
        <v>441.7</v>
      </c>
      <c r="L199" s="268">
        <v>427.1</v>
      </c>
      <c r="M199" s="268">
        <v>117.39341</v>
      </c>
    </row>
    <row r="200" spans="1:13">
      <c r="A200" s="301">
        <v>191</v>
      </c>
      <c r="B200" s="268" t="s">
        <v>187</v>
      </c>
      <c r="C200" s="268">
        <v>2265.15</v>
      </c>
      <c r="D200" s="308">
        <v>2258.5166666666664</v>
      </c>
      <c r="E200" s="308">
        <v>2248.2833333333328</v>
      </c>
      <c r="F200" s="308">
        <v>2231.4166666666665</v>
      </c>
      <c r="G200" s="308">
        <v>2221.1833333333329</v>
      </c>
      <c r="H200" s="308">
        <v>2275.3833333333328</v>
      </c>
      <c r="I200" s="308">
        <v>2285.6166666666663</v>
      </c>
      <c r="J200" s="308">
        <v>2302.4833333333327</v>
      </c>
      <c r="K200" s="268">
        <v>2268.75</v>
      </c>
      <c r="L200" s="268">
        <v>2241.65</v>
      </c>
      <c r="M200" s="268">
        <v>20.841519999999999</v>
      </c>
    </row>
    <row r="201" spans="1:13">
      <c r="A201" s="301">
        <v>192</v>
      </c>
      <c r="B201" s="268" t="s">
        <v>188</v>
      </c>
      <c r="C201" s="268">
        <v>735.2</v>
      </c>
      <c r="D201" s="308">
        <v>736.36666666666667</v>
      </c>
      <c r="E201" s="308">
        <v>726.98333333333335</v>
      </c>
      <c r="F201" s="308">
        <v>718.76666666666665</v>
      </c>
      <c r="G201" s="308">
        <v>709.38333333333333</v>
      </c>
      <c r="H201" s="308">
        <v>744.58333333333337</v>
      </c>
      <c r="I201" s="308">
        <v>753.96666666666681</v>
      </c>
      <c r="J201" s="308">
        <v>762.18333333333339</v>
      </c>
      <c r="K201" s="268">
        <v>745.75</v>
      </c>
      <c r="L201" s="268">
        <v>728.15</v>
      </c>
      <c r="M201" s="268">
        <v>34.674860000000002</v>
      </c>
    </row>
    <row r="202" spans="1:13">
      <c r="A202" s="301">
        <v>193</v>
      </c>
      <c r="B202" s="268" t="s">
        <v>189</v>
      </c>
      <c r="C202" s="268">
        <v>1121.3</v>
      </c>
      <c r="D202" s="308">
        <v>1116.1833333333332</v>
      </c>
      <c r="E202" s="308">
        <v>1107.7166666666662</v>
      </c>
      <c r="F202" s="308">
        <v>1094.133333333333</v>
      </c>
      <c r="G202" s="308">
        <v>1085.6666666666661</v>
      </c>
      <c r="H202" s="308">
        <v>1129.7666666666664</v>
      </c>
      <c r="I202" s="308">
        <v>1138.2333333333331</v>
      </c>
      <c r="J202" s="308">
        <v>1151.8166666666666</v>
      </c>
      <c r="K202" s="268">
        <v>1124.6500000000001</v>
      </c>
      <c r="L202" s="268">
        <v>1102.5999999999999</v>
      </c>
      <c r="M202" s="268">
        <v>19.198799999999999</v>
      </c>
    </row>
    <row r="203" spans="1:13">
      <c r="A203" s="301">
        <v>194</v>
      </c>
      <c r="B203" s="268" t="s">
        <v>190</v>
      </c>
      <c r="C203" s="268">
        <v>2761.8</v>
      </c>
      <c r="D203" s="308">
        <v>2749.75</v>
      </c>
      <c r="E203" s="308">
        <v>2707.05</v>
      </c>
      <c r="F203" s="308">
        <v>2652.3</v>
      </c>
      <c r="G203" s="308">
        <v>2609.6000000000004</v>
      </c>
      <c r="H203" s="308">
        <v>2804.5</v>
      </c>
      <c r="I203" s="308">
        <v>2847.2</v>
      </c>
      <c r="J203" s="308">
        <v>2901.95</v>
      </c>
      <c r="K203" s="268">
        <v>2792.45</v>
      </c>
      <c r="L203" s="268">
        <v>2695</v>
      </c>
      <c r="M203" s="268">
        <v>13.383430000000001</v>
      </c>
    </row>
    <row r="204" spans="1:13">
      <c r="A204" s="301">
        <v>195</v>
      </c>
      <c r="B204" s="268" t="s">
        <v>191</v>
      </c>
      <c r="C204" s="268">
        <v>340.9</v>
      </c>
      <c r="D204" s="308">
        <v>339.90000000000003</v>
      </c>
      <c r="E204" s="308">
        <v>336.25000000000006</v>
      </c>
      <c r="F204" s="308">
        <v>331.6</v>
      </c>
      <c r="G204" s="308">
        <v>327.95000000000005</v>
      </c>
      <c r="H204" s="308">
        <v>344.55000000000007</v>
      </c>
      <c r="I204" s="308">
        <v>348.20000000000005</v>
      </c>
      <c r="J204" s="308">
        <v>352.85000000000008</v>
      </c>
      <c r="K204" s="268">
        <v>343.55</v>
      </c>
      <c r="L204" s="268">
        <v>335.25</v>
      </c>
      <c r="M204" s="268">
        <v>7.6229300000000002</v>
      </c>
    </row>
    <row r="205" spans="1:13">
      <c r="A205" s="301">
        <v>196</v>
      </c>
      <c r="B205" s="268" t="s">
        <v>550</v>
      </c>
      <c r="C205" s="268">
        <v>651.75</v>
      </c>
      <c r="D205" s="308">
        <v>648</v>
      </c>
      <c r="E205" s="308">
        <v>638</v>
      </c>
      <c r="F205" s="308">
        <v>624.25</v>
      </c>
      <c r="G205" s="308">
        <v>614.25</v>
      </c>
      <c r="H205" s="308">
        <v>661.75</v>
      </c>
      <c r="I205" s="308">
        <v>671.75</v>
      </c>
      <c r="J205" s="308">
        <v>685.5</v>
      </c>
      <c r="K205" s="268">
        <v>658</v>
      </c>
      <c r="L205" s="268">
        <v>634.25</v>
      </c>
      <c r="M205" s="268">
        <v>3.6176699999999999</v>
      </c>
    </row>
    <row r="206" spans="1:13">
      <c r="A206" s="301">
        <v>197</v>
      </c>
      <c r="B206" s="268" t="s">
        <v>192</v>
      </c>
      <c r="C206" s="268">
        <v>437.1</v>
      </c>
      <c r="D206" s="308">
        <v>435.16666666666669</v>
      </c>
      <c r="E206" s="308">
        <v>428.93333333333339</v>
      </c>
      <c r="F206" s="308">
        <v>420.76666666666671</v>
      </c>
      <c r="G206" s="308">
        <v>414.53333333333342</v>
      </c>
      <c r="H206" s="308">
        <v>443.33333333333337</v>
      </c>
      <c r="I206" s="308">
        <v>449.56666666666661</v>
      </c>
      <c r="J206" s="308">
        <v>457.73333333333335</v>
      </c>
      <c r="K206" s="268">
        <v>441.4</v>
      </c>
      <c r="L206" s="268">
        <v>427</v>
      </c>
      <c r="M206" s="268">
        <v>41.472709999999999</v>
      </c>
    </row>
    <row r="207" spans="1:13">
      <c r="A207" s="301">
        <v>198</v>
      </c>
      <c r="B207" s="268" t="s">
        <v>193</v>
      </c>
      <c r="C207" s="268">
        <v>1084.5</v>
      </c>
      <c r="D207" s="308">
        <v>1061.8500000000001</v>
      </c>
      <c r="E207" s="308">
        <v>1025.5500000000002</v>
      </c>
      <c r="F207" s="308">
        <v>966.6</v>
      </c>
      <c r="G207" s="308">
        <v>930.30000000000007</v>
      </c>
      <c r="H207" s="308">
        <v>1120.8000000000002</v>
      </c>
      <c r="I207" s="308">
        <v>1157.0999999999999</v>
      </c>
      <c r="J207" s="308">
        <v>1216.0500000000004</v>
      </c>
      <c r="K207" s="268">
        <v>1098.1500000000001</v>
      </c>
      <c r="L207" s="268">
        <v>1002.9</v>
      </c>
      <c r="M207" s="268">
        <v>30.99043</v>
      </c>
    </row>
    <row r="208" spans="1:13">
      <c r="A208" s="301">
        <v>199</v>
      </c>
      <c r="B208" s="268" t="s">
        <v>195</v>
      </c>
      <c r="C208" s="268">
        <v>3941.7</v>
      </c>
      <c r="D208" s="308">
        <v>3961.2666666666664</v>
      </c>
      <c r="E208" s="308">
        <v>3876.583333333333</v>
      </c>
      <c r="F208" s="308">
        <v>3811.4666666666667</v>
      </c>
      <c r="G208" s="308">
        <v>3726.7833333333333</v>
      </c>
      <c r="H208" s="308">
        <v>4026.3833333333328</v>
      </c>
      <c r="I208" s="308">
        <v>4111.0666666666657</v>
      </c>
      <c r="J208" s="308">
        <v>4176.1833333333325</v>
      </c>
      <c r="K208" s="268">
        <v>4045.95</v>
      </c>
      <c r="L208" s="268">
        <v>3896.15</v>
      </c>
      <c r="M208" s="268">
        <v>7.5944500000000001</v>
      </c>
    </row>
    <row r="209" spans="1:13">
      <c r="A209" s="301">
        <v>200</v>
      </c>
      <c r="B209" s="268" t="s">
        <v>196</v>
      </c>
      <c r="C209" s="268">
        <v>29.6</v>
      </c>
      <c r="D209" s="308">
        <v>29.633333333333336</v>
      </c>
      <c r="E209" s="308">
        <v>29.316666666666674</v>
      </c>
      <c r="F209" s="308">
        <v>29.033333333333339</v>
      </c>
      <c r="G209" s="308">
        <v>28.716666666666676</v>
      </c>
      <c r="H209" s="308">
        <v>29.916666666666671</v>
      </c>
      <c r="I209" s="308">
        <v>30.233333333333334</v>
      </c>
      <c r="J209" s="308">
        <v>30.516666666666669</v>
      </c>
      <c r="K209" s="268">
        <v>29.95</v>
      </c>
      <c r="L209" s="268">
        <v>29.35</v>
      </c>
      <c r="M209" s="268">
        <v>25.586539999999999</v>
      </c>
    </row>
    <row r="210" spans="1:13">
      <c r="A210" s="301">
        <v>201</v>
      </c>
      <c r="B210" s="268" t="s">
        <v>197</v>
      </c>
      <c r="C210" s="268">
        <v>500.85</v>
      </c>
      <c r="D210" s="308">
        <v>499.84999999999997</v>
      </c>
      <c r="E210" s="308">
        <v>493.69999999999993</v>
      </c>
      <c r="F210" s="308">
        <v>486.54999999999995</v>
      </c>
      <c r="G210" s="308">
        <v>480.39999999999992</v>
      </c>
      <c r="H210" s="308">
        <v>506.99999999999994</v>
      </c>
      <c r="I210" s="308">
        <v>513.14999999999986</v>
      </c>
      <c r="J210" s="308">
        <v>520.29999999999995</v>
      </c>
      <c r="K210" s="268">
        <v>506</v>
      </c>
      <c r="L210" s="268">
        <v>492.7</v>
      </c>
      <c r="M210" s="268">
        <v>41.531590000000001</v>
      </c>
    </row>
    <row r="211" spans="1:13">
      <c r="A211" s="301">
        <v>202</v>
      </c>
      <c r="B211" s="268" t="s">
        <v>563</v>
      </c>
      <c r="C211" s="268">
        <v>766.3</v>
      </c>
      <c r="D211" s="308">
        <v>764.48333333333323</v>
      </c>
      <c r="E211" s="308">
        <v>754.36666666666645</v>
      </c>
      <c r="F211" s="308">
        <v>742.43333333333317</v>
      </c>
      <c r="G211" s="308">
        <v>732.31666666666638</v>
      </c>
      <c r="H211" s="308">
        <v>776.41666666666652</v>
      </c>
      <c r="I211" s="308">
        <v>786.5333333333333</v>
      </c>
      <c r="J211" s="308">
        <v>798.46666666666658</v>
      </c>
      <c r="K211" s="268">
        <v>774.6</v>
      </c>
      <c r="L211" s="268">
        <v>752.55</v>
      </c>
      <c r="M211" s="268">
        <v>1.4833799999999999</v>
      </c>
    </row>
    <row r="212" spans="1:13">
      <c r="A212" s="301">
        <v>203</v>
      </c>
      <c r="B212" s="268" t="s">
        <v>284</v>
      </c>
      <c r="C212" s="268">
        <v>169.85</v>
      </c>
      <c r="D212" s="308">
        <v>168.76666666666665</v>
      </c>
      <c r="E212" s="308">
        <v>167.08333333333331</v>
      </c>
      <c r="F212" s="308">
        <v>164.31666666666666</v>
      </c>
      <c r="G212" s="308">
        <v>162.63333333333333</v>
      </c>
      <c r="H212" s="308">
        <v>171.5333333333333</v>
      </c>
      <c r="I212" s="308">
        <v>173.21666666666664</v>
      </c>
      <c r="J212" s="308">
        <v>175.98333333333329</v>
      </c>
      <c r="K212" s="268">
        <v>170.45</v>
      </c>
      <c r="L212" s="268">
        <v>166</v>
      </c>
      <c r="M212" s="268">
        <v>4.3273900000000003</v>
      </c>
    </row>
    <row r="213" spans="1:13">
      <c r="A213" s="301">
        <v>204</v>
      </c>
      <c r="B213" s="268" t="s">
        <v>199</v>
      </c>
      <c r="C213" s="268">
        <v>642.5</v>
      </c>
      <c r="D213" s="308">
        <v>637.75</v>
      </c>
      <c r="E213" s="308">
        <v>630.35</v>
      </c>
      <c r="F213" s="308">
        <v>618.20000000000005</v>
      </c>
      <c r="G213" s="308">
        <v>610.80000000000007</v>
      </c>
      <c r="H213" s="308">
        <v>649.9</v>
      </c>
      <c r="I213" s="308">
        <v>657.30000000000007</v>
      </c>
      <c r="J213" s="308">
        <v>669.44999999999993</v>
      </c>
      <c r="K213" s="268">
        <v>645.15</v>
      </c>
      <c r="L213" s="268">
        <v>625.6</v>
      </c>
      <c r="M213" s="268">
        <v>22.152100000000001</v>
      </c>
    </row>
    <row r="214" spans="1:13">
      <c r="A214" s="301">
        <v>205</v>
      </c>
      <c r="B214" s="268" t="s">
        <v>569</v>
      </c>
      <c r="C214" s="268">
        <v>2193.35</v>
      </c>
      <c r="D214" s="308">
        <v>2169.4</v>
      </c>
      <c r="E214" s="308">
        <v>2123.9</v>
      </c>
      <c r="F214" s="308">
        <v>2054.4499999999998</v>
      </c>
      <c r="G214" s="308">
        <v>2008.9499999999998</v>
      </c>
      <c r="H214" s="308">
        <v>2238.8500000000004</v>
      </c>
      <c r="I214" s="308">
        <v>2284.3500000000004</v>
      </c>
      <c r="J214" s="308">
        <v>2353.8000000000006</v>
      </c>
      <c r="K214" s="268">
        <v>2214.9</v>
      </c>
      <c r="L214" s="268">
        <v>2099.9499999999998</v>
      </c>
      <c r="M214" s="268">
        <v>0.73524</v>
      </c>
    </row>
    <row r="215" spans="1:13">
      <c r="A215" s="301">
        <v>206</v>
      </c>
      <c r="B215" s="268" t="s">
        <v>200</v>
      </c>
      <c r="C215" s="308">
        <v>273.7</v>
      </c>
      <c r="D215" s="308">
        <v>273.8</v>
      </c>
      <c r="E215" s="308">
        <v>271.10000000000002</v>
      </c>
      <c r="F215" s="308">
        <v>268.5</v>
      </c>
      <c r="G215" s="308">
        <v>265.8</v>
      </c>
      <c r="H215" s="308">
        <v>276.40000000000003</v>
      </c>
      <c r="I215" s="308">
        <v>279.09999999999997</v>
      </c>
      <c r="J215" s="308">
        <v>281.70000000000005</v>
      </c>
      <c r="K215" s="308">
        <v>276.5</v>
      </c>
      <c r="L215" s="308">
        <v>271.2</v>
      </c>
      <c r="M215" s="308">
        <v>84.320549999999997</v>
      </c>
    </row>
    <row r="216" spans="1:13">
      <c r="A216" s="301">
        <v>207</v>
      </c>
      <c r="B216" s="268" t="s">
        <v>202</v>
      </c>
      <c r="C216" s="308">
        <v>218.15</v>
      </c>
      <c r="D216" s="308">
        <v>213.7833333333333</v>
      </c>
      <c r="E216" s="308">
        <v>206.56666666666661</v>
      </c>
      <c r="F216" s="308">
        <v>194.98333333333329</v>
      </c>
      <c r="G216" s="308">
        <v>187.76666666666659</v>
      </c>
      <c r="H216" s="308">
        <v>225.36666666666662</v>
      </c>
      <c r="I216" s="308">
        <v>232.58333333333331</v>
      </c>
      <c r="J216" s="308">
        <v>244.16666666666663</v>
      </c>
      <c r="K216" s="308">
        <v>221</v>
      </c>
      <c r="L216" s="308">
        <v>202.2</v>
      </c>
      <c r="M216" s="308">
        <v>649.87080000000003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2"/>
      <c r="B1" s="52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44077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19" t="s">
        <v>16</v>
      </c>
      <c r="B9" s="520" t="s">
        <v>18</v>
      </c>
      <c r="C9" s="518" t="s">
        <v>19</v>
      </c>
      <c r="D9" s="518" t="s">
        <v>20</v>
      </c>
      <c r="E9" s="518" t="s">
        <v>21</v>
      </c>
      <c r="F9" s="518"/>
      <c r="G9" s="518"/>
      <c r="H9" s="518" t="s">
        <v>22</v>
      </c>
      <c r="I9" s="518"/>
      <c r="J9" s="518"/>
      <c r="K9" s="274"/>
      <c r="L9" s="281"/>
      <c r="M9" s="282"/>
    </row>
    <row r="10" spans="1:15" ht="42.75" customHeight="1">
      <c r="A10" s="514"/>
      <c r="B10" s="516"/>
      <c r="C10" s="521" t="s">
        <v>23</v>
      </c>
      <c r="D10" s="52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20167.150000000001</v>
      </c>
      <c r="D11" s="279">
        <v>20143.933333333334</v>
      </c>
      <c r="E11" s="279">
        <v>19943.216666666667</v>
      </c>
      <c r="F11" s="279">
        <v>19719.283333333333</v>
      </c>
      <c r="G11" s="279">
        <v>19518.566666666666</v>
      </c>
      <c r="H11" s="279">
        <v>20367.866666666669</v>
      </c>
      <c r="I11" s="279">
        <v>20568.583333333336</v>
      </c>
      <c r="J11" s="279">
        <v>20792.51666666667</v>
      </c>
      <c r="K11" s="277">
        <v>20344.650000000001</v>
      </c>
      <c r="L11" s="277">
        <v>19920</v>
      </c>
      <c r="M11" s="277">
        <v>1.013E-2</v>
      </c>
    </row>
    <row r="12" spans="1:15" ht="12" customHeight="1">
      <c r="A12" s="268">
        <v>2</v>
      </c>
      <c r="B12" s="277" t="s">
        <v>803</v>
      </c>
      <c r="C12" s="278">
        <v>1054.95</v>
      </c>
      <c r="D12" s="279">
        <v>1067.1499999999999</v>
      </c>
      <c r="E12" s="279">
        <v>1036.7999999999997</v>
      </c>
      <c r="F12" s="279">
        <v>1018.6499999999999</v>
      </c>
      <c r="G12" s="279">
        <v>988.29999999999973</v>
      </c>
      <c r="H12" s="279">
        <v>1085.2999999999997</v>
      </c>
      <c r="I12" s="279">
        <v>1115.6499999999996</v>
      </c>
      <c r="J12" s="279">
        <v>1133.7999999999997</v>
      </c>
      <c r="K12" s="277">
        <v>1097.5</v>
      </c>
      <c r="L12" s="277">
        <v>1049</v>
      </c>
      <c r="M12" s="277">
        <v>3.3492500000000001</v>
      </c>
    </row>
    <row r="13" spans="1:15" ht="12" customHeight="1">
      <c r="A13" s="268">
        <v>3</v>
      </c>
      <c r="B13" s="277" t="s">
        <v>294</v>
      </c>
      <c r="C13" s="278">
        <v>1410.75</v>
      </c>
      <c r="D13" s="279">
        <v>1435.05</v>
      </c>
      <c r="E13" s="279">
        <v>1365.6999999999998</v>
      </c>
      <c r="F13" s="279">
        <v>1320.6499999999999</v>
      </c>
      <c r="G13" s="279">
        <v>1251.2999999999997</v>
      </c>
      <c r="H13" s="279">
        <v>1480.1</v>
      </c>
      <c r="I13" s="279">
        <v>1549.4499999999998</v>
      </c>
      <c r="J13" s="279">
        <v>1594.5</v>
      </c>
      <c r="K13" s="277">
        <v>1504.4</v>
      </c>
      <c r="L13" s="277">
        <v>1390</v>
      </c>
      <c r="M13" s="277">
        <v>1.7808299999999999</v>
      </c>
    </row>
    <row r="14" spans="1:15" ht="12" customHeight="1">
      <c r="A14" s="268">
        <v>4</v>
      </c>
      <c r="B14" s="277" t="s">
        <v>3120</v>
      </c>
      <c r="C14" s="278">
        <v>974.75</v>
      </c>
      <c r="D14" s="279">
        <v>970.25</v>
      </c>
      <c r="E14" s="279">
        <v>955.5</v>
      </c>
      <c r="F14" s="279">
        <v>936.25</v>
      </c>
      <c r="G14" s="279">
        <v>921.5</v>
      </c>
      <c r="H14" s="279">
        <v>989.5</v>
      </c>
      <c r="I14" s="279">
        <v>1004.25</v>
      </c>
      <c r="J14" s="279">
        <v>1023.5</v>
      </c>
      <c r="K14" s="277">
        <v>985</v>
      </c>
      <c r="L14" s="277">
        <v>951</v>
      </c>
      <c r="M14" s="277">
        <v>1.06159</v>
      </c>
    </row>
    <row r="15" spans="1:15" ht="12" customHeight="1">
      <c r="A15" s="268">
        <v>5</v>
      </c>
      <c r="B15" s="277" t="s">
        <v>295</v>
      </c>
      <c r="C15" s="278">
        <v>16390</v>
      </c>
      <c r="D15" s="279">
        <v>16351.666666666666</v>
      </c>
      <c r="E15" s="279">
        <v>16243.333333333332</v>
      </c>
      <c r="F15" s="279">
        <v>16096.666666666666</v>
      </c>
      <c r="G15" s="279">
        <v>15988.333333333332</v>
      </c>
      <c r="H15" s="279">
        <v>16498.333333333332</v>
      </c>
      <c r="I15" s="279">
        <v>16606.666666666664</v>
      </c>
      <c r="J15" s="279">
        <v>16753.333333333332</v>
      </c>
      <c r="K15" s="277">
        <v>16460</v>
      </c>
      <c r="L15" s="277">
        <v>16205</v>
      </c>
      <c r="M15" s="277">
        <v>6.368E-2</v>
      </c>
    </row>
    <row r="16" spans="1:15" ht="12" customHeight="1">
      <c r="A16" s="268">
        <v>6</v>
      </c>
      <c r="B16" s="277" t="s">
        <v>227</v>
      </c>
      <c r="C16" s="278">
        <v>63.45</v>
      </c>
      <c r="D16" s="279">
        <v>62.65</v>
      </c>
      <c r="E16" s="279">
        <v>61.5</v>
      </c>
      <c r="F16" s="279">
        <v>59.550000000000004</v>
      </c>
      <c r="G16" s="279">
        <v>58.400000000000006</v>
      </c>
      <c r="H16" s="279">
        <v>64.599999999999994</v>
      </c>
      <c r="I16" s="279">
        <v>65.749999999999986</v>
      </c>
      <c r="J16" s="279">
        <v>67.699999999999989</v>
      </c>
      <c r="K16" s="277">
        <v>63.8</v>
      </c>
      <c r="L16" s="277">
        <v>60.7</v>
      </c>
      <c r="M16" s="277">
        <v>22.229990000000001</v>
      </c>
    </row>
    <row r="17" spans="1:13" ht="12" customHeight="1">
      <c r="A17" s="268">
        <v>7</v>
      </c>
      <c r="B17" s="277" t="s">
        <v>228</v>
      </c>
      <c r="C17" s="278">
        <v>145.25</v>
      </c>
      <c r="D17" s="279">
        <v>142.6</v>
      </c>
      <c r="E17" s="279">
        <v>136.29999999999998</v>
      </c>
      <c r="F17" s="279">
        <v>127.35</v>
      </c>
      <c r="G17" s="279">
        <v>121.04999999999998</v>
      </c>
      <c r="H17" s="279">
        <v>151.54999999999998</v>
      </c>
      <c r="I17" s="279">
        <v>157.85</v>
      </c>
      <c r="J17" s="279">
        <v>166.79999999999998</v>
      </c>
      <c r="K17" s="277">
        <v>148.9</v>
      </c>
      <c r="L17" s="277">
        <v>133.65</v>
      </c>
      <c r="M17" s="277">
        <v>12.915839999999999</v>
      </c>
    </row>
    <row r="18" spans="1:13" ht="12" customHeight="1">
      <c r="A18" s="268">
        <v>8</v>
      </c>
      <c r="B18" s="277" t="s">
        <v>38</v>
      </c>
      <c r="C18" s="278">
        <v>1357.85</v>
      </c>
      <c r="D18" s="279">
        <v>1348.7666666666667</v>
      </c>
      <c r="E18" s="279">
        <v>1335.7333333333333</v>
      </c>
      <c r="F18" s="279">
        <v>1313.6166666666668</v>
      </c>
      <c r="G18" s="279">
        <v>1300.5833333333335</v>
      </c>
      <c r="H18" s="279">
        <v>1370.8833333333332</v>
      </c>
      <c r="I18" s="279">
        <v>1383.9166666666665</v>
      </c>
      <c r="J18" s="279">
        <v>1406.0333333333331</v>
      </c>
      <c r="K18" s="277">
        <v>1361.8</v>
      </c>
      <c r="L18" s="277">
        <v>1326.65</v>
      </c>
      <c r="M18" s="277">
        <v>7.1341200000000002</v>
      </c>
    </row>
    <row r="19" spans="1:13" ht="12" customHeight="1">
      <c r="A19" s="268">
        <v>9</v>
      </c>
      <c r="B19" s="277" t="s">
        <v>296</v>
      </c>
      <c r="C19" s="278">
        <v>189.95</v>
      </c>
      <c r="D19" s="279">
        <v>187.38333333333335</v>
      </c>
      <c r="E19" s="279">
        <v>180.3666666666667</v>
      </c>
      <c r="F19" s="279">
        <v>170.78333333333336</v>
      </c>
      <c r="G19" s="279">
        <v>163.76666666666671</v>
      </c>
      <c r="H19" s="279">
        <v>196.9666666666667</v>
      </c>
      <c r="I19" s="279">
        <v>203.98333333333335</v>
      </c>
      <c r="J19" s="279">
        <v>213.56666666666669</v>
      </c>
      <c r="K19" s="277">
        <v>194.4</v>
      </c>
      <c r="L19" s="277">
        <v>177.8</v>
      </c>
      <c r="M19" s="277">
        <v>53.354390000000002</v>
      </c>
    </row>
    <row r="20" spans="1:13" ht="12" customHeight="1">
      <c r="A20" s="268">
        <v>10</v>
      </c>
      <c r="B20" s="277" t="s">
        <v>297</v>
      </c>
      <c r="C20" s="278">
        <v>544.1</v>
      </c>
      <c r="D20" s="279">
        <v>530.6</v>
      </c>
      <c r="E20" s="279">
        <v>517.1</v>
      </c>
      <c r="F20" s="279">
        <v>490.1</v>
      </c>
      <c r="G20" s="279">
        <v>476.6</v>
      </c>
      <c r="H20" s="279">
        <v>557.6</v>
      </c>
      <c r="I20" s="279">
        <v>571.1</v>
      </c>
      <c r="J20" s="279">
        <v>598.1</v>
      </c>
      <c r="K20" s="277">
        <v>544.1</v>
      </c>
      <c r="L20" s="277">
        <v>503.6</v>
      </c>
      <c r="M20" s="277">
        <v>36.575890000000001</v>
      </c>
    </row>
    <row r="21" spans="1:13" ht="12" customHeight="1">
      <c r="A21" s="268">
        <v>11</v>
      </c>
      <c r="B21" s="277" t="s">
        <v>41</v>
      </c>
      <c r="C21" s="278">
        <v>359.9</v>
      </c>
      <c r="D21" s="279">
        <v>355.83333333333331</v>
      </c>
      <c r="E21" s="279">
        <v>348.16666666666663</v>
      </c>
      <c r="F21" s="279">
        <v>336.43333333333334</v>
      </c>
      <c r="G21" s="279">
        <v>328.76666666666665</v>
      </c>
      <c r="H21" s="279">
        <v>367.56666666666661</v>
      </c>
      <c r="I21" s="279">
        <v>375.23333333333323</v>
      </c>
      <c r="J21" s="279">
        <v>386.96666666666658</v>
      </c>
      <c r="K21" s="277">
        <v>363.5</v>
      </c>
      <c r="L21" s="277">
        <v>344.1</v>
      </c>
      <c r="M21" s="277">
        <v>56.946750000000002</v>
      </c>
    </row>
    <row r="22" spans="1:13" ht="12" customHeight="1">
      <c r="A22" s="268">
        <v>12</v>
      </c>
      <c r="B22" s="277" t="s">
        <v>43</v>
      </c>
      <c r="C22" s="278">
        <v>39.15</v>
      </c>
      <c r="D22" s="279">
        <v>38.983333333333327</v>
      </c>
      <c r="E22" s="279">
        <v>38.516666666666652</v>
      </c>
      <c r="F22" s="279">
        <v>37.883333333333326</v>
      </c>
      <c r="G22" s="279">
        <v>37.41666666666665</v>
      </c>
      <c r="H22" s="279">
        <v>39.616666666666653</v>
      </c>
      <c r="I22" s="279">
        <v>40.083333333333336</v>
      </c>
      <c r="J22" s="279">
        <v>40.716666666666654</v>
      </c>
      <c r="K22" s="277">
        <v>39.450000000000003</v>
      </c>
      <c r="L22" s="277">
        <v>38.35</v>
      </c>
      <c r="M22" s="277">
        <v>57.148910000000001</v>
      </c>
    </row>
    <row r="23" spans="1:13">
      <c r="A23" s="268">
        <v>13</v>
      </c>
      <c r="B23" s="277" t="s">
        <v>298</v>
      </c>
      <c r="C23" s="278">
        <v>275.25</v>
      </c>
      <c r="D23" s="279">
        <v>270.51666666666665</v>
      </c>
      <c r="E23" s="279">
        <v>261.0333333333333</v>
      </c>
      <c r="F23" s="279">
        <v>246.81666666666666</v>
      </c>
      <c r="G23" s="279">
        <v>237.33333333333331</v>
      </c>
      <c r="H23" s="279">
        <v>284.73333333333329</v>
      </c>
      <c r="I23" s="279">
        <v>294.21666666666664</v>
      </c>
      <c r="J23" s="279">
        <v>308.43333333333328</v>
      </c>
      <c r="K23" s="277">
        <v>280</v>
      </c>
      <c r="L23" s="277">
        <v>256.3</v>
      </c>
      <c r="M23" s="277">
        <v>11.9102</v>
      </c>
    </row>
    <row r="24" spans="1:13">
      <c r="A24" s="268">
        <v>14</v>
      </c>
      <c r="B24" s="277" t="s">
        <v>299</v>
      </c>
      <c r="C24" s="278">
        <v>215.7</v>
      </c>
      <c r="D24" s="279">
        <v>215.23333333333335</v>
      </c>
      <c r="E24" s="279">
        <v>210.4666666666667</v>
      </c>
      <c r="F24" s="279">
        <v>205.23333333333335</v>
      </c>
      <c r="G24" s="279">
        <v>200.4666666666667</v>
      </c>
      <c r="H24" s="279">
        <v>220.4666666666667</v>
      </c>
      <c r="I24" s="279">
        <v>225.23333333333335</v>
      </c>
      <c r="J24" s="279">
        <v>230.4666666666667</v>
      </c>
      <c r="K24" s="277">
        <v>220</v>
      </c>
      <c r="L24" s="277">
        <v>210</v>
      </c>
      <c r="M24" s="277">
        <v>3.1746500000000002</v>
      </c>
    </row>
    <row r="25" spans="1:13">
      <c r="A25" s="268">
        <v>15</v>
      </c>
      <c r="B25" s="277" t="s">
        <v>300</v>
      </c>
      <c r="C25" s="278">
        <v>210</v>
      </c>
      <c r="D25" s="279">
        <v>213</v>
      </c>
      <c r="E25" s="279">
        <v>206</v>
      </c>
      <c r="F25" s="279">
        <v>202</v>
      </c>
      <c r="G25" s="279">
        <v>195</v>
      </c>
      <c r="H25" s="279">
        <v>217</v>
      </c>
      <c r="I25" s="279">
        <v>224</v>
      </c>
      <c r="J25" s="279">
        <v>228</v>
      </c>
      <c r="K25" s="277">
        <v>220</v>
      </c>
      <c r="L25" s="277">
        <v>209</v>
      </c>
      <c r="M25" s="277">
        <v>3.47573</v>
      </c>
    </row>
    <row r="26" spans="1:13">
      <c r="A26" s="268">
        <v>16</v>
      </c>
      <c r="B26" s="277" t="s">
        <v>833</v>
      </c>
      <c r="C26" s="278">
        <v>2682.95</v>
      </c>
      <c r="D26" s="279">
        <v>2670.9666666666667</v>
      </c>
      <c r="E26" s="279">
        <v>2606.9833333333336</v>
      </c>
      <c r="F26" s="279">
        <v>2531.0166666666669</v>
      </c>
      <c r="G26" s="279">
        <v>2467.0333333333338</v>
      </c>
      <c r="H26" s="279">
        <v>2746.9333333333334</v>
      </c>
      <c r="I26" s="279">
        <v>2810.9166666666661</v>
      </c>
      <c r="J26" s="279">
        <v>2886.8833333333332</v>
      </c>
      <c r="K26" s="277">
        <v>2734.95</v>
      </c>
      <c r="L26" s="277">
        <v>2595</v>
      </c>
      <c r="M26" s="277">
        <v>1.0733299999999999</v>
      </c>
    </row>
    <row r="27" spans="1:13">
      <c r="A27" s="268">
        <v>17</v>
      </c>
      <c r="B27" s="277" t="s">
        <v>292</v>
      </c>
      <c r="C27" s="278">
        <v>1833.55</v>
      </c>
      <c r="D27" s="279">
        <v>1839.5333333333335</v>
      </c>
      <c r="E27" s="279">
        <v>1819.0166666666671</v>
      </c>
      <c r="F27" s="279">
        <v>1804.4833333333336</v>
      </c>
      <c r="G27" s="279">
        <v>1783.9666666666672</v>
      </c>
      <c r="H27" s="279">
        <v>1854.0666666666671</v>
      </c>
      <c r="I27" s="279">
        <v>1874.5833333333335</v>
      </c>
      <c r="J27" s="279">
        <v>1889.116666666667</v>
      </c>
      <c r="K27" s="277">
        <v>1860.05</v>
      </c>
      <c r="L27" s="277">
        <v>1825</v>
      </c>
      <c r="M27" s="277">
        <v>0.21496000000000001</v>
      </c>
    </row>
    <row r="28" spans="1:13">
      <c r="A28" s="268">
        <v>18</v>
      </c>
      <c r="B28" s="277" t="s">
        <v>229</v>
      </c>
      <c r="C28" s="278">
        <v>1474.1</v>
      </c>
      <c r="D28" s="279">
        <v>1481.3666666666668</v>
      </c>
      <c r="E28" s="279">
        <v>1452.7333333333336</v>
      </c>
      <c r="F28" s="279">
        <v>1431.3666666666668</v>
      </c>
      <c r="G28" s="279">
        <v>1402.7333333333336</v>
      </c>
      <c r="H28" s="279">
        <v>1502.7333333333336</v>
      </c>
      <c r="I28" s="279">
        <v>1531.3666666666668</v>
      </c>
      <c r="J28" s="279">
        <v>1552.7333333333336</v>
      </c>
      <c r="K28" s="277">
        <v>1510</v>
      </c>
      <c r="L28" s="277">
        <v>1460</v>
      </c>
      <c r="M28" s="277">
        <v>1.0662199999999999</v>
      </c>
    </row>
    <row r="29" spans="1:13">
      <c r="A29" s="268">
        <v>19</v>
      </c>
      <c r="B29" s="277" t="s">
        <v>301</v>
      </c>
      <c r="C29" s="278">
        <v>2159.6999999999998</v>
      </c>
      <c r="D29" s="279">
        <v>2145.15</v>
      </c>
      <c r="E29" s="279">
        <v>2105.3000000000002</v>
      </c>
      <c r="F29" s="279">
        <v>2050.9</v>
      </c>
      <c r="G29" s="279">
        <v>2011.0500000000002</v>
      </c>
      <c r="H29" s="279">
        <v>2199.5500000000002</v>
      </c>
      <c r="I29" s="279">
        <v>2239.3999999999996</v>
      </c>
      <c r="J29" s="279">
        <v>2293.8000000000002</v>
      </c>
      <c r="K29" s="277">
        <v>2185</v>
      </c>
      <c r="L29" s="277">
        <v>2090.75</v>
      </c>
      <c r="M29" s="277">
        <v>0.26058999999999999</v>
      </c>
    </row>
    <row r="30" spans="1:13">
      <c r="A30" s="268">
        <v>20</v>
      </c>
      <c r="B30" s="277" t="s">
        <v>230</v>
      </c>
      <c r="C30" s="278">
        <v>2843.35</v>
      </c>
      <c r="D30" s="279">
        <v>2829.0499999999997</v>
      </c>
      <c r="E30" s="279">
        <v>2799.2999999999993</v>
      </c>
      <c r="F30" s="279">
        <v>2755.2499999999995</v>
      </c>
      <c r="G30" s="279">
        <v>2725.4999999999991</v>
      </c>
      <c r="H30" s="279">
        <v>2873.0999999999995</v>
      </c>
      <c r="I30" s="279">
        <v>2902.8500000000004</v>
      </c>
      <c r="J30" s="279">
        <v>2946.8999999999996</v>
      </c>
      <c r="K30" s="277">
        <v>2858.8</v>
      </c>
      <c r="L30" s="277">
        <v>2785</v>
      </c>
      <c r="M30" s="277">
        <v>1.7370300000000001</v>
      </c>
    </row>
    <row r="31" spans="1:13">
      <c r="A31" s="268">
        <v>21</v>
      </c>
      <c r="B31" s="277" t="s">
        <v>871</v>
      </c>
      <c r="C31" s="278">
        <v>3319</v>
      </c>
      <c r="D31" s="279">
        <v>3279.6666666666665</v>
      </c>
      <c r="E31" s="279">
        <v>3209.333333333333</v>
      </c>
      <c r="F31" s="279">
        <v>3099.6666666666665</v>
      </c>
      <c r="G31" s="279">
        <v>3029.333333333333</v>
      </c>
      <c r="H31" s="279">
        <v>3389.333333333333</v>
      </c>
      <c r="I31" s="279">
        <v>3459.6666666666661</v>
      </c>
      <c r="J31" s="279">
        <v>3569.333333333333</v>
      </c>
      <c r="K31" s="277">
        <v>3350</v>
      </c>
      <c r="L31" s="277">
        <v>3170</v>
      </c>
      <c r="M31" s="277">
        <v>0.42227999999999999</v>
      </c>
    </row>
    <row r="32" spans="1:13">
      <c r="A32" s="268">
        <v>22</v>
      </c>
      <c r="B32" s="277" t="s">
        <v>303</v>
      </c>
      <c r="C32" s="278">
        <v>118.45</v>
      </c>
      <c r="D32" s="279">
        <v>118.34999999999998</v>
      </c>
      <c r="E32" s="279">
        <v>116.19999999999996</v>
      </c>
      <c r="F32" s="279">
        <v>113.94999999999997</v>
      </c>
      <c r="G32" s="279">
        <v>111.79999999999995</v>
      </c>
      <c r="H32" s="279">
        <v>120.59999999999997</v>
      </c>
      <c r="I32" s="279">
        <v>122.74999999999997</v>
      </c>
      <c r="J32" s="279">
        <v>124.99999999999997</v>
      </c>
      <c r="K32" s="277">
        <v>120.5</v>
      </c>
      <c r="L32" s="277">
        <v>116.1</v>
      </c>
      <c r="M32" s="277">
        <v>3.6734800000000001</v>
      </c>
    </row>
    <row r="33" spans="1:13">
      <c r="A33" s="268">
        <v>23</v>
      </c>
      <c r="B33" s="277" t="s">
        <v>45</v>
      </c>
      <c r="C33" s="278">
        <v>745.2</v>
      </c>
      <c r="D33" s="279">
        <v>740.30000000000007</v>
      </c>
      <c r="E33" s="279">
        <v>732.90000000000009</v>
      </c>
      <c r="F33" s="279">
        <v>720.6</v>
      </c>
      <c r="G33" s="279">
        <v>713.2</v>
      </c>
      <c r="H33" s="279">
        <v>752.60000000000014</v>
      </c>
      <c r="I33" s="279">
        <v>760</v>
      </c>
      <c r="J33" s="279">
        <v>772.30000000000018</v>
      </c>
      <c r="K33" s="277">
        <v>747.7</v>
      </c>
      <c r="L33" s="277">
        <v>728</v>
      </c>
      <c r="M33" s="277">
        <v>5.1468600000000002</v>
      </c>
    </row>
    <row r="34" spans="1:13">
      <c r="A34" s="268">
        <v>24</v>
      </c>
      <c r="B34" s="277" t="s">
        <v>304</v>
      </c>
      <c r="C34" s="278">
        <v>1815.7</v>
      </c>
      <c r="D34" s="279">
        <v>1816.3500000000001</v>
      </c>
      <c r="E34" s="279">
        <v>1790.4000000000003</v>
      </c>
      <c r="F34" s="279">
        <v>1765.1000000000001</v>
      </c>
      <c r="G34" s="279">
        <v>1739.1500000000003</v>
      </c>
      <c r="H34" s="279">
        <v>1841.6500000000003</v>
      </c>
      <c r="I34" s="279">
        <v>1867.6000000000001</v>
      </c>
      <c r="J34" s="279">
        <v>1892.9000000000003</v>
      </c>
      <c r="K34" s="277">
        <v>1842.3</v>
      </c>
      <c r="L34" s="277">
        <v>1791.05</v>
      </c>
      <c r="M34" s="277">
        <v>0.79635</v>
      </c>
    </row>
    <row r="35" spans="1:13">
      <c r="A35" s="268">
        <v>25</v>
      </c>
      <c r="B35" s="277" t="s">
        <v>46</v>
      </c>
      <c r="C35" s="278">
        <v>217.25</v>
      </c>
      <c r="D35" s="279">
        <v>215.66666666666666</v>
      </c>
      <c r="E35" s="279">
        <v>212.83333333333331</v>
      </c>
      <c r="F35" s="279">
        <v>208.41666666666666</v>
      </c>
      <c r="G35" s="279">
        <v>205.58333333333331</v>
      </c>
      <c r="H35" s="279">
        <v>220.08333333333331</v>
      </c>
      <c r="I35" s="279">
        <v>222.91666666666663</v>
      </c>
      <c r="J35" s="279">
        <v>227.33333333333331</v>
      </c>
      <c r="K35" s="277">
        <v>218.5</v>
      </c>
      <c r="L35" s="277">
        <v>211.25</v>
      </c>
      <c r="M35" s="277">
        <v>38.717640000000003</v>
      </c>
    </row>
    <row r="36" spans="1:13">
      <c r="A36" s="268">
        <v>26</v>
      </c>
      <c r="B36" s="277" t="s">
        <v>293</v>
      </c>
      <c r="C36" s="278">
        <v>2378.5500000000002</v>
      </c>
      <c r="D36" s="279">
        <v>2394.5000000000005</v>
      </c>
      <c r="E36" s="279">
        <v>2324.3500000000008</v>
      </c>
      <c r="F36" s="279">
        <v>2270.1500000000005</v>
      </c>
      <c r="G36" s="279">
        <v>2200.0000000000009</v>
      </c>
      <c r="H36" s="279">
        <v>2448.7000000000007</v>
      </c>
      <c r="I36" s="279">
        <v>2518.8500000000004</v>
      </c>
      <c r="J36" s="279">
        <v>2573.0500000000006</v>
      </c>
      <c r="K36" s="277">
        <v>2464.65</v>
      </c>
      <c r="L36" s="277">
        <v>2340.3000000000002</v>
      </c>
      <c r="M36" s="277">
        <v>0.35968</v>
      </c>
    </row>
    <row r="37" spans="1:13">
      <c r="A37" s="268">
        <v>27</v>
      </c>
      <c r="B37" s="277" t="s">
        <v>302</v>
      </c>
      <c r="C37" s="278">
        <v>930.3</v>
      </c>
      <c r="D37" s="279">
        <v>925.69999999999993</v>
      </c>
      <c r="E37" s="279">
        <v>912.84999999999991</v>
      </c>
      <c r="F37" s="279">
        <v>895.4</v>
      </c>
      <c r="G37" s="279">
        <v>882.55</v>
      </c>
      <c r="H37" s="279">
        <v>943.14999999999986</v>
      </c>
      <c r="I37" s="279">
        <v>956</v>
      </c>
      <c r="J37" s="279">
        <v>973.44999999999982</v>
      </c>
      <c r="K37" s="277">
        <v>938.55</v>
      </c>
      <c r="L37" s="277">
        <v>908.25</v>
      </c>
      <c r="M37" s="277">
        <v>4.08812</v>
      </c>
    </row>
    <row r="38" spans="1:13">
      <c r="A38" s="268">
        <v>28</v>
      </c>
      <c r="B38" s="277" t="s">
        <v>47</v>
      </c>
      <c r="C38" s="278">
        <v>1698.65</v>
      </c>
      <c r="D38" s="279">
        <v>1692.3500000000001</v>
      </c>
      <c r="E38" s="279">
        <v>1676.3000000000002</v>
      </c>
      <c r="F38" s="279">
        <v>1653.95</v>
      </c>
      <c r="G38" s="279">
        <v>1637.9</v>
      </c>
      <c r="H38" s="279">
        <v>1714.7000000000003</v>
      </c>
      <c r="I38" s="279">
        <v>1730.75</v>
      </c>
      <c r="J38" s="279">
        <v>1753.1000000000004</v>
      </c>
      <c r="K38" s="277">
        <v>1708.4</v>
      </c>
      <c r="L38" s="277">
        <v>1670</v>
      </c>
      <c r="M38" s="277">
        <v>10.98</v>
      </c>
    </row>
    <row r="39" spans="1:13">
      <c r="A39" s="268">
        <v>29</v>
      </c>
      <c r="B39" s="277" t="s">
        <v>48</v>
      </c>
      <c r="C39" s="278">
        <v>122.55</v>
      </c>
      <c r="D39" s="279">
        <v>122.23333333333333</v>
      </c>
      <c r="E39" s="279">
        <v>120.11666666666667</v>
      </c>
      <c r="F39" s="279">
        <v>117.68333333333334</v>
      </c>
      <c r="G39" s="279">
        <v>115.56666666666668</v>
      </c>
      <c r="H39" s="279">
        <v>124.66666666666667</v>
      </c>
      <c r="I39" s="279">
        <v>126.78333333333332</v>
      </c>
      <c r="J39" s="279">
        <v>129.21666666666667</v>
      </c>
      <c r="K39" s="277">
        <v>124.35</v>
      </c>
      <c r="L39" s="277">
        <v>119.8</v>
      </c>
      <c r="M39" s="277">
        <v>49.489310000000003</v>
      </c>
    </row>
    <row r="40" spans="1:13">
      <c r="A40" s="268">
        <v>30</v>
      </c>
      <c r="B40" s="277" t="s">
        <v>305</v>
      </c>
      <c r="C40" s="278">
        <v>144.15</v>
      </c>
      <c r="D40" s="279">
        <v>144.01666666666668</v>
      </c>
      <c r="E40" s="279">
        <v>141.13333333333335</v>
      </c>
      <c r="F40" s="279">
        <v>138.11666666666667</v>
      </c>
      <c r="G40" s="279">
        <v>135.23333333333335</v>
      </c>
      <c r="H40" s="279">
        <v>147.03333333333336</v>
      </c>
      <c r="I40" s="279">
        <v>149.91666666666669</v>
      </c>
      <c r="J40" s="279">
        <v>152.93333333333337</v>
      </c>
      <c r="K40" s="277">
        <v>146.9</v>
      </c>
      <c r="L40" s="277">
        <v>141</v>
      </c>
      <c r="M40" s="277">
        <v>1.5183199999999999</v>
      </c>
    </row>
    <row r="41" spans="1:13">
      <c r="A41" s="268">
        <v>31</v>
      </c>
      <c r="B41" s="277" t="s">
        <v>938</v>
      </c>
      <c r="C41" s="278">
        <v>205.05</v>
      </c>
      <c r="D41" s="279">
        <v>206.43333333333331</v>
      </c>
      <c r="E41" s="279">
        <v>200.86666666666662</v>
      </c>
      <c r="F41" s="279">
        <v>196.68333333333331</v>
      </c>
      <c r="G41" s="279">
        <v>191.11666666666662</v>
      </c>
      <c r="H41" s="279">
        <v>210.61666666666662</v>
      </c>
      <c r="I41" s="279">
        <v>216.18333333333328</v>
      </c>
      <c r="J41" s="279">
        <v>220.36666666666662</v>
      </c>
      <c r="K41" s="277">
        <v>212</v>
      </c>
      <c r="L41" s="277">
        <v>202.25</v>
      </c>
      <c r="M41" s="277">
        <v>0.21929000000000001</v>
      </c>
    </row>
    <row r="42" spans="1:13">
      <c r="A42" s="268">
        <v>32</v>
      </c>
      <c r="B42" s="277" t="s">
        <v>306</v>
      </c>
      <c r="C42" s="278">
        <v>70.349999999999994</v>
      </c>
      <c r="D42" s="279">
        <v>70.133333333333326</v>
      </c>
      <c r="E42" s="279">
        <v>68.716666666666654</v>
      </c>
      <c r="F42" s="279">
        <v>67.083333333333329</v>
      </c>
      <c r="G42" s="279">
        <v>65.666666666666657</v>
      </c>
      <c r="H42" s="279">
        <v>71.766666666666652</v>
      </c>
      <c r="I42" s="279">
        <v>73.183333333333337</v>
      </c>
      <c r="J42" s="279">
        <v>74.816666666666649</v>
      </c>
      <c r="K42" s="277">
        <v>71.55</v>
      </c>
      <c r="L42" s="277">
        <v>68.5</v>
      </c>
      <c r="M42" s="277">
        <v>6.97403</v>
      </c>
    </row>
    <row r="43" spans="1:13">
      <c r="A43" s="268">
        <v>33</v>
      </c>
      <c r="B43" s="277" t="s">
        <v>49</v>
      </c>
      <c r="C43" s="278">
        <v>68.45</v>
      </c>
      <c r="D43" s="279">
        <v>68.5</v>
      </c>
      <c r="E43" s="279">
        <v>67.5</v>
      </c>
      <c r="F43" s="279">
        <v>66.55</v>
      </c>
      <c r="G43" s="279">
        <v>65.55</v>
      </c>
      <c r="H43" s="279">
        <v>69.45</v>
      </c>
      <c r="I43" s="279">
        <v>70.45</v>
      </c>
      <c r="J43" s="279">
        <v>71.400000000000006</v>
      </c>
      <c r="K43" s="277">
        <v>69.5</v>
      </c>
      <c r="L43" s="277">
        <v>67.55</v>
      </c>
      <c r="M43" s="277">
        <v>229.29571000000001</v>
      </c>
    </row>
    <row r="44" spans="1:13">
      <c r="A44" s="268">
        <v>34</v>
      </c>
      <c r="B44" s="277" t="s">
        <v>51</v>
      </c>
      <c r="C44" s="278">
        <v>1943.95</v>
      </c>
      <c r="D44" s="279">
        <v>1955.3166666666666</v>
      </c>
      <c r="E44" s="279">
        <v>1913.6333333333332</v>
      </c>
      <c r="F44" s="279">
        <v>1883.3166666666666</v>
      </c>
      <c r="G44" s="279">
        <v>1841.6333333333332</v>
      </c>
      <c r="H44" s="279">
        <v>1985.6333333333332</v>
      </c>
      <c r="I44" s="279">
        <v>2027.3166666666666</v>
      </c>
      <c r="J44" s="279">
        <v>2057.6333333333332</v>
      </c>
      <c r="K44" s="277">
        <v>1997</v>
      </c>
      <c r="L44" s="277">
        <v>1925</v>
      </c>
      <c r="M44" s="277">
        <v>25.69603</v>
      </c>
    </row>
    <row r="45" spans="1:13">
      <c r="A45" s="268">
        <v>35</v>
      </c>
      <c r="B45" s="277" t="s">
        <v>307</v>
      </c>
      <c r="C45" s="278">
        <v>129.19999999999999</v>
      </c>
      <c r="D45" s="279">
        <v>129.76666666666668</v>
      </c>
      <c r="E45" s="279">
        <v>127.13333333333335</v>
      </c>
      <c r="F45" s="279">
        <v>125.06666666666668</v>
      </c>
      <c r="G45" s="279">
        <v>122.43333333333335</v>
      </c>
      <c r="H45" s="279">
        <v>131.83333333333337</v>
      </c>
      <c r="I45" s="279">
        <v>134.4666666666667</v>
      </c>
      <c r="J45" s="279">
        <v>136.53333333333336</v>
      </c>
      <c r="K45" s="277">
        <v>132.4</v>
      </c>
      <c r="L45" s="277">
        <v>127.7</v>
      </c>
      <c r="M45" s="277">
        <v>1.79145</v>
      </c>
    </row>
    <row r="46" spans="1:13">
      <c r="A46" s="268">
        <v>36</v>
      </c>
      <c r="B46" s="277" t="s">
        <v>309</v>
      </c>
      <c r="C46" s="278">
        <v>1165.8</v>
      </c>
      <c r="D46" s="279">
        <v>1146.9333333333334</v>
      </c>
      <c r="E46" s="279">
        <v>1124.8666666666668</v>
      </c>
      <c r="F46" s="279">
        <v>1083.9333333333334</v>
      </c>
      <c r="G46" s="279">
        <v>1061.8666666666668</v>
      </c>
      <c r="H46" s="279">
        <v>1187.8666666666668</v>
      </c>
      <c r="I46" s="279">
        <v>1209.9333333333334</v>
      </c>
      <c r="J46" s="279">
        <v>1250.8666666666668</v>
      </c>
      <c r="K46" s="277">
        <v>1169</v>
      </c>
      <c r="L46" s="277">
        <v>1106</v>
      </c>
      <c r="M46" s="277">
        <v>1.19753</v>
      </c>
    </row>
    <row r="47" spans="1:13">
      <c r="A47" s="268">
        <v>37</v>
      </c>
      <c r="B47" s="277" t="s">
        <v>308</v>
      </c>
      <c r="C47" s="278">
        <v>3676.6</v>
      </c>
      <c r="D47" s="279">
        <v>3658.35</v>
      </c>
      <c r="E47" s="279">
        <v>3618.25</v>
      </c>
      <c r="F47" s="279">
        <v>3559.9</v>
      </c>
      <c r="G47" s="279">
        <v>3519.8</v>
      </c>
      <c r="H47" s="279">
        <v>3716.7</v>
      </c>
      <c r="I47" s="279">
        <v>3756.7999999999993</v>
      </c>
      <c r="J47" s="279">
        <v>3815.1499999999996</v>
      </c>
      <c r="K47" s="277">
        <v>3698.45</v>
      </c>
      <c r="L47" s="277">
        <v>3600</v>
      </c>
      <c r="M47" s="277">
        <v>0.39757999999999999</v>
      </c>
    </row>
    <row r="48" spans="1:13">
      <c r="A48" s="268">
        <v>38</v>
      </c>
      <c r="B48" s="277" t="s">
        <v>310</v>
      </c>
      <c r="C48" s="278">
        <v>6074.05</v>
      </c>
      <c r="D48" s="279">
        <v>6093.6500000000005</v>
      </c>
      <c r="E48" s="279">
        <v>5940.4500000000007</v>
      </c>
      <c r="F48" s="279">
        <v>5806.85</v>
      </c>
      <c r="G48" s="279">
        <v>5653.6500000000005</v>
      </c>
      <c r="H48" s="279">
        <v>6227.2500000000009</v>
      </c>
      <c r="I48" s="279">
        <v>6380.45</v>
      </c>
      <c r="J48" s="279">
        <v>6514.0500000000011</v>
      </c>
      <c r="K48" s="277">
        <v>6246.85</v>
      </c>
      <c r="L48" s="277">
        <v>5960.05</v>
      </c>
      <c r="M48" s="277">
        <v>0.62299000000000004</v>
      </c>
    </row>
    <row r="49" spans="1:13">
      <c r="A49" s="268">
        <v>39</v>
      </c>
      <c r="B49" s="277" t="s">
        <v>226</v>
      </c>
      <c r="C49" s="278">
        <v>703.55</v>
      </c>
      <c r="D49" s="279">
        <v>702.58333333333337</v>
      </c>
      <c r="E49" s="279">
        <v>693.26666666666677</v>
      </c>
      <c r="F49" s="279">
        <v>682.98333333333335</v>
      </c>
      <c r="G49" s="279">
        <v>673.66666666666674</v>
      </c>
      <c r="H49" s="279">
        <v>712.86666666666679</v>
      </c>
      <c r="I49" s="279">
        <v>722.18333333333339</v>
      </c>
      <c r="J49" s="279">
        <v>732.46666666666681</v>
      </c>
      <c r="K49" s="277">
        <v>711.9</v>
      </c>
      <c r="L49" s="277">
        <v>692.3</v>
      </c>
      <c r="M49" s="277">
        <v>3.3854899999999999</v>
      </c>
    </row>
    <row r="50" spans="1:13">
      <c r="A50" s="268">
        <v>40</v>
      </c>
      <c r="B50" s="277" t="s">
        <v>53</v>
      </c>
      <c r="C50" s="278">
        <v>815.45</v>
      </c>
      <c r="D50" s="279">
        <v>816.91666666666663</v>
      </c>
      <c r="E50" s="279">
        <v>800.83333333333326</v>
      </c>
      <c r="F50" s="279">
        <v>786.21666666666658</v>
      </c>
      <c r="G50" s="279">
        <v>770.13333333333321</v>
      </c>
      <c r="H50" s="279">
        <v>831.5333333333333</v>
      </c>
      <c r="I50" s="279">
        <v>847.61666666666656</v>
      </c>
      <c r="J50" s="279">
        <v>862.23333333333335</v>
      </c>
      <c r="K50" s="277">
        <v>833</v>
      </c>
      <c r="L50" s="277">
        <v>802.3</v>
      </c>
      <c r="M50" s="277">
        <v>27.60736</v>
      </c>
    </row>
    <row r="51" spans="1:13">
      <c r="A51" s="268">
        <v>41</v>
      </c>
      <c r="B51" s="277" t="s">
        <v>311</v>
      </c>
      <c r="C51" s="278">
        <v>510.05</v>
      </c>
      <c r="D51" s="279">
        <v>513.38333333333333</v>
      </c>
      <c r="E51" s="279">
        <v>503.2166666666667</v>
      </c>
      <c r="F51" s="279">
        <v>496.38333333333338</v>
      </c>
      <c r="G51" s="279">
        <v>486.21666666666675</v>
      </c>
      <c r="H51" s="279">
        <v>520.2166666666667</v>
      </c>
      <c r="I51" s="279">
        <v>530.38333333333344</v>
      </c>
      <c r="J51" s="279">
        <v>537.21666666666658</v>
      </c>
      <c r="K51" s="277">
        <v>523.54999999999995</v>
      </c>
      <c r="L51" s="277">
        <v>506.55</v>
      </c>
      <c r="M51" s="277">
        <v>7.0926600000000004</v>
      </c>
    </row>
    <row r="52" spans="1:13">
      <c r="A52" s="268">
        <v>42</v>
      </c>
      <c r="B52" s="277" t="s">
        <v>55</v>
      </c>
      <c r="C52" s="278">
        <v>484.4</v>
      </c>
      <c r="D52" s="279">
        <v>481.48333333333329</v>
      </c>
      <c r="E52" s="279">
        <v>475.01666666666659</v>
      </c>
      <c r="F52" s="279">
        <v>465.63333333333333</v>
      </c>
      <c r="G52" s="279">
        <v>459.16666666666663</v>
      </c>
      <c r="H52" s="279">
        <v>490.86666666666656</v>
      </c>
      <c r="I52" s="279">
        <v>497.33333333333326</v>
      </c>
      <c r="J52" s="279">
        <v>506.71666666666653</v>
      </c>
      <c r="K52" s="277">
        <v>487.95</v>
      </c>
      <c r="L52" s="277">
        <v>472.1</v>
      </c>
      <c r="M52" s="277">
        <v>207.50735</v>
      </c>
    </row>
    <row r="53" spans="1:13">
      <c r="A53" s="268">
        <v>43</v>
      </c>
      <c r="B53" s="277" t="s">
        <v>56</v>
      </c>
      <c r="C53" s="278">
        <v>2880.55</v>
      </c>
      <c r="D53" s="279">
        <v>2899.1</v>
      </c>
      <c r="E53" s="279">
        <v>2828.5</v>
      </c>
      <c r="F53" s="279">
        <v>2776.4500000000003</v>
      </c>
      <c r="G53" s="279">
        <v>2705.8500000000004</v>
      </c>
      <c r="H53" s="279">
        <v>2951.1499999999996</v>
      </c>
      <c r="I53" s="279">
        <v>3021.7499999999991</v>
      </c>
      <c r="J53" s="279">
        <v>3073.7999999999993</v>
      </c>
      <c r="K53" s="277">
        <v>2969.7</v>
      </c>
      <c r="L53" s="277">
        <v>2847.05</v>
      </c>
      <c r="M53" s="277">
        <v>19.463539999999998</v>
      </c>
    </row>
    <row r="54" spans="1:13">
      <c r="A54" s="268">
        <v>44</v>
      </c>
      <c r="B54" s="277" t="s">
        <v>315</v>
      </c>
      <c r="C54" s="278">
        <v>173.1</v>
      </c>
      <c r="D54" s="279">
        <v>172.45000000000002</v>
      </c>
      <c r="E54" s="279">
        <v>169.90000000000003</v>
      </c>
      <c r="F54" s="279">
        <v>166.70000000000002</v>
      </c>
      <c r="G54" s="279">
        <v>164.15000000000003</v>
      </c>
      <c r="H54" s="279">
        <v>175.65000000000003</v>
      </c>
      <c r="I54" s="279">
        <v>178.20000000000005</v>
      </c>
      <c r="J54" s="279">
        <v>181.40000000000003</v>
      </c>
      <c r="K54" s="277">
        <v>175</v>
      </c>
      <c r="L54" s="277">
        <v>169.25</v>
      </c>
      <c r="M54" s="277">
        <v>3.9523999999999999</v>
      </c>
    </row>
    <row r="55" spans="1:13">
      <c r="A55" s="268">
        <v>45</v>
      </c>
      <c r="B55" s="277" t="s">
        <v>316</v>
      </c>
      <c r="C55" s="278">
        <v>489.2</v>
      </c>
      <c r="D55" s="279">
        <v>486.84999999999997</v>
      </c>
      <c r="E55" s="279">
        <v>479.84999999999991</v>
      </c>
      <c r="F55" s="279">
        <v>470.49999999999994</v>
      </c>
      <c r="G55" s="279">
        <v>463.49999999999989</v>
      </c>
      <c r="H55" s="279">
        <v>496.19999999999993</v>
      </c>
      <c r="I55" s="279">
        <v>503.20000000000005</v>
      </c>
      <c r="J55" s="279">
        <v>512.54999999999995</v>
      </c>
      <c r="K55" s="277">
        <v>493.85</v>
      </c>
      <c r="L55" s="277">
        <v>477.5</v>
      </c>
      <c r="M55" s="277">
        <v>2.2744900000000001</v>
      </c>
    </row>
    <row r="56" spans="1:13">
      <c r="A56" s="268">
        <v>46</v>
      </c>
      <c r="B56" s="277" t="s">
        <v>58</v>
      </c>
      <c r="C56" s="278">
        <v>6365.05</v>
      </c>
      <c r="D56" s="279">
        <v>6345.0166666666664</v>
      </c>
      <c r="E56" s="279">
        <v>6275.0333333333328</v>
      </c>
      <c r="F56" s="279">
        <v>6185.0166666666664</v>
      </c>
      <c r="G56" s="279">
        <v>6115.0333333333328</v>
      </c>
      <c r="H56" s="279">
        <v>6435.0333333333328</v>
      </c>
      <c r="I56" s="279">
        <v>6505.0166666666664</v>
      </c>
      <c r="J56" s="279">
        <v>6595.0333333333328</v>
      </c>
      <c r="K56" s="277">
        <v>6415</v>
      </c>
      <c r="L56" s="277">
        <v>6255</v>
      </c>
      <c r="M56" s="277">
        <v>4.4399499999999996</v>
      </c>
    </row>
    <row r="57" spans="1:13">
      <c r="A57" s="268">
        <v>47</v>
      </c>
      <c r="B57" s="277" t="s">
        <v>232</v>
      </c>
      <c r="C57" s="278">
        <v>2651.4</v>
      </c>
      <c r="D57" s="279">
        <v>2653.7333333333336</v>
      </c>
      <c r="E57" s="279">
        <v>2637.666666666667</v>
      </c>
      <c r="F57" s="279">
        <v>2623.9333333333334</v>
      </c>
      <c r="G57" s="279">
        <v>2607.8666666666668</v>
      </c>
      <c r="H57" s="279">
        <v>2667.4666666666672</v>
      </c>
      <c r="I57" s="279">
        <v>2683.5333333333338</v>
      </c>
      <c r="J57" s="279">
        <v>2697.2666666666673</v>
      </c>
      <c r="K57" s="277">
        <v>2669.8</v>
      </c>
      <c r="L57" s="277">
        <v>2640</v>
      </c>
      <c r="M57" s="277">
        <v>0.17923</v>
      </c>
    </row>
    <row r="58" spans="1:13">
      <c r="A58" s="268">
        <v>48</v>
      </c>
      <c r="B58" s="277" t="s">
        <v>59</v>
      </c>
      <c r="C58" s="278">
        <v>3668.65</v>
      </c>
      <c r="D58" s="279">
        <v>3640.6999999999994</v>
      </c>
      <c r="E58" s="279">
        <v>3601.3999999999987</v>
      </c>
      <c r="F58" s="279">
        <v>3534.1499999999992</v>
      </c>
      <c r="G58" s="279">
        <v>3494.8499999999985</v>
      </c>
      <c r="H58" s="279">
        <v>3707.9499999999989</v>
      </c>
      <c r="I58" s="279">
        <v>3747.2499999999991</v>
      </c>
      <c r="J58" s="279">
        <v>3814.4999999999991</v>
      </c>
      <c r="K58" s="277">
        <v>3680</v>
      </c>
      <c r="L58" s="277">
        <v>3573.45</v>
      </c>
      <c r="M58" s="277">
        <v>42.810519999999997</v>
      </c>
    </row>
    <row r="59" spans="1:13">
      <c r="A59" s="268">
        <v>49</v>
      </c>
      <c r="B59" s="277" t="s">
        <v>60</v>
      </c>
      <c r="C59" s="278">
        <v>1319.85</v>
      </c>
      <c r="D59" s="279">
        <v>1310.8</v>
      </c>
      <c r="E59" s="279">
        <v>1291.5999999999999</v>
      </c>
      <c r="F59" s="279">
        <v>1263.3499999999999</v>
      </c>
      <c r="G59" s="279">
        <v>1244.1499999999999</v>
      </c>
      <c r="H59" s="279">
        <v>1339.05</v>
      </c>
      <c r="I59" s="279">
        <v>1358.2500000000002</v>
      </c>
      <c r="J59" s="279">
        <v>1386.5</v>
      </c>
      <c r="K59" s="277">
        <v>1330</v>
      </c>
      <c r="L59" s="277">
        <v>1282.55</v>
      </c>
      <c r="M59" s="277">
        <v>8.5955999999999992</v>
      </c>
    </row>
    <row r="60" spans="1:13" ht="12" customHeight="1">
      <c r="A60" s="268">
        <v>50</v>
      </c>
      <c r="B60" s="277" t="s">
        <v>317</v>
      </c>
      <c r="C60" s="278">
        <v>117.8</v>
      </c>
      <c r="D60" s="279">
        <v>117.40000000000002</v>
      </c>
      <c r="E60" s="279">
        <v>115.80000000000004</v>
      </c>
      <c r="F60" s="279">
        <v>113.80000000000003</v>
      </c>
      <c r="G60" s="279">
        <v>112.20000000000005</v>
      </c>
      <c r="H60" s="279">
        <v>119.40000000000003</v>
      </c>
      <c r="I60" s="279">
        <v>121.00000000000003</v>
      </c>
      <c r="J60" s="279">
        <v>123.00000000000003</v>
      </c>
      <c r="K60" s="277">
        <v>119</v>
      </c>
      <c r="L60" s="277">
        <v>115.4</v>
      </c>
      <c r="M60" s="277">
        <v>1.09833</v>
      </c>
    </row>
    <row r="61" spans="1:13">
      <c r="A61" s="268">
        <v>51</v>
      </c>
      <c r="B61" s="277" t="s">
        <v>318</v>
      </c>
      <c r="C61" s="278">
        <v>156.30000000000001</v>
      </c>
      <c r="D61" s="279">
        <v>156.28333333333333</v>
      </c>
      <c r="E61" s="279">
        <v>153.16666666666666</v>
      </c>
      <c r="F61" s="279">
        <v>150.03333333333333</v>
      </c>
      <c r="G61" s="279">
        <v>146.91666666666666</v>
      </c>
      <c r="H61" s="279">
        <v>159.41666666666666</v>
      </c>
      <c r="I61" s="279">
        <v>162.53333333333333</v>
      </c>
      <c r="J61" s="279">
        <v>165.66666666666666</v>
      </c>
      <c r="K61" s="277">
        <v>159.4</v>
      </c>
      <c r="L61" s="277">
        <v>153.15</v>
      </c>
      <c r="M61" s="277">
        <v>8.9606600000000007</v>
      </c>
    </row>
    <row r="62" spans="1:13">
      <c r="A62" s="268">
        <v>52</v>
      </c>
      <c r="B62" s="277" t="s">
        <v>233</v>
      </c>
      <c r="C62" s="278">
        <v>317.5</v>
      </c>
      <c r="D62" s="279">
        <v>313.73333333333335</v>
      </c>
      <c r="E62" s="279">
        <v>307.81666666666672</v>
      </c>
      <c r="F62" s="279">
        <v>298.13333333333338</v>
      </c>
      <c r="G62" s="279">
        <v>292.21666666666675</v>
      </c>
      <c r="H62" s="279">
        <v>323.41666666666669</v>
      </c>
      <c r="I62" s="279">
        <v>329.33333333333331</v>
      </c>
      <c r="J62" s="279">
        <v>339.01666666666665</v>
      </c>
      <c r="K62" s="277">
        <v>319.64999999999998</v>
      </c>
      <c r="L62" s="277">
        <v>304.05</v>
      </c>
      <c r="M62" s="277">
        <v>115.83396999999999</v>
      </c>
    </row>
    <row r="63" spans="1:13">
      <c r="A63" s="268">
        <v>53</v>
      </c>
      <c r="B63" s="277" t="s">
        <v>61</v>
      </c>
      <c r="C63" s="278">
        <v>47.25</v>
      </c>
      <c r="D63" s="279">
        <v>47.4</v>
      </c>
      <c r="E63" s="279">
        <v>46.55</v>
      </c>
      <c r="F63" s="279">
        <v>45.85</v>
      </c>
      <c r="G63" s="279">
        <v>45</v>
      </c>
      <c r="H63" s="279">
        <v>48.099999999999994</v>
      </c>
      <c r="I63" s="279">
        <v>48.95</v>
      </c>
      <c r="J63" s="279">
        <v>49.649999999999991</v>
      </c>
      <c r="K63" s="277">
        <v>48.25</v>
      </c>
      <c r="L63" s="277">
        <v>46.7</v>
      </c>
      <c r="M63" s="277">
        <v>326.28863999999999</v>
      </c>
    </row>
    <row r="64" spans="1:13">
      <c r="A64" s="268">
        <v>54</v>
      </c>
      <c r="B64" s="277" t="s">
        <v>62</v>
      </c>
      <c r="C64" s="278">
        <v>51.4</v>
      </c>
      <c r="D64" s="279">
        <v>51.233333333333327</v>
      </c>
      <c r="E64" s="279">
        <v>50.366666666666653</v>
      </c>
      <c r="F64" s="279">
        <v>49.333333333333329</v>
      </c>
      <c r="G64" s="279">
        <v>48.466666666666654</v>
      </c>
      <c r="H64" s="279">
        <v>52.266666666666652</v>
      </c>
      <c r="I64" s="279">
        <v>53.133333333333326</v>
      </c>
      <c r="J64" s="279">
        <v>54.16666666666665</v>
      </c>
      <c r="K64" s="277">
        <v>52.1</v>
      </c>
      <c r="L64" s="277">
        <v>50.2</v>
      </c>
      <c r="M64" s="277">
        <v>42.346119999999999</v>
      </c>
    </row>
    <row r="65" spans="1:13">
      <c r="A65" s="268">
        <v>55</v>
      </c>
      <c r="B65" s="277" t="s">
        <v>312</v>
      </c>
      <c r="C65" s="278">
        <v>1522.15</v>
      </c>
      <c r="D65" s="279">
        <v>1517.1499999999999</v>
      </c>
      <c r="E65" s="279">
        <v>1474.2999999999997</v>
      </c>
      <c r="F65" s="279">
        <v>1426.4499999999998</v>
      </c>
      <c r="G65" s="279">
        <v>1383.5999999999997</v>
      </c>
      <c r="H65" s="279">
        <v>1564.9999999999998</v>
      </c>
      <c r="I65" s="279">
        <v>1607.8499999999997</v>
      </c>
      <c r="J65" s="279">
        <v>1655.6999999999998</v>
      </c>
      <c r="K65" s="277">
        <v>1560</v>
      </c>
      <c r="L65" s="277">
        <v>1469.3</v>
      </c>
      <c r="M65" s="277">
        <v>0.84233999999999998</v>
      </c>
    </row>
    <row r="66" spans="1:13">
      <c r="A66" s="268">
        <v>56</v>
      </c>
      <c r="B66" s="277" t="s">
        <v>63</v>
      </c>
      <c r="C66" s="278">
        <v>1331.45</v>
      </c>
      <c r="D66" s="279">
        <v>1322.4833333333333</v>
      </c>
      <c r="E66" s="279">
        <v>1303.9666666666667</v>
      </c>
      <c r="F66" s="279">
        <v>1276.4833333333333</v>
      </c>
      <c r="G66" s="279">
        <v>1257.9666666666667</v>
      </c>
      <c r="H66" s="279">
        <v>1349.9666666666667</v>
      </c>
      <c r="I66" s="279">
        <v>1368.4833333333336</v>
      </c>
      <c r="J66" s="279">
        <v>1395.9666666666667</v>
      </c>
      <c r="K66" s="277">
        <v>1341</v>
      </c>
      <c r="L66" s="277">
        <v>1295</v>
      </c>
      <c r="M66" s="277">
        <v>9.4329000000000001</v>
      </c>
    </row>
    <row r="67" spans="1:13">
      <c r="A67" s="268">
        <v>57</v>
      </c>
      <c r="B67" s="277" t="s">
        <v>320</v>
      </c>
      <c r="C67" s="278">
        <v>5955.15</v>
      </c>
      <c r="D67" s="279">
        <v>5901.7166666666672</v>
      </c>
      <c r="E67" s="279">
        <v>5803.4333333333343</v>
      </c>
      <c r="F67" s="279">
        <v>5651.7166666666672</v>
      </c>
      <c r="G67" s="279">
        <v>5553.4333333333343</v>
      </c>
      <c r="H67" s="279">
        <v>6053.4333333333343</v>
      </c>
      <c r="I67" s="279">
        <v>6151.7166666666672</v>
      </c>
      <c r="J67" s="279">
        <v>6303.4333333333343</v>
      </c>
      <c r="K67" s="277">
        <v>6000</v>
      </c>
      <c r="L67" s="277">
        <v>5750</v>
      </c>
      <c r="M67" s="277">
        <v>0.17413000000000001</v>
      </c>
    </row>
    <row r="68" spans="1:13">
      <c r="A68" s="268">
        <v>58</v>
      </c>
      <c r="B68" s="277" t="s">
        <v>234</v>
      </c>
      <c r="C68" s="278">
        <v>1395.85</v>
      </c>
      <c r="D68" s="279">
        <v>1380</v>
      </c>
      <c r="E68" s="279">
        <v>1346.85</v>
      </c>
      <c r="F68" s="279">
        <v>1297.8499999999999</v>
      </c>
      <c r="G68" s="279">
        <v>1264.6999999999998</v>
      </c>
      <c r="H68" s="279">
        <v>1429</v>
      </c>
      <c r="I68" s="279">
        <v>1462.15</v>
      </c>
      <c r="J68" s="279">
        <v>1511.15</v>
      </c>
      <c r="K68" s="277">
        <v>1413.15</v>
      </c>
      <c r="L68" s="277">
        <v>1331</v>
      </c>
      <c r="M68" s="277">
        <v>1.7981400000000001</v>
      </c>
    </row>
    <row r="69" spans="1:13">
      <c r="A69" s="268">
        <v>59</v>
      </c>
      <c r="B69" s="277" t="s">
        <v>321</v>
      </c>
      <c r="C69" s="278">
        <v>392.1</v>
      </c>
      <c r="D69" s="279">
        <v>390.66666666666669</v>
      </c>
      <c r="E69" s="279">
        <v>386.43333333333339</v>
      </c>
      <c r="F69" s="279">
        <v>380.76666666666671</v>
      </c>
      <c r="G69" s="279">
        <v>376.53333333333342</v>
      </c>
      <c r="H69" s="279">
        <v>396.33333333333337</v>
      </c>
      <c r="I69" s="279">
        <v>400.56666666666661</v>
      </c>
      <c r="J69" s="279">
        <v>406.23333333333335</v>
      </c>
      <c r="K69" s="277">
        <v>394.9</v>
      </c>
      <c r="L69" s="277">
        <v>385</v>
      </c>
      <c r="M69" s="277">
        <v>3.3046700000000002</v>
      </c>
    </row>
    <row r="70" spans="1:13">
      <c r="A70" s="268">
        <v>60</v>
      </c>
      <c r="B70" s="277" t="s">
        <v>65</v>
      </c>
      <c r="C70" s="278">
        <v>109</v>
      </c>
      <c r="D70" s="279">
        <v>108.31666666666666</v>
      </c>
      <c r="E70" s="279">
        <v>106.93333333333332</v>
      </c>
      <c r="F70" s="279">
        <v>104.86666666666666</v>
      </c>
      <c r="G70" s="279">
        <v>103.48333333333332</v>
      </c>
      <c r="H70" s="279">
        <v>110.38333333333333</v>
      </c>
      <c r="I70" s="279">
        <v>111.76666666666665</v>
      </c>
      <c r="J70" s="279">
        <v>113.83333333333333</v>
      </c>
      <c r="K70" s="277">
        <v>109.7</v>
      </c>
      <c r="L70" s="277">
        <v>106.25</v>
      </c>
      <c r="M70" s="277">
        <v>57.975290000000001</v>
      </c>
    </row>
    <row r="71" spans="1:13">
      <c r="A71" s="268">
        <v>61</v>
      </c>
      <c r="B71" s="277" t="s">
        <v>313</v>
      </c>
      <c r="C71" s="278">
        <v>692</v>
      </c>
      <c r="D71" s="279">
        <v>691.33333333333337</v>
      </c>
      <c r="E71" s="279">
        <v>686.06666666666672</v>
      </c>
      <c r="F71" s="279">
        <v>680.13333333333333</v>
      </c>
      <c r="G71" s="279">
        <v>674.86666666666667</v>
      </c>
      <c r="H71" s="279">
        <v>697.26666666666677</v>
      </c>
      <c r="I71" s="279">
        <v>702.53333333333342</v>
      </c>
      <c r="J71" s="279">
        <v>708.46666666666681</v>
      </c>
      <c r="K71" s="277">
        <v>696.6</v>
      </c>
      <c r="L71" s="277">
        <v>685.4</v>
      </c>
      <c r="M71" s="277">
        <v>1.8905400000000001</v>
      </c>
    </row>
    <row r="72" spans="1:13">
      <c r="A72" s="268">
        <v>62</v>
      </c>
      <c r="B72" s="277" t="s">
        <v>66</v>
      </c>
      <c r="C72" s="278">
        <v>554.6</v>
      </c>
      <c r="D72" s="279">
        <v>558</v>
      </c>
      <c r="E72" s="279">
        <v>546.70000000000005</v>
      </c>
      <c r="F72" s="279">
        <v>538.80000000000007</v>
      </c>
      <c r="G72" s="279">
        <v>527.50000000000011</v>
      </c>
      <c r="H72" s="279">
        <v>565.9</v>
      </c>
      <c r="I72" s="279">
        <v>577.19999999999993</v>
      </c>
      <c r="J72" s="279">
        <v>585.09999999999991</v>
      </c>
      <c r="K72" s="277">
        <v>569.29999999999995</v>
      </c>
      <c r="L72" s="277">
        <v>550.1</v>
      </c>
      <c r="M72" s="277">
        <v>19.460090000000001</v>
      </c>
    </row>
    <row r="73" spans="1:13">
      <c r="A73" s="268">
        <v>63</v>
      </c>
      <c r="B73" s="277" t="s">
        <v>67</v>
      </c>
      <c r="C73" s="278">
        <v>498.6</v>
      </c>
      <c r="D73" s="279">
        <v>492.09999999999997</v>
      </c>
      <c r="E73" s="279">
        <v>482.49999999999994</v>
      </c>
      <c r="F73" s="279">
        <v>466.4</v>
      </c>
      <c r="G73" s="279">
        <v>456.79999999999995</v>
      </c>
      <c r="H73" s="279">
        <v>508.19999999999993</v>
      </c>
      <c r="I73" s="279">
        <v>517.79999999999995</v>
      </c>
      <c r="J73" s="279">
        <v>533.89999999999986</v>
      </c>
      <c r="K73" s="277">
        <v>501.7</v>
      </c>
      <c r="L73" s="277">
        <v>476</v>
      </c>
      <c r="M73" s="277">
        <v>29.78631</v>
      </c>
    </row>
    <row r="74" spans="1:13">
      <c r="A74" s="268">
        <v>64</v>
      </c>
      <c r="B74" s="277" t="s">
        <v>1046</v>
      </c>
      <c r="C74" s="278">
        <v>9633</v>
      </c>
      <c r="D74" s="279">
        <v>9497.6999999999989</v>
      </c>
      <c r="E74" s="279">
        <v>9245.3999999999978</v>
      </c>
      <c r="F74" s="279">
        <v>8857.7999999999993</v>
      </c>
      <c r="G74" s="279">
        <v>8605.4999999999982</v>
      </c>
      <c r="H74" s="279">
        <v>9885.2999999999975</v>
      </c>
      <c r="I74" s="279">
        <v>10137.599999999997</v>
      </c>
      <c r="J74" s="279">
        <v>10525.199999999997</v>
      </c>
      <c r="K74" s="277">
        <v>9750</v>
      </c>
      <c r="L74" s="277">
        <v>9110.1</v>
      </c>
      <c r="M74" s="277">
        <v>4.727E-2</v>
      </c>
    </row>
    <row r="75" spans="1:13">
      <c r="A75" s="268">
        <v>65</v>
      </c>
      <c r="B75" s="277" t="s">
        <v>69</v>
      </c>
      <c r="C75" s="278">
        <v>550.54999999999995</v>
      </c>
      <c r="D75" s="279">
        <v>551.55000000000007</v>
      </c>
      <c r="E75" s="279">
        <v>544.10000000000014</v>
      </c>
      <c r="F75" s="279">
        <v>537.65000000000009</v>
      </c>
      <c r="G75" s="279">
        <v>530.20000000000016</v>
      </c>
      <c r="H75" s="279">
        <v>558.00000000000011</v>
      </c>
      <c r="I75" s="279">
        <v>565.45000000000016</v>
      </c>
      <c r="J75" s="279">
        <v>571.90000000000009</v>
      </c>
      <c r="K75" s="277">
        <v>559</v>
      </c>
      <c r="L75" s="277">
        <v>545.1</v>
      </c>
      <c r="M75" s="277">
        <v>350.23081000000002</v>
      </c>
    </row>
    <row r="76" spans="1:13" s="16" customFormat="1">
      <c r="A76" s="268">
        <v>66</v>
      </c>
      <c r="B76" s="277" t="s">
        <v>70</v>
      </c>
      <c r="C76" s="278">
        <v>39.15</v>
      </c>
      <c r="D76" s="279">
        <v>38.866666666666667</v>
      </c>
      <c r="E76" s="279">
        <v>38.333333333333336</v>
      </c>
      <c r="F76" s="279">
        <v>37.516666666666666</v>
      </c>
      <c r="G76" s="279">
        <v>36.983333333333334</v>
      </c>
      <c r="H76" s="279">
        <v>39.683333333333337</v>
      </c>
      <c r="I76" s="279">
        <v>40.216666666666669</v>
      </c>
      <c r="J76" s="279">
        <v>41.033333333333339</v>
      </c>
      <c r="K76" s="277">
        <v>39.4</v>
      </c>
      <c r="L76" s="277">
        <v>38.049999999999997</v>
      </c>
      <c r="M76" s="277">
        <v>394.84514999999999</v>
      </c>
    </row>
    <row r="77" spans="1:13" s="16" customFormat="1">
      <c r="A77" s="268">
        <v>67</v>
      </c>
      <c r="B77" s="277" t="s">
        <v>71</v>
      </c>
      <c r="C77" s="278">
        <v>411.25</v>
      </c>
      <c r="D77" s="279">
        <v>408.90000000000003</v>
      </c>
      <c r="E77" s="279">
        <v>404.40000000000009</v>
      </c>
      <c r="F77" s="279">
        <v>397.55000000000007</v>
      </c>
      <c r="G77" s="279">
        <v>393.05000000000013</v>
      </c>
      <c r="H77" s="279">
        <v>415.75000000000006</v>
      </c>
      <c r="I77" s="279">
        <v>420.24999999999994</v>
      </c>
      <c r="J77" s="279">
        <v>427.1</v>
      </c>
      <c r="K77" s="277">
        <v>413.4</v>
      </c>
      <c r="L77" s="277">
        <v>402.05</v>
      </c>
      <c r="M77" s="277">
        <v>93.665909999999997</v>
      </c>
    </row>
    <row r="78" spans="1:13" s="16" customFormat="1">
      <c r="A78" s="268">
        <v>68</v>
      </c>
      <c r="B78" s="277" t="s">
        <v>322</v>
      </c>
      <c r="C78" s="278">
        <v>621.70000000000005</v>
      </c>
      <c r="D78" s="279">
        <v>618.05000000000007</v>
      </c>
      <c r="E78" s="279">
        <v>611.10000000000014</v>
      </c>
      <c r="F78" s="279">
        <v>600.50000000000011</v>
      </c>
      <c r="G78" s="279">
        <v>593.55000000000018</v>
      </c>
      <c r="H78" s="279">
        <v>628.65000000000009</v>
      </c>
      <c r="I78" s="279">
        <v>635.60000000000014</v>
      </c>
      <c r="J78" s="279">
        <v>646.20000000000005</v>
      </c>
      <c r="K78" s="277">
        <v>625</v>
      </c>
      <c r="L78" s="277">
        <v>607.45000000000005</v>
      </c>
      <c r="M78" s="277">
        <v>1.04525</v>
      </c>
    </row>
    <row r="79" spans="1:13" s="16" customFormat="1">
      <c r="A79" s="268">
        <v>69</v>
      </c>
      <c r="B79" s="277" t="s">
        <v>324</v>
      </c>
      <c r="C79" s="278">
        <v>150.15</v>
      </c>
      <c r="D79" s="279">
        <v>150.79999999999998</v>
      </c>
      <c r="E79" s="279">
        <v>148.09999999999997</v>
      </c>
      <c r="F79" s="279">
        <v>146.04999999999998</v>
      </c>
      <c r="G79" s="279">
        <v>143.34999999999997</v>
      </c>
      <c r="H79" s="279">
        <v>152.84999999999997</v>
      </c>
      <c r="I79" s="279">
        <v>155.54999999999995</v>
      </c>
      <c r="J79" s="279">
        <v>157.59999999999997</v>
      </c>
      <c r="K79" s="277">
        <v>153.5</v>
      </c>
      <c r="L79" s="277">
        <v>148.75</v>
      </c>
      <c r="M79" s="277">
        <v>3.74349</v>
      </c>
    </row>
    <row r="80" spans="1:13" s="16" customFormat="1">
      <c r="A80" s="268">
        <v>70</v>
      </c>
      <c r="B80" s="277" t="s">
        <v>325</v>
      </c>
      <c r="C80" s="278">
        <v>2202.5</v>
      </c>
      <c r="D80" s="279">
        <v>2202.0333333333333</v>
      </c>
      <c r="E80" s="279">
        <v>2179.0666666666666</v>
      </c>
      <c r="F80" s="279">
        <v>2155.6333333333332</v>
      </c>
      <c r="G80" s="279">
        <v>2132.6666666666665</v>
      </c>
      <c r="H80" s="279">
        <v>2225.4666666666667</v>
      </c>
      <c r="I80" s="279">
        <v>2248.4333333333329</v>
      </c>
      <c r="J80" s="279">
        <v>2271.8666666666668</v>
      </c>
      <c r="K80" s="277">
        <v>2225</v>
      </c>
      <c r="L80" s="277">
        <v>2178.6</v>
      </c>
      <c r="M80" s="277">
        <v>0.16366</v>
      </c>
    </row>
    <row r="81" spans="1:13" s="16" customFormat="1">
      <c r="A81" s="268">
        <v>71</v>
      </c>
      <c r="B81" s="277" t="s">
        <v>326</v>
      </c>
      <c r="C81" s="278">
        <v>610.6</v>
      </c>
      <c r="D81" s="279">
        <v>617.2833333333333</v>
      </c>
      <c r="E81" s="279">
        <v>593.41666666666663</v>
      </c>
      <c r="F81" s="279">
        <v>576.23333333333335</v>
      </c>
      <c r="G81" s="279">
        <v>552.36666666666667</v>
      </c>
      <c r="H81" s="279">
        <v>634.46666666666658</v>
      </c>
      <c r="I81" s="279">
        <v>658.33333333333337</v>
      </c>
      <c r="J81" s="279">
        <v>675.51666666666654</v>
      </c>
      <c r="K81" s="277">
        <v>641.15</v>
      </c>
      <c r="L81" s="277">
        <v>600.1</v>
      </c>
      <c r="M81" s="277">
        <v>1.4486600000000001</v>
      </c>
    </row>
    <row r="82" spans="1:13" s="16" customFormat="1">
      <c r="A82" s="268">
        <v>72</v>
      </c>
      <c r="B82" s="277" t="s">
        <v>327</v>
      </c>
      <c r="C82" s="278">
        <v>68.400000000000006</v>
      </c>
      <c r="D82" s="279">
        <v>67.966666666666669</v>
      </c>
      <c r="E82" s="279">
        <v>67.083333333333343</v>
      </c>
      <c r="F82" s="279">
        <v>65.76666666666668</v>
      </c>
      <c r="G82" s="279">
        <v>64.883333333333354</v>
      </c>
      <c r="H82" s="279">
        <v>69.283333333333331</v>
      </c>
      <c r="I82" s="279">
        <v>70.166666666666657</v>
      </c>
      <c r="J82" s="279">
        <v>71.48333333333332</v>
      </c>
      <c r="K82" s="277">
        <v>68.849999999999994</v>
      </c>
      <c r="L82" s="277">
        <v>66.650000000000006</v>
      </c>
      <c r="M82" s="277">
        <v>11.100149999999999</v>
      </c>
    </row>
    <row r="83" spans="1:13" s="16" customFormat="1">
      <c r="A83" s="268">
        <v>73</v>
      </c>
      <c r="B83" s="277" t="s">
        <v>72</v>
      </c>
      <c r="C83" s="278">
        <v>12953.5</v>
      </c>
      <c r="D83" s="279">
        <v>12804.5</v>
      </c>
      <c r="E83" s="279">
        <v>12549</v>
      </c>
      <c r="F83" s="279">
        <v>12144.5</v>
      </c>
      <c r="G83" s="279">
        <v>11889</v>
      </c>
      <c r="H83" s="279">
        <v>13209</v>
      </c>
      <c r="I83" s="279">
        <v>13464.5</v>
      </c>
      <c r="J83" s="279">
        <v>13869</v>
      </c>
      <c r="K83" s="277">
        <v>13060</v>
      </c>
      <c r="L83" s="277">
        <v>12400</v>
      </c>
      <c r="M83" s="277">
        <v>0.89002000000000003</v>
      </c>
    </row>
    <row r="84" spans="1:13" s="16" customFormat="1">
      <c r="A84" s="268">
        <v>74</v>
      </c>
      <c r="B84" s="277" t="s">
        <v>74</v>
      </c>
      <c r="C84" s="278">
        <v>413.95</v>
      </c>
      <c r="D84" s="279">
        <v>411.95</v>
      </c>
      <c r="E84" s="279">
        <v>408.4</v>
      </c>
      <c r="F84" s="279">
        <v>402.84999999999997</v>
      </c>
      <c r="G84" s="279">
        <v>399.29999999999995</v>
      </c>
      <c r="H84" s="279">
        <v>417.5</v>
      </c>
      <c r="I84" s="279">
        <v>421.05000000000007</v>
      </c>
      <c r="J84" s="279">
        <v>426.6</v>
      </c>
      <c r="K84" s="277">
        <v>415.5</v>
      </c>
      <c r="L84" s="277">
        <v>406.4</v>
      </c>
      <c r="M84" s="277">
        <v>51.538150000000002</v>
      </c>
    </row>
    <row r="85" spans="1:13" s="16" customFormat="1">
      <c r="A85" s="268">
        <v>75</v>
      </c>
      <c r="B85" s="277" t="s">
        <v>328</v>
      </c>
      <c r="C85" s="278">
        <v>171.5</v>
      </c>
      <c r="D85" s="279">
        <v>171.04999999999998</v>
      </c>
      <c r="E85" s="279">
        <v>167.19999999999996</v>
      </c>
      <c r="F85" s="279">
        <v>162.89999999999998</v>
      </c>
      <c r="G85" s="279">
        <v>159.04999999999995</v>
      </c>
      <c r="H85" s="279">
        <v>175.34999999999997</v>
      </c>
      <c r="I85" s="279">
        <v>179.2</v>
      </c>
      <c r="J85" s="279">
        <v>183.49999999999997</v>
      </c>
      <c r="K85" s="277">
        <v>174.9</v>
      </c>
      <c r="L85" s="277">
        <v>166.75</v>
      </c>
      <c r="M85" s="277">
        <v>1.55521</v>
      </c>
    </row>
    <row r="86" spans="1:13" s="16" customFormat="1">
      <c r="A86" s="268">
        <v>76</v>
      </c>
      <c r="B86" s="277" t="s">
        <v>75</v>
      </c>
      <c r="C86" s="278">
        <v>3799.2</v>
      </c>
      <c r="D86" s="279">
        <v>3788.2666666666664</v>
      </c>
      <c r="E86" s="279">
        <v>3762.9333333333329</v>
      </c>
      <c r="F86" s="279">
        <v>3726.6666666666665</v>
      </c>
      <c r="G86" s="279">
        <v>3701.333333333333</v>
      </c>
      <c r="H86" s="279">
        <v>3824.5333333333328</v>
      </c>
      <c r="I86" s="279">
        <v>3849.8666666666668</v>
      </c>
      <c r="J86" s="279">
        <v>3886.1333333333328</v>
      </c>
      <c r="K86" s="277">
        <v>3813.6</v>
      </c>
      <c r="L86" s="277">
        <v>3752</v>
      </c>
      <c r="M86" s="277">
        <v>3.05952</v>
      </c>
    </row>
    <row r="87" spans="1:13" s="16" customFormat="1">
      <c r="A87" s="268">
        <v>77</v>
      </c>
      <c r="B87" s="277" t="s">
        <v>314</v>
      </c>
      <c r="C87" s="278">
        <v>541.04999999999995</v>
      </c>
      <c r="D87" s="279">
        <v>530.4666666666667</v>
      </c>
      <c r="E87" s="279">
        <v>512.93333333333339</v>
      </c>
      <c r="F87" s="279">
        <v>484.81666666666672</v>
      </c>
      <c r="G87" s="279">
        <v>467.28333333333342</v>
      </c>
      <c r="H87" s="279">
        <v>558.58333333333337</v>
      </c>
      <c r="I87" s="279">
        <v>576.11666666666667</v>
      </c>
      <c r="J87" s="279">
        <v>604.23333333333335</v>
      </c>
      <c r="K87" s="277">
        <v>548</v>
      </c>
      <c r="L87" s="277">
        <v>502.35</v>
      </c>
      <c r="M87" s="277">
        <v>23.984539999999999</v>
      </c>
    </row>
    <row r="88" spans="1:13" s="16" customFormat="1">
      <c r="A88" s="268">
        <v>78</v>
      </c>
      <c r="B88" s="277" t="s">
        <v>323</v>
      </c>
      <c r="C88" s="278">
        <v>167.05</v>
      </c>
      <c r="D88" s="279">
        <v>168.28333333333333</v>
      </c>
      <c r="E88" s="279">
        <v>164.31666666666666</v>
      </c>
      <c r="F88" s="279">
        <v>161.58333333333334</v>
      </c>
      <c r="G88" s="279">
        <v>157.61666666666667</v>
      </c>
      <c r="H88" s="279">
        <v>171.01666666666665</v>
      </c>
      <c r="I88" s="279">
        <v>174.98333333333329</v>
      </c>
      <c r="J88" s="279">
        <v>177.71666666666664</v>
      </c>
      <c r="K88" s="277">
        <v>172.25</v>
      </c>
      <c r="L88" s="277">
        <v>165.55</v>
      </c>
      <c r="M88" s="277">
        <v>8.2098099999999992</v>
      </c>
    </row>
    <row r="89" spans="1:13" s="16" customFormat="1">
      <c r="A89" s="268">
        <v>79</v>
      </c>
      <c r="B89" s="277" t="s">
        <v>76</v>
      </c>
      <c r="C89" s="278">
        <v>382</v>
      </c>
      <c r="D89" s="279">
        <v>379.7</v>
      </c>
      <c r="E89" s="279">
        <v>375</v>
      </c>
      <c r="F89" s="279">
        <v>368</v>
      </c>
      <c r="G89" s="279">
        <v>363.3</v>
      </c>
      <c r="H89" s="279">
        <v>386.7</v>
      </c>
      <c r="I89" s="279">
        <v>391.39999999999992</v>
      </c>
      <c r="J89" s="279">
        <v>398.4</v>
      </c>
      <c r="K89" s="277">
        <v>384.4</v>
      </c>
      <c r="L89" s="277">
        <v>372.7</v>
      </c>
      <c r="M89" s="277">
        <v>34.141950000000001</v>
      </c>
    </row>
    <row r="90" spans="1:13" s="16" customFormat="1">
      <c r="A90" s="268">
        <v>80</v>
      </c>
      <c r="B90" s="277" t="s">
        <v>77</v>
      </c>
      <c r="C90" s="278">
        <v>107.75</v>
      </c>
      <c r="D90" s="279">
        <v>106.83333333333333</v>
      </c>
      <c r="E90" s="279">
        <v>105.21666666666665</v>
      </c>
      <c r="F90" s="279">
        <v>102.68333333333332</v>
      </c>
      <c r="G90" s="279">
        <v>101.06666666666665</v>
      </c>
      <c r="H90" s="279">
        <v>109.36666666666666</v>
      </c>
      <c r="I90" s="279">
        <v>110.98333333333333</v>
      </c>
      <c r="J90" s="279">
        <v>113.51666666666667</v>
      </c>
      <c r="K90" s="277">
        <v>108.45</v>
      </c>
      <c r="L90" s="277">
        <v>104.3</v>
      </c>
      <c r="M90" s="277">
        <v>130.83575999999999</v>
      </c>
    </row>
    <row r="91" spans="1:13" s="16" customFormat="1">
      <c r="A91" s="268">
        <v>81</v>
      </c>
      <c r="B91" s="277" t="s">
        <v>332</v>
      </c>
      <c r="C91" s="278">
        <v>384.7</v>
      </c>
      <c r="D91" s="279">
        <v>383.73333333333335</v>
      </c>
      <c r="E91" s="279">
        <v>380.4666666666667</v>
      </c>
      <c r="F91" s="279">
        <v>376.23333333333335</v>
      </c>
      <c r="G91" s="279">
        <v>372.9666666666667</v>
      </c>
      <c r="H91" s="279">
        <v>387.9666666666667</v>
      </c>
      <c r="I91" s="279">
        <v>391.23333333333335</v>
      </c>
      <c r="J91" s="279">
        <v>395.4666666666667</v>
      </c>
      <c r="K91" s="277">
        <v>387</v>
      </c>
      <c r="L91" s="277">
        <v>379.5</v>
      </c>
      <c r="M91" s="277">
        <v>2.8218700000000001</v>
      </c>
    </row>
    <row r="92" spans="1:13" s="16" customFormat="1">
      <c r="A92" s="268">
        <v>82</v>
      </c>
      <c r="B92" s="277" t="s">
        <v>333</v>
      </c>
      <c r="C92" s="278">
        <v>522</v>
      </c>
      <c r="D92" s="279">
        <v>518.15</v>
      </c>
      <c r="E92" s="279">
        <v>508.84999999999991</v>
      </c>
      <c r="F92" s="279">
        <v>495.69999999999993</v>
      </c>
      <c r="G92" s="279">
        <v>486.39999999999986</v>
      </c>
      <c r="H92" s="279">
        <v>531.29999999999995</v>
      </c>
      <c r="I92" s="279">
        <v>540.59999999999991</v>
      </c>
      <c r="J92" s="279">
        <v>553.75</v>
      </c>
      <c r="K92" s="277">
        <v>527.45000000000005</v>
      </c>
      <c r="L92" s="277">
        <v>505</v>
      </c>
      <c r="M92" s="277">
        <v>1.6501600000000001</v>
      </c>
    </row>
    <row r="93" spans="1:13" s="16" customFormat="1">
      <c r="A93" s="268">
        <v>83</v>
      </c>
      <c r="B93" s="277" t="s">
        <v>335</v>
      </c>
      <c r="C93" s="278">
        <v>259.45</v>
      </c>
      <c r="D93" s="279">
        <v>260.03333333333336</v>
      </c>
      <c r="E93" s="279">
        <v>252.81666666666672</v>
      </c>
      <c r="F93" s="279">
        <v>246.18333333333337</v>
      </c>
      <c r="G93" s="279">
        <v>238.96666666666673</v>
      </c>
      <c r="H93" s="279">
        <v>266.66666666666674</v>
      </c>
      <c r="I93" s="279">
        <v>273.88333333333333</v>
      </c>
      <c r="J93" s="279">
        <v>280.51666666666671</v>
      </c>
      <c r="K93" s="277">
        <v>267.25</v>
      </c>
      <c r="L93" s="277">
        <v>253.4</v>
      </c>
      <c r="M93" s="277">
        <v>1.76972</v>
      </c>
    </row>
    <row r="94" spans="1:13" s="16" customFormat="1">
      <c r="A94" s="268">
        <v>84</v>
      </c>
      <c r="B94" s="277" t="s">
        <v>329</v>
      </c>
      <c r="C94" s="278">
        <v>411.35</v>
      </c>
      <c r="D94" s="279">
        <v>414.38333333333338</v>
      </c>
      <c r="E94" s="279">
        <v>396.96666666666675</v>
      </c>
      <c r="F94" s="279">
        <v>382.58333333333337</v>
      </c>
      <c r="G94" s="279">
        <v>365.16666666666674</v>
      </c>
      <c r="H94" s="279">
        <v>428.76666666666677</v>
      </c>
      <c r="I94" s="279">
        <v>446.18333333333339</v>
      </c>
      <c r="J94" s="279">
        <v>460.56666666666678</v>
      </c>
      <c r="K94" s="277">
        <v>431.8</v>
      </c>
      <c r="L94" s="277">
        <v>400</v>
      </c>
      <c r="M94" s="277">
        <v>4.4792399999999999</v>
      </c>
    </row>
    <row r="95" spans="1:13" s="16" customFormat="1">
      <c r="A95" s="268">
        <v>85</v>
      </c>
      <c r="B95" s="277" t="s">
        <v>78</v>
      </c>
      <c r="C95" s="278">
        <v>120.3</v>
      </c>
      <c r="D95" s="279">
        <v>119.66666666666667</v>
      </c>
      <c r="E95" s="279">
        <v>118.63333333333334</v>
      </c>
      <c r="F95" s="279">
        <v>116.96666666666667</v>
      </c>
      <c r="G95" s="279">
        <v>115.93333333333334</v>
      </c>
      <c r="H95" s="279">
        <v>121.33333333333334</v>
      </c>
      <c r="I95" s="279">
        <v>122.36666666666667</v>
      </c>
      <c r="J95" s="279">
        <v>124.03333333333335</v>
      </c>
      <c r="K95" s="277">
        <v>120.7</v>
      </c>
      <c r="L95" s="277">
        <v>118</v>
      </c>
      <c r="M95" s="277">
        <v>5.4418199999999999</v>
      </c>
    </row>
    <row r="96" spans="1:13" s="16" customFormat="1">
      <c r="A96" s="268">
        <v>86</v>
      </c>
      <c r="B96" s="277" t="s">
        <v>330</v>
      </c>
      <c r="C96" s="278">
        <v>255.55</v>
      </c>
      <c r="D96" s="279">
        <v>256.23333333333335</v>
      </c>
      <c r="E96" s="279">
        <v>252.26666666666671</v>
      </c>
      <c r="F96" s="279">
        <v>248.98333333333335</v>
      </c>
      <c r="G96" s="279">
        <v>245.01666666666671</v>
      </c>
      <c r="H96" s="279">
        <v>259.51666666666671</v>
      </c>
      <c r="I96" s="279">
        <v>263.48333333333341</v>
      </c>
      <c r="J96" s="279">
        <v>266.76666666666671</v>
      </c>
      <c r="K96" s="277">
        <v>260.2</v>
      </c>
      <c r="L96" s="277">
        <v>252.95</v>
      </c>
      <c r="M96" s="277">
        <v>1.5070699999999999</v>
      </c>
    </row>
    <row r="97" spans="1:13" s="16" customFormat="1">
      <c r="A97" s="268">
        <v>87</v>
      </c>
      <c r="B97" s="277" t="s">
        <v>338</v>
      </c>
      <c r="C97" s="278">
        <v>483.3</v>
      </c>
      <c r="D97" s="279">
        <v>460.01666666666671</v>
      </c>
      <c r="E97" s="279">
        <v>429.38333333333344</v>
      </c>
      <c r="F97" s="279">
        <v>375.46666666666675</v>
      </c>
      <c r="G97" s="279">
        <v>344.83333333333348</v>
      </c>
      <c r="H97" s="279">
        <v>513.93333333333339</v>
      </c>
      <c r="I97" s="279">
        <v>544.56666666666672</v>
      </c>
      <c r="J97" s="279">
        <v>598.48333333333335</v>
      </c>
      <c r="K97" s="277">
        <v>490.65</v>
      </c>
      <c r="L97" s="277">
        <v>406.1</v>
      </c>
      <c r="M97" s="277">
        <v>131.26221000000001</v>
      </c>
    </row>
    <row r="98" spans="1:13" s="16" customFormat="1">
      <c r="A98" s="268">
        <v>88</v>
      </c>
      <c r="B98" s="277" t="s">
        <v>336</v>
      </c>
      <c r="C98" s="278">
        <v>890.3</v>
      </c>
      <c r="D98" s="279">
        <v>897.2166666666667</v>
      </c>
      <c r="E98" s="279">
        <v>875.43333333333339</v>
      </c>
      <c r="F98" s="279">
        <v>860.56666666666672</v>
      </c>
      <c r="G98" s="279">
        <v>838.78333333333342</v>
      </c>
      <c r="H98" s="279">
        <v>912.08333333333337</v>
      </c>
      <c r="I98" s="279">
        <v>933.86666666666667</v>
      </c>
      <c r="J98" s="279">
        <v>948.73333333333335</v>
      </c>
      <c r="K98" s="277">
        <v>919</v>
      </c>
      <c r="L98" s="277">
        <v>882.35</v>
      </c>
      <c r="M98" s="277">
        <v>1.02138</v>
      </c>
    </row>
    <row r="99" spans="1:13" s="16" customFormat="1">
      <c r="A99" s="268">
        <v>89</v>
      </c>
      <c r="B99" s="277" t="s">
        <v>337</v>
      </c>
      <c r="C99" s="278">
        <v>17.350000000000001</v>
      </c>
      <c r="D99" s="279">
        <v>17.416666666666668</v>
      </c>
      <c r="E99" s="279">
        <v>17.183333333333337</v>
      </c>
      <c r="F99" s="279">
        <v>17.016666666666669</v>
      </c>
      <c r="G99" s="279">
        <v>16.783333333333339</v>
      </c>
      <c r="H99" s="279">
        <v>17.583333333333336</v>
      </c>
      <c r="I99" s="279">
        <v>17.816666666666663</v>
      </c>
      <c r="J99" s="279">
        <v>17.983333333333334</v>
      </c>
      <c r="K99" s="277">
        <v>17.649999999999999</v>
      </c>
      <c r="L99" s="277">
        <v>17.25</v>
      </c>
      <c r="M99" s="277">
        <v>6.3693499999999998</v>
      </c>
    </row>
    <row r="100" spans="1:13" s="16" customFormat="1">
      <c r="A100" s="268">
        <v>90</v>
      </c>
      <c r="B100" s="277" t="s">
        <v>339</v>
      </c>
      <c r="C100" s="278">
        <v>160.85</v>
      </c>
      <c r="D100" s="279">
        <v>158.89999999999998</v>
      </c>
      <c r="E100" s="279">
        <v>155.09999999999997</v>
      </c>
      <c r="F100" s="279">
        <v>149.35</v>
      </c>
      <c r="G100" s="279">
        <v>145.54999999999998</v>
      </c>
      <c r="H100" s="279">
        <v>164.64999999999995</v>
      </c>
      <c r="I100" s="279">
        <v>168.44999999999996</v>
      </c>
      <c r="J100" s="279">
        <v>174.19999999999993</v>
      </c>
      <c r="K100" s="277">
        <v>162.69999999999999</v>
      </c>
      <c r="L100" s="277">
        <v>153.15</v>
      </c>
      <c r="M100" s="277">
        <v>13.35918</v>
      </c>
    </row>
    <row r="101" spans="1:13">
      <c r="A101" s="268">
        <v>91</v>
      </c>
      <c r="B101" s="277" t="s">
        <v>80</v>
      </c>
      <c r="C101" s="278">
        <v>332.7</v>
      </c>
      <c r="D101" s="279">
        <v>334.16666666666669</v>
      </c>
      <c r="E101" s="279">
        <v>329.53333333333336</v>
      </c>
      <c r="F101" s="279">
        <v>326.36666666666667</v>
      </c>
      <c r="G101" s="279">
        <v>321.73333333333335</v>
      </c>
      <c r="H101" s="279">
        <v>337.33333333333337</v>
      </c>
      <c r="I101" s="279">
        <v>341.9666666666667</v>
      </c>
      <c r="J101" s="279">
        <v>345.13333333333338</v>
      </c>
      <c r="K101" s="277">
        <v>338.8</v>
      </c>
      <c r="L101" s="277">
        <v>331</v>
      </c>
      <c r="M101" s="277">
        <v>8.0746099999999998</v>
      </c>
    </row>
    <row r="102" spans="1:13">
      <c r="A102" s="268">
        <v>92</v>
      </c>
      <c r="B102" s="277" t="s">
        <v>340</v>
      </c>
      <c r="C102" s="278">
        <v>2508.65</v>
      </c>
      <c r="D102" s="279">
        <v>2524.65</v>
      </c>
      <c r="E102" s="279">
        <v>2474.3000000000002</v>
      </c>
      <c r="F102" s="279">
        <v>2439.9500000000003</v>
      </c>
      <c r="G102" s="279">
        <v>2389.6000000000004</v>
      </c>
      <c r="H102" s="279">
        <v>2559</v>
      </c>
      <c r="I102" s="279">
        <v>2609.3499999999995</v>
      </c>
      <c r="J102" s="279">
        <v>2643.7</v>
      </c>
      <c r="K102" s="277">
        <v>2575</v>
      </c>
      <c r="L102" s="277">
        <v>2490.3000000000002</v>
      </c>
      <c r="M102" s="277">
        <v>2.1149999999999999E-2</v>
      </c>
    </row>
    <row r="103" spans="1:13">
      <c r="A103" s="268">
        <v>93</v>
      </c>
      <c r="B103" s="277" t="s">
        <v>81</v>
      </c>
      <c r="C103" s="278">
        <v>615.75</v>
      </c>
      <c r="D103" s="279">
        <v>611.5</v>
      </c>
      <c r="E103" s="279">
        <v>604.25</v>
      </c>
      <c r="F103" s="279">
        <v>592.75</v>
      </c>
      <c r="G103" s="279">
        <v>585.5</v>
      </c>
      <c r="H103" s="279">
        <v>623</v>
      </c>
      <c r="I103" s="279">
        <v>630.25</v>
      </c>
      <c r="J103" s="279">
        <v>641.75</v>
      </c>
      <c r="K103" s="277">
        <v>618.75</v>
      </c>
      <c r="L103" s="277">
        <v>600</v>
      </c>
      <c r="M103" s="277">
        <v>1.48441</v>
      </c>
    </row>
    <row r="104" spans="1:13">
      <c r="A104" s="268">
        <v>94</v>
      </c>
      <c r="B104" s="277" t="s">
        <v>334</v>
      </c>
      <c r="C104" s="278">
        <v>220.1</v>
      </c>
      <c r="D104" s="279">
        <v>219.08333333333334</v>
      </c>
      <c r="E104" s="279">
        <v>214.26666666666668</v>
      </c>
      <c r="F104" s="279">
        <v>208.43333333333334</v>
      </c>
      <c r="G104" s="279">
        <v>203.61666666666667</v>
      </c>
      <c r="H104" s="279">
        <v>224.91666666666669</v>
      </c>
      <c r="I104" s="279">
        <v>229.73333333333335</v>
      </c>
      <c r="J104" s="279">
        <v>235.56666666666669</v>
      </c>
      <c r="K104" s="277">
        <v>223.9</v>
      </c>
      <c r="L104" s="277">
        <v>213.25</v>
      </c>
      <c r="M104" s="277">
        <v>0.60228000000000004</v>
      </c>
    </row>
    <row r="105" spans="1:13">
      <c r="A105" s="268">
        <v>95</v>
      </c>
      <c r="B105" s="277" t="s">
        <v>342</v>
      </c>
      <c r="C105" s="278">
        <v>147.4</v>
      </c>
      <c r="D105" s="279">
        <v>147.28333333333333</v>
      </c>
      <c r="E105" s="279">
        <v>146.11666666666667</v>
      </c>
      <c r="F105" s="279">
        <v>144.83333333333334</v>
      </c>
      <c r="G105" s="279">
        <v>143.66666666666669</v>
      </c>
      <c r="H105" s="279">
        <v>148.56666666666666</v>
      </c>
      <c r="I105" s="279">
        <v>149.73333333333335</v>
      </c>
      <c r="J105" s="279">
        <v>151.01666666666665</v>
      </c>
      <c r="K105" s="277">
        <v>148.44999999999999</v>
      </c>
      <c r="L105" s="277">
        <v>146</v>
      </c>
      <c r="M105" s="277">
        <v>6.5593500000000002</v>
      </c>
    </row>
    <row r="106" spans="1:13">
      <c r="A106" s="268">
        <v>96</v>
      </c>
      <c r="B106" s="277" t="s">
        <v>343</v>
      </c>
      <c r="C106" s="278">
        <v>79.849999999999994</v>
      </c>
      <c r="D106" s="279">
        <v>80.133333333333326</v>
      </c>
      <c r="E106" s="279">
        <v>79.266666666666652</v>
      </c>
      <c r="F106" s="279">
        <v>78.683333333333323</v>
      </c>
      <c r="G106" s="279">
        <v>77.816666666666649</v>
      </c>
      <c r="H106" s="279">
        <v>80.716666666666654</v>
      </c>
      <c r="I106" s="279">
        <v>81.583333333333329</v>
      </c>
      <c r="J106" s="279">
        <v>82.166666666666657</v>
      </c>
      <c r="K106" s="277">
        <v>81</v>
      </c>
      <c r="L106" s="277">
        <v>79.55</v>
      </c>
      <c r="M106" s="277">
        <v>3.4084500000000002</v>
      </c>
    </row>
    <row r="107" spans="1:13">
      <c r="A107" s="268">
        <v>97</v>
      </c>
      <c r="B107" s="277" t="s">
        <v>82</v>
      </c>
      <c r="C107" s="278">
        <v>242.7</v>
      </c>
      <c r="D107" s="279">
        <v>240.95000000000002</v>
      </c>
      <c r="E107" s="279">
        <v>237.90000000000003</v>
      </c>
      <c r="F107" s="279">
        <v>233.10000000000002</v>
      </c>
      <c r="G107" s="279">
        <v>230.05000000000004</v>
      </c>
      <c r="H107" s="279">
        <v>245.75000000000003</v>
      </c>
      <c r="I107" s="279">
        <v>248.80000000000004</v>
      </c>
      <c r="J107" s="279">
        <v>253.60000000000002</v>
      </c>
      <c r="K107" s="277">
        <v>244</v>
      </c>
      <c r="L107" s="277">
        <v>236.15</v>
      </c>
      <c r="M107" s="277">
        <v>29.01774</v>
      </c>
    </row>
    <row r="108" spans="1:13">
      <c r="A108" s="268">
        <v>98</v>
      </c>
      <c r="B108" s="285" t="s">
        <v>344</v>
      </c>
      <c r="C108" s="278">
        <v>439.25</v>
      </c>
      <c r="D108" s="279">
        <v>437.84999999999997</v>
      </c>
      <c r="E108" s="279">
        <v>431.69999999999993</v>
      </c>
      <c r="F108" s="279">
        <v>424.15</v>
      </c>
      <c r="G108" s="279">
        <v>417.99999999999994</v>
      </c>
      <c r="H108" s="279">
        <v>445.39999999999992</v>
      </c>
      <c r="I108" s="279">
        <v>451.5499999999999</v>
      </c>
      <c r="J108" s="279">
        <v>459.09999999999991</v>
      </c>
      <c r="K108" s="277">
        <v>444</v>
      </c>
      <c r="L108" s="277">
        <v>430.3</v>
      </c>
      <c r="M108" s="277">
        <v>0.22276000000000001</v>
      </c>
    </row>
    <row r="109" spans="1:13">
      <c r="A109" s="268">
        <v>99</v>
      </c>
      <c r="B109" s="277" t="s">
        <v>83</v>
      </c>
      <c r="C109" s="278">
        <v>738.25</v>
      </c>
      <c r="D109" s="279">
        <v>738.65</v>
      </c>
      <c r="E109" s="279">
        <v>728.8</v>
      </c>
      <c r="F109" s="279">
        <v>719.35</v>
      </c>
      <c r="G109" s="279">
        <v>709.5</v>
      </c>
      <c r="H109" s="279">
        <v>748.09999999999991</v>
      </c>
      <c r="I109" s="279">
        <v>757.95</v>
      </c>
      <c r="J109" s="279">
        <v>767.39999999999986</v>
      </c>
      <c r="K109" s="277">
        <v>748.5</v>
      </c>
      <c r="L109" s="277">
        <v>729.2</v>
      </c>
      <c r="M109" s="277">
        <v>55.833779999999997</v>
      </c>
    </row>
    <row r="110" spans="1:13">
      <c r="A110" s="268">
        <v>100</v>
      </c>
      <c r="B110" s="277" t="s">
        <v>84</v>
      </c>
      <c r="C110" s="278">
        <v>136.30000000000001</v>
      </c>
      <c r="D110" s="279">
        <v>136.18333333333334</v>
      </c>
      <c r="E110" s="279">
        <v>134.86666666666667</v>
      </c>
      <c r="F110" s="279">
        <v>133.43333333333334</v>
      </c>
      <c r="G110" s="279">
        <v>132.11666666666667</v>
      </c>
      <c r="H110" s="279">
        <v>137.61666666666667</v>
      </c>
      <c r="I110" s="279">
        <v>138.93333333333334</v>
      </c>
      <c r="J110" s="279">
        <v>140.36666666666667</v>
      </c>
      <c r="K110" s="277">
        <v>137.5</v>
      </c>
      <c r="L110" s="277">
        <v>134.75</v>
      </c>
      <c r="M110" s="277">
        <v>167.49485000000001</v>
      </c>
    </row>
    <row r="111" spans="1:13">
      <c r="A111" s="268">
        <v>101</v>
      </c>
      <c r="B111" s="277" t="s">
        <v>345</v>
      </c>
      <c r="C111" s="278">
        <v>329.7</v>
      </c>
      <c r="D111" s="279">
        <v>330.90000000000003</v>
      </c>
      <c r="E111" s="279">
        <v>326.85000000000008</v>
      </c>
      <c r="F111" s="279">
        <v>324.00000000000006</v>
      </c>
      <c r="G111" s="279">
        <v>319.9500000000001</v>
      </c>
      <c r="H111" s="279">
        <v>333.75000000000006</v>
      </c>
      <c r="I111" s="279">
        <v>337.8</v>
      </c>
      <c r="J111" s="279">
        <v>340.65000000000003</v>
      </c>
      <c r="K111" s="277">
        <v>334.95</v>
      </c>
      <c r="L111" s="277">
        <v>328.05</v>
      </c>
      <c r="M111" s="277">
        <v>1.99108</v>
      </c>
    </row>
    <row r="112" spans="1:13">
      <c r="A112" s="268">
        <v>102</v>
      </c>
      <c r="B112" s="277" t="s">
        <v>3644</v>
      </c>
      <c r="C112" s="278">
        <v>1945.95</v>
      </c>
      <c r="D112" s="279">
        <v>1932.7833333333335</v>
      </c>
      <c r="E112" s="279">
        <v>1905.666666666667</v>
      </c>
      <c r="F112" s="279">
        <v>1865.3833333333334</v>
      </c>
      <c r="G112" s="279">
        <v>1838.2666666666669</v>
      </c>
      <c r="H112" s="279">
        <v>1973.0666666666671</v>
      </c>
      <c r="I112" s="279">
        <v>2000.1833333333334</v>
      </c>
      <c r="J112" s="279">
        <v>2040.4666666666672</v>
      </c>
      <c r="K112" s="277">
        <v>1959.9</v>
      </c>
      <c r="L112" s="277">
        <v>1892.5</v>
      </c>
      <c r="M112" s="277">
        <v>0.83162000000000003</v>
      </c>
    </row>
    <row r="113" spans="1:13">
      <c r="A113" s="268">
        <v>103</v>
      </c>
      <c r="B113" s="277" t="s">
        <v>85</v>
      </c>
      <c r="C113" s="278">
        <v>1391.35</v>
      </c>
      <c r="D113" s="279">
        <v>1388.1166666666668</v>
      </c>
      <c r="E113" s="279">
        <v>1378.2333333333336</v>
      </c>
      <c r="F113" s="279">
        <v>1365.1166666666668</v>
      </c>
      <c r="G113" s="279">
        <v>1355.2333333333336</v>
      </c>
      <c r="H113" s="279">
        <v>1401.2333333333336</v>
      </c>
      <c r="I113" s="279">
        <v>1411.1166666666668</v>
      </c>
      <c r="J113" s="279">
        <v>1424.2333333333336</v>
      </c>
      <c r="K113" s="277">
        <v>1398</v>
      </c>
      <c r="L113" s="277">
        <v>1375</v>
      </c>
      <c r="M113" s="277">
        <v>6.5531699999999997</v>
      </c>
    </row>
    <row r="114" spans="1:13">
      <c r="A114" s="268">
        <v>104</v>
      </c>
      <c r="B114" s="277" t="s">
        <v>86</v>
      </c>
      <c r="C114" s="278">
        <v>397.1</v>
      </c>
      <c r="D114" s="279">
        <v>398.95</v>
      </c>
      <c r="E114" s="279">
        <v>392.15</v>
      </c>
      <c r="F114" s="279">
        <v>387.2</v>
      </c>
      <c r="G114" s="279">
        <v>380.4</v>
      </c>
      <c r="H114" s="279">
        <v>403.9</v>
      </c>
      <c r="I114" s="279">
        <v>410.70000000000005</v>
      </c>
      <c r="J114" s="279">
        <v>415.65</v>
      </c>
      <c r="K114" s="277">
        <v>405.75</v>
      </c>
      <c r="L114" s="277">
        <v>394</v>
      </c>
      <c r="M114" s="277">
        <v>14.03646</v>
      </c>
    </row>
    <row r="115" spans="1:13">
      <c r="A115" s="268">
        <v>105</v>
      </c>
      <c r="B115" s="277" t="s">
        <v>236</v>
      </c>
      <c r="C115" s="278">
        <v>757.55</v>
      </c>
      <c r="D115" s="279">
        <v>752.88333333333333</v>
      </c>
      <c r="E115" s="279">
        <v>745.76666666666665</v>
      </c>
      <c r="F115" s="279">
        <v>733.98333333333335</v>
      </c>
      <c r="G115" s="279">
        <v>726.86666666666667</v>
      </c>
      <c r="H115" s="279">
        <v>764.66666666666663</v>
      </c>
      <c r="I115" s="279">
        <v>771.78333333333319</v>
      </c>
      <c r="J115" s="279">
        <v>783.56666666666661</v>
      </c>
      <c r="K115" s="277">
        <v>760</v>
      </c>
      <c r="L115" s="277">
        <v>741.1</v>
      </c>
      <c r="M115" s="277">
        <v>3.0346099999999998</v>
      </c>
    </row>
    <row r="116" spans="1:13">
      <c r="A116" s="268">
        <v>106</v>
      </c>
      <c r="B116" s="277" t="s">
        <v>346</v>
      </c>
      <c r="C116" s="278">
        <v>691.9</v>
      </c>
      <c r="D116" s="279">
        <v>693.63333333333333</v>
      </c>
      <c r="E116" s="279">
        <v>678.26666666666665</v>
      </c>
      <c r="F116" s="279">
        <v>664.63333333333333</v>
      </c>
      <c r="G116" s="279">
        <v>649.26666666666665</v>
      </c>
      <c r="H116" s="279">
        <v>707.26666666666665</v>
      </c>
      <c r="I116" s="279">
        <v>722.63333333333321</v>
      </c>
      <c r="J116" s="279">
        <v>736.26666666666665</v>
      </c>
      <c r="K116" s="277">
        <v>709</v>
      </c>
      <c r="L116" s="277">
        <v>680</v>
      </c>
      <c r="M116" s="277">
        <v>0.63192000000000004</v>
      </c>
    </row>
    <row r="117" spans="1:13">
      <c r="A117" s="268">
        <v>107</v>
      </c>
      <c r="B117" s="277" t="s">
        <v>331</v>
      </c>
      <c r="C117" s="278">
        <v>1822.65</v>
      </c>
      <c r="D117" s="279">
        <v>1828.8</v>
      </c>
      <c r="E117" s="279">
        <v>1785.6</v>
      </c>
      <c r="F117" s="279">
        <v>1748.55</v>
      </c>
      <c r="G117" s="279">
        <v>1705.35</v>
      </c>
      <c r="H117" s="279">
        <v>1865.85</v>
      </c>
      <c r="I117" s="279">
        <v>1909.0500000000002</v>
      </c>
      <c r="J117" s="279">
        <v>1946.1</v>
      </c>
      <c r="K117" s="277">
        <v>1872</v>
      </c>
      <c r="L117" s="277">
        <v>1791.75</v>
      </c>
      <c r="M117" s="277">
        <v>0.24104999999999999</v>
      </c>
    </row>
    <row r="118" spans="1:13">
      <c r="A118" s="268">
        <v>108</v>
      </c>
      <c r="B118" s="277" t="s">
        <v>237</v>
      </c>
      <c r="C118" s="278">
        <v>262.8</v>
      </c>
      <c r="D118" s="279">
        <v>264.18333333333334</v>
      </c>
      <c r="E118" s="279">
        <v>258.41666666666669</v>
      </c>
      <c r="F118" s="279">
        <v>254.03333333333336</v>
      </c>
      <c r="G118" s="279">
        <v>248.26666666666671</v>
      </c>
      <c r="H118" s="279">
        <v>268.56666666666666</v>
      </c>
      <c r="I118" s="279">
        <v>274.33333333333331</v>
      </c>
      <c r="J118" s="279">
        <v>278.71666666666664</v>
      </c>
      <c r="K118" s="277">
        <v>269.95</v>
      </c>
      <c r="L118" s="277">
        <v>259.8</v>
      </c>
      <c r="M118" s="277">
        <v>5.7430399999999997</v>
      </c>
    </row>
    <row r="119" spans="1:13">
      <c r="A119" s="268">
        <v>109</v>
      </c>
      <c r="B119" s="277" t="s">
        <v>2996</v>
      </c>
      <c r="C119" s="278">
        <v>234.55</v>
      </c>
      <c r="D119" s="279">
        <v>231.79999999999998</v>
      </c>
      <c r="E119" s="279">
        <v>218.59999999999997</v>
      </c>
      <c r="F119" s="279">
        <v>202.64999999999998</v>
      </c>
      <c r="G119" s="279">
        <v>189.44999999999996</v>
      </c>
      <c r="H119" s="279">
        <v>247.74999999999997</v>
      </c>
      <c r="I119" s="279">
        <v>260.94999999999993</v>
      </c>
      <c r="J119" s="279">
        <v>276.89999999999998</v>
      </c>
      <c r="K119" s="277">
        <v>245</v>
      </c>
      <c r="L119" s="277">
        <v>215.85</v>
      </c>
      <c r="M119" s="277">
        <v>5.8731</v>
      </c>
    </row>
    <row r="120" spans="1:13">
      <c r="A120" s="268">
        <v>110</v>
      </c>
      <c r="B120" s="277" t="s">
        <v>235</v>
      </c>
      <c r="C120" s="278">
        <v>142.65</v>
      </c>
      <c r="D120" s="279">
        <v>141.04999999999998</v>
      </c>
      <c r="E120" s="279">
        <v>138.74999999999997</v>
      </c>
      <c r="F120" s="279">
        <v>134.85</v>
      </c>
      <c r="G120" s="279">
        <v>132.54999999999998</v>
      </c>
      <c r="H120" s="279">
        <v>144.94999999999996</v>
      </c>
      <c r="I120" s="279">
        <v>147.24999999999997</v>
      </c>
      <c r="J120" s="279">
        <v>151.14999999999995</v>
      </c>
      <c r="K120" s="277">
        <v>143.35</v>
      </c>
      <c r="L120" s="277">
        <v>137.15</v>
      </c>
      <c r="M120" s="277">
        <v>14.386049999999999</v>
      </c>
    </row>
    <row r="121" spans="1:13">
      <c r="A121" s="268">
        <v>111</v>
      </c>
      <c r="B121" s="277" t="s">
        <v>87</v>
      </c>
      <c r="C121" s="278">
        <v>471.6</v>
      </c>
      <c r="D121" s="279">
        <v>466.8</v>
      </c>
      <c r="E121" s="279">
        <v>461.35</v>
      </c>
      <c r="F121" s="279">
        <v>451.1</v>
      </c>
      <c r="G121" s="279">
        <v>445.65000000000003</v>
      </c>
      <c r="H121" s="279">
        <v>477.05</v>
      </c>
      <c r="I121" s="279">
        <v>482.49999999999994</v>
      </c>
      <c r="J121" s="279">
        <v>492.75</v>
      </c>
      <c r="K121" s="277">
        <v>472.25</v>
      </c>
      <c r="L121" s="277">
        <v>456.55</v>
      </c>
      <c r="M121" s="277">
        <v>6.9780600000000002</v>
      </c>
    </row>
    <row r="122" spans="1:13">
      <c r="A122" s="268">
        <v>112</v>
      </c>
      <c r="B122" s="277" t="s">
        <v>347</v>
      </c>
      <c r="C122" s="278">
        <v>391.9</v>
      </c>
      <c r="D122" s="279">
        <v>391.5</v>
      </c>
      <c r="E122" s="279">
        <v>383.4</v>
      </c>
      <c r="F122" s="279">
        <v>374.9</v>
      </c>
      <c r="G122" s="279">
        <v>366.79999999999995</v>
      </c>
      <c r="H122" s="279">
        <v>400</v>
      </c>
      <c r="I122" s="279">
        <v>408.1</v>
      </c>
      <c r="J122" s="279">
        <v>416.6</v>
      </c>
      <c r="K122" s="277">
        <v>399.6</v>
      </c>
      <c r="L122" s="277">
        <v>383</v>
      </c>
      <c r="M122" s="277">
        <v>2.93058</v>
      </c>
    </row>
    <row r="123" spans="1:13">
      <c r="A123" s="268">
        <v>113</v>
      </c>
      <c r="B123" s="277" t="s">
        <v>88</v>
      </c>
      <c r="C123" s="278">
        <v>489.5</v>
      </c>
      <c r="D123" s="279">
        <v>490.63333333333338</v>
      </c>
      <c r="E123" s="279">
        <v>486.46666666666675</v>
      </c>
      <c r="F123" s="279">
        <v>483.43333333333339</v>
      </c>
      <c r="G123" s="279">
        <v>479.26666666666677</v>
      </c>
      <c r="H123" s="279">
        <v>493.66666666666674</v>
      </c>
      <c r="I123" s="279">
        <v>497.83333333333337</v>
      </c>
      <c r="J123" s="279">
        <v>500.86666666666673</v>
      </c>
      <c r="K123" s="277">
        <v>494.8</v>
      </c>
      <c r="L123" s="277">
        <v>487.6</v>
      </c>
      <c r="M123" s="277">
        <v>21.117450000000002</v>
      </c>
    </row>
    <row r="124" spans="1:13">
      <c r="A124" s="268">
        <v>114</v>
      </c>
      <c r="B124" s="277" t="s">
        <v>238</v>
      </c>
      <c r="C124" s="278">
        <v>768.65</v>
      </c>
      <c r="D124" s="279">
        <v>761.6</v>
      </c>
      <c r="E124" s="279">
        <v>752.2</v>
      </c>
      <c r="F124" s="279">
        <v>735.75</v>
      </c>
      <c r="G124" s="279">
        <v>726.35</v>
      </c>
      <c r="H124" s="279">
        <v>778.05000000000007</v>
      </c>
      <c r="I124" s="279">
        <v>787.44999999999993</v>
      </c>
      <c r="J124" s="279">
        <v>803.90000000000009</v>
      </c>
      <c r="K124" s="277">
        <v>771</v>
      </c>
      <c r="L124" s="277">
        <v>745.15</v>
      </c>
      <c r="M124" s="277">
        <v>0.87902000000000002</v>
      </c>
    </row>
    <row r="125" spans="1:13">
      <c r="A125" s="268">
        <v>115</v>
      </c>
      <c r="B125" s="277" t="s">
        <v>348</v>
      </c>
      <c r="C125" s="278">
        <v>78</v>
      </c>
      <c r="D125" s="279">
        <v>78.13333333333334</v>
      </c>
      <c r="E125" s="279">
        <v>77.366666666666674</v>
      </c>
      <c r="F125" s="279">
        <v>76.733333333333334</v>
      </c>
      <c r="G125" s="279">
        <v>75.966666666666669</v>
      </c>
      <c r="H125" s="279">
        <v>78.76666666666668</v>
      </c>
      <c r="I125" s="279">
        <v>79.53333333333336</v>
      </c>
      <c r="J125" s="279">
        <v>80.166666666666686</v>
      </c>
      <c r="K125" s="277">
        <v>78.900000000000006</v>
      </c>
      <c r="L125" s="277">
        <v>77.5</v>
      </c>
      <c r="M125" s="277">
        <v>0.54169999999999996</v>
      </c>
    </row>
    <row r="126" spans="1:13">
      <c r="A126" s="268">
        <v>116</v>
      </c>
      <c r="B126" s="277" t="s">
        <v>355</v>
      </c>
      <c r="C126" s="278">
        <v>375.55</v>
      </c>
      <c r="D126" s="279">
        <v>375.18333333333334</v>
      </c>
      <c r="E126" s="279">
        <v>370.36666666666667</v>
      </c>
      <c r="F126" s="279">
        <v>365.18333333333334</v>
      </c>
      <c r="G126" s="279">
        <v>360.36666666666667</v>
      </c>
      <c r="H126" s="279">
        <v>380.36666666666667</v>
      </c>
      <c r="I126" s="279">
        <v>385.18333333333339</v>
      </c>
      <c r="J126" s="279">
        <v>390.36666666666667</v>
      </c>
      <c r="K126" s="277">
        <v>380</v>
      </c>
      <c r="L126" s="277">
        <v>370</v>
      </c>
      <c r="M126" s="277">
        <v>0.41596</v>
      </c>
    </row>
    <row r="127" spans="1:13">
      <c r="A127" s="268">
        <v>117</v>
      </c>
      <c r="B127" s="277" t="s">
        <v>356</v>
      </c>
      <c r="C127" s="278">
        <v>175.05</v>
      </c>
      <c r="D127" s="279">
        <v>172.93333333333331</v>
      </c>
      <c r="E127" s="279">
        <v>170.11666666666662</v>
      </c>
      <c r="F127" s="279">
        <v>165.18333333333331</v>
      </c>
      <c r="G127" s="279">
        <v>162.36666666666662</v>
      </c>
      <c r="H127" s="279">
        <v>177.86666666666662</v>
      </c>
      <c r="I127" s="279">
        <v>180.68333333333328</v>
      </c>
      <c r="J127" s="279">
        <v>185.61666666666662</v>
      </c>
      <c r="K127" s="277">
        <v>175.75</v>
      </c>
      <c r="L127" s="277">
        <v>168</v>
      </c>
      <c r="M127" s="277">
        <v>4.17896</v>
      </c>
    </row>
    <row r="128" spans="1:13">
      <c r="A128" s="268">
        <v>118</v>
      </c>
      <c r="B128" s="277" t="s">
        <v>349</v>
      </c>
      <c r="C128" s="278">
        <v>91.3</v>
      </c>
      <c r="D128" s="279">
        <v>90.466666666666654</v>
      </c>
      <c r="E128" s="279">
        <v>88.583333333333314</v>
      </c>
      <c r="F128" s="279">
        <v>85.86666666666666</v>
      </c>
      <c r="G128" s="279">
        <v>83.98333333333332</v>
      </c>
      <c r="H128" s="279">
        <v>93.183333333333309</v>
      </c>
      <c r="I128" s="279">
        <v>95.066666666666663</v>
      </c>
      <c r="J128" s="279">
        <v>97.783333333333303</v>
      </c>
      <c r="K128" s="277">
        <v>92.35</v>
      </c>
      <c r="L128" s="277">
        <v>87.75</v>
      </c>
      <c r="M128" s="277">
        <v>16.297239999999999</v>
      </c>
    </row>
    <row r="129" spans="1:13">
      <c r="A129" s="268">
        <v>119</v>
      </c>
      <c r="B129" s="277" t="s">
        <v>350</v>
      </c>
      <c r="C129" s="278">
        <v>363.35</v>
      </c>
      <c r="D129" s="279">
        <v>362.13333333333338</v>
      </c>
      <c r="E129" s="279">
        <v>359.31666666666678</v>
      </c>
      <c r="F129" s="279">
        <v>355.28333333333342</v>
      </c>
      <c r="G129" s="279">
        <v>352.46666666666681</v>
      </c>
      <c r="H129" s="279">
        <v>366.16666666666674</v>
      </c>
      <c r="I129" s="279">
        <v>368.98333333333335</v>
      </c>
      <c r="J129" s="279">
        <v>373.01666666666671</v>
      </c>
      <c r="K129" s="277">
        <v>364.95</v>
      </c>
      <c r="L129" s="277">
        <v>358.1</v>
      </c>
      <c r="M129" s="277">
        <v>0.23083000000000001</v>
      </c>
    </row>
    <row r="130" spans="1:13">
      <c r="A130" s="268">
        <v>120</v>
      </c>
      <c r="B130" s="277" t="s">
        <v>351</v>
      </c>
      <c r="C130" s="278">
        <v>731.45</v>
      </c>
      <c r="D130" s="279">
        <v>726.11666666666667</v>
      </c>
      <c r="E130" s="279">
        <v>705.43333333333339</v>
      </c>
      <c r="F130" s="279">
        <v>679.41666666666674</v>
      </c>
      <c r="G130" s="279">
        <v>658.73333333333346</v>
      </c>
      <c r="H130" s="279">
        <v>752.13333333333333</v>
      </c>
      <c r="I130" s="279">
        <v>772.81666666666649</v>
      </c>
      <c r="J130" s="279">
        <v>798.83333333333326</v>
      </c>
      <c r="K130" s="277">
        <v>746.8</v>
      </c>
      <c r="L130" s="277">
        <v>700.1</v>
      </c>
      <c r="M130" s="277">
        <v>14.432510000000001</v>
      </c>
    </row>
    <row r="131" spans="1:13">
      <c r="A131" s="268">
        <v>121</v>
      </c>
      <c r="B131" s="277" t="s">
        <v>352</v>
      </c>
      <c r="C131" s="278">
        <v>112</v>
      </c>
      <c r="D131" s="279">
        <v>112.26666666666667</v>
      </c>
      <c r="E131" s="279">
        <v>109.73333333333333</v>
      </c>
      <c r="F131" s="279">
        <v>107.46666666666667</v>
      </c>
      <c r="G131" s="279">
        <v>104.93333333333334</v>
      </c>
      <c r="H131" s="279">
        <v>114.53333333333333</v>
      </c>
      <c r="I131" s="279">
        <v>117.06666666666666</v>
      </c>
      <c r="J131" s="279">
        <v>119.33333333333333</v>
      </c>
      <c r="K131" s="277">
        <v>114.8</v>
      </c>
      <c r="L131" s="277">
        <v>110</v>
      </c>
      <c r="M131" s="277">
        <v>10.68665</v>
      </c>
    </row>
    <row r="132" spans="1:13">
      <c r="A132" s="268">
        <v>122</v>
      </c>
      <c r="B132" s="277" t="s">
        <v>1221</v>
      </c>
      <c r="C132" s="278">
        <v>786.15</v>
      </c>
      <c r="D132" s="279">
        <v>784.31666666666661</v>
      </c>
      <c r="E132" s="279">
        <v>770.33333333333326</v>
      </c>
      <c r="F132" s="279">
        <v>754.51666666666665</v>
      </c>
      <c r="G132" s="279">
        <v>740.5333333333333</v>
      </c>
      <c r="H132" s="279">
        <v>800.13333333333321</v>
      </c>
      <c r="I132" s="279">
        <v>814.11666666666656</v>
      </c>
      <c r="J132" s="279">
        <v>829.93333333333317</v>
      </c>
      <c r="K132" s="277">
        <v>798.3</v>
      </c>
      <c r="L132" s="277">
        <v>768.5</v>
      </c>
      <c r="M132" s="277">
        <v>0.37424000000000002</v>
      </c>
    </row>
    <row r="133" spans="1:13">
      <c r="A133" s="268">
        <v>123</v>
      </c>
      <c r="B133" s="277" t="s">
        <v>90</v>
      </c>
      <c r="C133" s="278">
        <v>10.95</v>
      </c>
      <c r="D133" s="279">
        <v>10.683333333333332</v>
      </c>
      <c r="E133" s="279">
        <v>10.316666666666663</v>
      </c>
      <c r="F133" s="279">
        <v>9.6833333333333318</v>
      </c>
      <c r="G133" s="279">
        <v>9.3166666666666629</v>
      </c>
      <c r="H133" s="279">
        <v>11.316666666666663</v>
      </c>
      <c r="I133" s="279">
        <v>11.683333333333334</v>
      </c>
      <c r="J133" s="279">
        <v>12.316666666666663</v>
      </c>
      <c r="K133" s="277">
        <v>11.05</v>
      </c>
      <c r="L133" s="277">
        <v>10.050000000000001</v>
      </c>
      <c r="M133" s="277">
        <v>80.512829999999994</v>
      </c>
    </row>
    <row r="134" spans="1:13">
      <c r="A134" s="268">
        <v>124</v>
      </c>
      <c r="B134" s="277" t="s">
        <v>91</v>
      </c>
      <c r="C134" s="278">
        <v>3330.7</v>
      </c>
      <c r="D134" s="279">
        <v>3303.5666666666671</v>
      </c>
      <c r="E134" s="279">
        <v>3267.1333333333341</v>
      </c>
      <c r="F134" s="279">
        <v>3203.5666666666671</v>
      </c>
      <c r="G134" s="279">
        <v>3167.1333333333341</v>
      </c>
      <c r="H134" s="279">
        <v>3367.1333333333341</v>
      </c>
      <c r="I134" s="279">
        <v>3403.5666666666675</v>
      </c>
      <c r="J134" s="279">
        <v>3467.1333333333341</v>
      </c>
      <c r="K134" s="277">
        <v>3340</v>
      </c>
      <c r="L134" s="277">
        <v>3240</v>
      </c>
      <c r="M134" s="277">
        <v>9.9262899999999998</v>
      </c>
    </row>
    <row r="135" spans="1:13">
      <c r="A135" s="268">
        <v>125</v>
      </c>
      <c r="B135" s="277" t="s">
        <v>357</v>
      </c>
      <c r="C135" s="278">
        <v>8317.2999999999993</v>
      </c>
      <c r="D135" s="279">
        <v>8249.1</v>
      </c>
      <c r="E135" s="279">
        <v>8148.2000000000007</v>
      </c>
      <c r="F135" s="279">
        <v>7979.1</v>
      </c>
      <c r="G135" s="279">
        <v>7878.2000000000007</v>
      </c>
      <c r="H135" s="279">
        <v>8418.2000000000007</v>
      </c>
      <c r="I135" s="279">
        <v>8519.0999999999985</v>
      </c>
      <c r="J135" s="279">
        <v>8688.2000000000007</v>
      </c>
      <c r="K135" s="277">
        <v>8350</v>
      </c>
      <c r="L135" s="277">
        <v>8080</v>
      </c>
      <c r="M135" s="277">
        <v>0.56293000000000004</v>
      </c>
    </row>
    <row r="136" spans="1:13">
      <c r="A136" s="268">
        <v>126</v>
      </c>
      <c r="B136" s="277" t="s">
        <v>93</v>
      </c>
      <c r="C136" s="278">
        <v>161.1</v>
      </c>
      <c r="D136" s="279">
        <v>160.21666666666667</v>
      </c>
      <c r="E136" s="279">
        <v>156.58333333333334</v>
      </c>
      <c r="F136" s="279">
        <v>152.06666666666666</v>
      </c>
      <c r="G136" s="279">
        <v>148.43333333333334</v>
      </c>
      <c r="H136" s="279">
        <v>164.73333333333335</v>
      </c>
      <c r="I136" s="279">
        <v>168.36666666666667</v>
      </c>
      <c r="J136" s="279">
        <v>172.88333333333335</v>
      </c>
      <c r="K136" s="277">
        <v>163.85</v>
      </c>
      <c r="L136" s="277">
        <v>155.69999999999999</v>
      </c>
      <c r="M136" s="277">
        <v>169.87780000000001</v>
      </c>
    </row>
    <row r="137" spans="1:13">
      <c r="A137" s="268">
        <v>127</v>
      </c>
      <c r="B137" s="277" t="s">
        <v>231</v>
      </c>
      <c r="C137" s="278">
        <v>2218.4499999999998</v>
      </c>
      <c r="D137" s="279">
        <v>2235.1666666666665</v>
      </c>
      <c r="E137" s="279">
        <v>2195.333333333333</v>
      </c>
      <c r="F137" s="279">
        <v>2172.2166666666667</v>
      </c>
      <c r="G137" s="279">
        <v>2132.3833333333332</v>
      </c>
      <c r="H137" s="279">
        <v>2258.2833333333328</v>
      </c>
      <c r="I137" s="279">
        <v>2298.1166666666659</v>
      </c>
      <c r="J137" s="279">
        <v>2321.2333333333327</v>
      </c>
      <c r="K137" s="277">
        <v>2275</v>
      </c>
      <c r="L137" s="277">
        <v>2212.0500000000002</v>
      </c>
      <c r="M137" s="277">
        <v>5.9082299999999996</v>
      </c>
    </row>
    <row r="138" spans="1:13">
      <c r="A138" s="268">
        <v>128</v>
      </c>
      <c r="B138" s="277" t="s">
        <v>94</v>
      </c>
      <c r="C138" s="278">
        <v>4352.75</v>
      </c>
      <c r="D138" s="279">
        <v>4355.6166666666659</v>
      </c>
      <c r="E138" s="279">
        <v>4313.8333333333321</v>
      </c>
      <c r="F138" s="279">
        <v>4274.9166666666661</v>
      </c>
      <c r="G138" s="279">
        <v>4233.1333333333323</v>
      </c>
      <c r="H138" s="279">
        <v>4394.5333333333319</v>
      </c>
      <c r="I138" s="279">
        <v>4436.3166666666666</v>
      </c>
      <c r="J138" s="279">
        <v>4475.2333333333318</v>
      </c>
      <c r="K138" s="277">
        <v>4397.3999999999996</v>
      </c>
      <c r="L138" s="277">
        <v>4316.7</v>
      </c>
      <c r="M138" s="277">
        <v>6.0369700000000002</v>
      </c>
    </row>
    <row r="139" spans="1:13">
      <c r="A139" s="268">
        <v>129</v>
      </c>
      <c r="B139" s="277" t="s">
        <v>1264</v>
      </c>
      <c r="C139" s="278">
        <v>738.75</v>
      </c>
      <c r="D139" s="279">
        <v>728.06666666666661</v>
      </c>
      <c r="E139" s="279">
        <v>711.28333333333319</v>
      </c>
      <c r="F139" s="279">
        <v>683.81666666666661</v>
      </c>
      <c r="G139" s="279">
        <v>667.03333333333319</v>
      </c>
      <c r="H139" s="279">
        <v>755.53333333333319</v>
      </c>
      <c r="I139" s="279">
        <v>772.31666666666649</v>
      </c>
      <c r="J139" s="279">
        <v>799.78333333333319</v>
      </c>
      <c r="K139" s="277">
        <v>744.85</v>
      </c>
      <c r="L139" s="277">
        <v>700.6</v>
      </c>
      <c r="M139" s="277">
        <v>1.5017400000000001</v>
      </c>
    </row>
    <row r="140" spans="1:13">
      <c r="A140" s="268">
        <v>130</v>
      </c>
      <c r="B140" s="277" t="s">
        <v>239</v>
      </c>
      <c r="C140" s="278">
        <v>77.45</v>
      </c>
      <c r="D140" s="279">
        <v>77.2</v>
      </c>
      <c r="E140" s="279">
        <v>74.300000000000011</v>
      </c>
      <c r="F140" s="279">
        <v>71.150000000000006</v>
      </c>
      <c r="G140" s="279">
        <v>68.250000000000014</v>
      </c>
      <c r="H140" s="279">
        <v>80.350000000000009</v>
      </c>
      <c r="I140" s="279">
        <v>83.250000000000014</v>
      </c>
      <c r="J140" s="279">
        <v>86.4</v>
      </c>
      <c r="K140" s="277">
        <v>80.099999999999994</v>
      </c>
      <c r="L140" s="277">
        <v>74.05</v>
      </c>
      <c r="M140" s="277">
        <v>9.9294399999999996</v>
      </c>
    </row>
    <row r="141" spans="1:13">
      <c r="A141" s="268">
        <v>131</v>
      </c>
      <c r="B141" s="277" t="s">
        <v>95</v>
      </c>
      <c r="C141" s="278">
        <v>2169.85</v>
      </c>
      <c r="D141" s="279">
        <v>2152.9666666666667</v>
      </c>
      <c r="E141" s="279">
        <v>2118.2833333333333</v>
      </c>
      <c r="F141" s="279">
        <v>2066.7166666666667</v>
      </c>
      <c r="G141" s="279">
        <v>2032.0333333333333</v>
      </c>
      <c r="H141" s="279">
        <v>2204.5333333333333</v>
      </c>
      <c r="I141" s="279">
        <v>2239.2166666666667</v>
      </c>
      <c r="J141" s="279">
        <v>2290.7833333333333</v>
      </c>
      <c r="K141" s="277">
        <v>2187.65</v>
      </c>
      <c r="L141" s="277">
        <v>2101.4</v>
      </c>
      <c r="M141" s="277">
        <v>19.725349999999999</v>
      </c>
    </row>
    <row r="142" spans="1:13">
      <c r="A142" s="268">
        <v>132</v>
      </c>
      <c r="B142" s="277" t="s">
        <v>359</v>
      </c>
      <c r="C142" s="278">
        <v>298.89999999999998</v>
      </c>
      <c r="D142" s="279">
        <v>297.43333333333334</v>
      </c>
      <c r="E142" s="279">
        <v>294.86666666666667</v>
      </c>
      <c r="F142" s="279">
        <v>290.83333333333331</v>
      </c>
      <c r="G142" s="279">
        <v>288.26666666666665</v>
      </c>
      <c r="H142" s="279">
        <v>301.4666666666667</v>
      </c>
      <c r="I142" s="279">
        <v>304.03333333333342</v>
      </c>
      <c r="J142" s="279">
        <v>308.06666666666672</v>
      </c>
      <c r="K142" s="277">
        <v>300</v>
      </c>
      <c r="L142" s="277">
        <v>293.39999999999998</v>
      </c>
      <c r="M142" s="277">
        <v>4.6230099999999998</v>
      </c>
    </row>
    <row r="143" spans="1:13">
      <c r="A143" s="268">
        <v>133</v>
      </c>
      <c r="B143" s="277" t="s">
        <v>360</v>
      </c>
      <c r="C143" s="278">
        <v>86.55</v>
      </c>
      <c r="D143" s="279">
        <v>87.383333333333326</v>
      </c>
      <c r="E143" s="279">
        <v>84.766666666666652</v>
      </c>
      <c r="F143" s="279">
        <v>82.98333333333332</v>
      </c>
      <c r="G143" s="279">
        <v>80.366666666666646</v>
      </c>
      <c r="H143" s="279">
        <v>89.166666666666657</v>
      </c>
      <c r="I143" s="279">
        <v>91.783333333333331</v>
      </c>
      <c r="J143" s="279">
        <v>93.566666666666663</v>
      </c>
      <c r="K143" s="277">
        <v>90</v>
      </c>
      <c r="L143" s="277">
        <v>85.6</v>
      </c>
      <c r="M143" s="277">
        <v>10.29552</v>
      </c>
    </row>
    <row r="144" spans="1:13">
      <c r="A144" s="268">
        <v>134</v>
      </c>
      <c r="B144" s="277" t="s">
        <v>361</v>
      </c>
      <c r="C144" s="278">
        <v>220.95</v>
      </c>
      <c r="D144" s="279">
        <v>223.43333333333331</v>
      </c>
      <c r="E144" s="279">
        <v>217.51666666666662</v>
      </c>
      <c r="F144" s="279">
        <v>214.08333333333331</v>
      </c>
      <c r="G144" s="279">
        <v>208.16666666666663</v>
      </c>
      <c r="H144" s="279">
        <v>226.86666666666662</v>
      </c>
      <c r="I144" s="279">
        <v>232.7833333333333</v>
      </c>
      <c r="J144" s="279">
        <v>236.21666666666661</v>
      </c>
      <c r="K144" s="277">
        <v>229.35</v>
      </c>
      <c r="L144" s="277">
        <v>220</v>
      </c>
      <c r="M144" s="277">
        <v>0.13497999999999999</v>
      </c>
    </row>
    <row r="145" spans="1:13">
      <c r="A145" s="268">
        <v>135</v>
      </c>
      <c r="B145" s="277" t="s">
        <v>240</v>
      </c>
      <c r="C145" s="278">
        <v>366.65</v>
      </c>
      <c r="D145" s="279">
        <v>364.2833333333333</v>
      </c>
      <c r="E145" s="279">
        <v>357.46666666666658</v>
      </c>
      <c r="F145" s="279">
        <v>348.2833333333333</v>
      </c>
      <c r="G145" s="279">
        <v>341.46666666666658</v>
      </c>
      <c r="H145" s="279">
        <v>373.46666666666658</v>
      </c>
      <c r="I145" s="279">
        <v>380.2833333333333</v>
      </c>
      <c r="J145" s="279">
        <v>389.46666666666658</v>
      </c>
      <c r="K145" s="277">
        <v>371.1</v>
      </c>
      <c r="L145" s="277">
        <v>355.1</v>
      </c>
      <c r="M145" s="277">
        <v>3.2070799999999999</v>
      </c>
    </row>
    <row r="146" spans="1:13">
      <c r="A146" s="268">
        <v>136</v>
      </c>
      <c r="B146" s="277" t="s">
        <v>241</v>
      </c>
      <c r="C146" s="278">
        <v>1084.6500000000001</v>
      </c>
      <c r="D146" s="279">
        <v>1064.9333333333334</v>
      </c>
      <c r="E146" s="279">
        <v>1039.6666666666667</v>
      </c>
      <c r="F146" s="279">
        <v>994.68333333333339</v>
      </c>
      <c r="G146" s="279">
        <v>969.41666666666674</v>
      </c>
      <c r="H146" s="279">
        <v>1109.9166666666667</v>
      </c>
      <c r="I146" s="279">
        <v>1135.1833333333332</v>
      </c>
      <c r="J146" s="279">
        <v>1180.1666666666667</v>
      </c>
      <c r="K146" s="277">
        <v>1090.2</v>
      </c>
      <c r="L146" s="277">
        <v>1019.95</v>
      </c>
      <c r="M146" s="277">
        <v>0.71875999999999995</v>
      </c>
    </row>
    <row r="147" spans="1:13">
      <c r="A147" s="268">
        <v>137</v>
      </c>
      <c r="B147" s="277" t="s">
        <v>242</v>
      </c>
      <c r="C147" s="278">
        <v>66</v>
      </c>
      <c r="D147" s="279">
        <v>66.333333333333329</v>
      </c>
      <c r="E147" s="279">
        <v>65.36666666666666</v>
      </c>
      <c r="F147" s="279">
        <v>64.733333333333334</v>
      </c>
      <c r="G147" s="279">
        <v>63.766666666666666</v>
      </c>
      <c r="H147" s="279">
        <v>66.966666666666654</v>
      </c>
      <c r="I147" s="279">
        <v>67.933333333333323</v>
      </c>
      <c r="J147" s="279">
        <v>68.566666666666649</v>
      </c>
      <c r="K147" s="277">
        <v>67.3</v>
      </c>
      <c r="L147" s="277">
        <v>65.7</v>
      </c>
      <c r="M147" s="277">
        <v>15.46461</v>
      </c>
    </row>
    <row r="148" spans="1:13">
      <c r="A148" s="268">
        <v>138</v>
      </c>
      <c r="B148" s="277" t="s">
        <v>96</v>
      </c>
      <c r="C148" s="278">
        <v>54</v>
      </c>
      <c r="D148" s="279">
        <v>54.116666666666667</v>
      </c>
      <c r="E148" s="279">
        <v>53.483333333333334</v>
      </c>
      <c r="F148" s="279">
        <v>52.966666666666669</v>
      </c>
      <c r="G148" s="279">
        <v>52.333333333333336</v>
      </c>
      <c r="H148" s="279">
        <v>54.633333333333333</v>
      </c>
      <c r="I148" s="279">
        <v>55.266666666666673</v>
      </c>
      <c r="J148" s="279">
        <v>55.783333333333331</v>
      </c>
      <c r="K148" s="277">
        <v>54.75</v>
      </c>
      <c r="L148" s="277">
        <v>53.6</v>
      </c>
      <c r="M148" s="277">
        <v>28.664190000000001</v>
      </c>
    </row>
    <row r="149" spans="1:13">
      <c r="A149" s="268">
        <v>139</v>
      </c>
      <c r="B149" s="277" t="s">
        <v>362</v>
      </c>
      <c r="C149" s="278">
        <v>486.95</v>
      </c>
      <c r="D149" s="279">
        <v>488.25</v>
      </c>
      <c r="E149" s="279">
        <v>477.25</v>
      </c>
      <c r="F149" s="279">
        <v>467.55</v>
      </c>
      <c r="G149" s="279">
        <v>456.55</v>
      </c>
      <c r="H149" s="279">
        <v>497.95</v>
      </c>
      <c r="I149" s="279">
        <v>508.95</v>
      </c>
      <c r="J149" s="279">
        <v>518.65</v>
      </c>
      <c r="K149" s="277">
        <v>499.25</v>
      </c>
      <c r="L149" s="277">
        <v>478.55</v>
      </c>
      <c r="M149" s="277">
        <v>0.88902000000000003</v>
      </c>
    </row>
    <row r="150" spans="1:13">
      <c r="A150" s="268">
        <v>140</v>
      </c>
      <c r="B150" s="277" t="s">
        <v>1298</v>
      </c>
      <c r="C150" s="278">
        <v>1411.65</v>
      </c>
      <c r="D150" s="279">
        <v>1413.55</v>
      </c>
      <c r="E150" s="279">
        <v>1367.1</v>
      </c>
      <c r="F150" s="279">
        <v>1322.55</v>
      </c>
      <c r="G150" s="279">
        <v>1276.0999999999999</v>
      </c>
      <c r="H150" s="279">
        <v>1458.1</v>
      </c>
      <c r="I150" s="279">
        <v>1504.5500000000002</v>
      </c>
      <c r="J150" s="279">
        <v>1549.1</v>
      </c>
      <c r="K150" s="277">
        <v>1460</v>
      </c>
      <c r="L150" s="277">
        <v>1369</v>
      </c>
      <c r="M150" s="277">
        <v>2.3029999999999998E-2</v>
      </c>
    </row>
    <row r="151" spans="1:13">
      <c r="A151" s="268">
        <v>141</v>
      </c>
      <c r="B151" s="277" t="s">
        <v>97</v>
      </c>
      <c r="C151" s="278">
        <v>1223.5999999999999</v>
      </c>
      <c r="D151" s="279">
        <v>1189.6166666666668</v>
      </c>
      <c r="E151" s="279">
        <v>1144.5333333333335</v>
      </c>
      <c r="F151" s="279">
        <v>1065.4666666666667</v>
      </c>
      <c r="G151" s="279">
        <v>1020.3833333333334</v>
      </c>
      <c r="H151" s="279">
        <v>1268.6833333333336</v>
      </c>
      <c r="I151" s="279">
        <v>1313.7666666666667</v>
      </c>
      <c r="J151" s="279">
        <v>1392.8333333333337</v>
      </c>
      <c r="K151" s="277">
        <v>1234.7</v>
      </c>
      <c r="L151" s="277">
        <v>1110.55</v>
      </c>
      <c r="M151" s="277">
        <v>66.637200000000007</v>
      </c>
    </row>
    <row r="152" spans="1:13">
      <c r="A152" s="268">
        <v>142</v>
      </c>
      <c r="B152" s="277" t="s">
        <v>363</v>
      </c>
      <c r="C152" s="278">
        <v>282</v>
      </c>
      <c r="D152" s="279">
        <v>283.90000000000003</v>
      </c>
      <c r="E152" s="279">
        <v>278.10000000000008</v>
      </c>
      <c r="F152" s="279">
        <v>274.20000000000005</v>
      </c>
      <c r="G152" s="279">
        <v>268.40000000000009</v>
      </c>
      <c r="H152" s="279">
        <v>287.80000000000007</v>
      </c>
      <c r="I152" s="279">
        <v>293.60000000000002</v>
      </c>
      <c r="J152" s="279">
        <v>297.50000000000006</v>
      </c>
      <c r="K152" s="277">
        <v>289.7</v>
      </c>
      <c r="L152" s="277">
        <v>280</v>
      </c>
      <c r="M152" s="277">
        <v>1.63954</v>
      </c>
    </row>
    <row r="153" spans="1:13">
      <c r="A153" s="268">
        <v>143</v>
      </c>
      <c r="B153" s="277" t="s">
        <v>98</v>
      </c>
      <c r="C153" s="278">
        <v>166.6</v>
      </c>
      <c r="D153" s="279">
        <v>166.36666666666667</v>
      </c>
      <c r="E153" s="279">
        <v>163.73333333333335</v>
      </c>
      <c r="F153" s="279">
        <v>160.86666666666667</v>
      </c>
      <c r="G153" s="279">
        <v>158.23333333333335</v>
      </c>
      <c r="H153" s="279">
        <v>169.23333333333335</v>
      </c>
      <c r="I153" s="279">
        <v>171.86666666666667</v>
      </c>
      <c r="J153" s="279">
        <v>174.73333333333335</v>
      </c>
      <c r="K153" s="277">
        <v>169</v>
      </c>
      <c r="L153" s="277">
        <v>163.5</v>
      </c>
      <c r="M153" s="277">
        <v>62.038960000000003</v>
      </c>
    </row>
    <row r="154" spans="1:13">
      <c r="A154" s="268">
        <v>144</v>
      </c>
      <c r="B154" s="277" t="s">
        <v>243</v>
      </c>
      <c r="C154" s="278">
        <v>12</v>
      </c>
      <c r="D154" s="279">
        <v>12.166666666666666</v>
      </c>
      <c r="E154" s="279">
        <v>11.833333333333332</v>
      </c>
      <c r="F154" s="279">
        <v>11.666666666666666</v>
      </c>
      <c r="G154" s="279">
        <v>11.333333333333332</v>
      </c>
      <c r="H154" s="279">
        <v>12.333333333333332</v>
      </c>
      <c r="I154" s="279">
        <v>12.666666666666664</v>
      </c>
      <c r="J154" s="279">
        <v>12.833333333333332</v>
      </c>
      <c r="K154" s="277">
        <v>12.5</v>
      </c>
      <c r="L154" s="277">
        <v>12</v>
      </c>
      <c r="M154" s="277">
        <v>328.96530000000001</v>
      </c>
    </row>
    <row r="155" spans="1:13">
      <c r="A155" s="268">
        <v>145</v>
      </c>
      <c r="B155" s="277" t="s">
        <v>364</v>
      </c>
      <c r="C155" s="278">
        <v>320.55</v>
      </c>
      <c r="D155" s="279">
        <v>316.06666666666666</v>
      </c>
      <c r="E155" s="279">
        <v>307.63333333333333</v>
      </c>
      <c r="F155" s="279">
        <v>294.71666666666664</v>
      </c>
      <c r="G155" s="279">
        <v>286.2833333333333</v>
      </c>
      <c r="H155" s="279">
        <v>328.98333333333335</v>
      </c>
      <c r="I155" s="279">
        <v>337.41666666666663</v>
      </c>
      <c r="J155" s="279">
        <v>350.33333333333337</v>
      </c>
      <c r="K155" s="277">
        <v>324.5</v>
      </c>
      <c r="L155" s="277">
        <v>303.14999999999998</v>
      </c>
      <c r="M155" s="277">
        <v>5.6163400000000001</v>
      </c>
    </row>
    <row r="156" spans="1:13">
      <c r="A156" s="268">
        <v>146</v>
      </c>
      <c r="B156" s="277" t="s">
        <v>99</v>
      </c>
      <c r="C156" s="278">
        <v>55.9</v>
      </c>
      <c r="D156" s="279">
        <v>55.416666666666664</v>
      </c>
      <c r="E156" s="279">
        <v>54.633333333333326</v>
      </c>
      <c r="F156" s="279">
        <v>53.36666666666666</v>
      </c>
      <c r="G156" s="279">
        <v>52.583333333333321</v>
      </c>
      <c r="H156" s="279">
        <v>56.68333333333333</v>
      </c>
      <c r="I156" s="279">
        <v>57.466666666666676</v>
      </c>
      <c r="J156" s="279">
        <v>58.733333333333334</v>
      </c>
      <c r="K156" s="277">
        <v>56.2</v>
      </c>
      <c r="L156" s="277">
        <v>54.15</v>
      </c>
      <c r="M156" s="277">
        <v>339.46132</v>
      </c>
    </row>
    <row r="157" spans="1:13">
      <c r="A157" s="268">
        <v>147</v>
      </c>
      <c r="B157" s="277" t="s">
        <v>367</v>
      </c>
      <c r="C157" s="278">
        <v>286.8</v>
      </c>
      <c r="D157" s="279">
        <v>284.26666666666665</v>
      </c>
      <c r="E157" s="279">
        <v>281.5333333333333</v>
      </c>
      <c r="F157" s="279">
        <v>276.26666666666665</v>
      </c>
      <c r="G157" s="279">
        <v>273.5333333333333</v>
      </c>
      <c r="H157" s="279">
        <v>289.5333333333333</v>
      </c>
      <c r="I157" s="279">
        <v>292.26666666666665</v>
      </c>
      <c r="J157" s="279">
        <v>297.5333333333333</v>
      </c>
      <c r="K157" s="277">
        <v>287</v>
      </c>
      <c r="L157" s="277">
        <v>279</v>
      </c>
      <c r="M157" s="277">
        <v>1.56423</v>
      </c>
    </row>
    <row r="158" spans="1:13">
      <c r="A158" s="268">
        <v>148</v>
      </c>
      <c r="B158" s="277" t="s">
        <v>366</v>
      </c>
      <c r="C158" s="278">
        <v>2570.85</v>
      </c>
      <c r="D158" s="279">
        <v>2595.2166666666667</v>
      </c>
      <c r="E158" s="279">
        <v>2497.4333333333334</v>
      </c>
      <c r="F158" s="279">
        <v>2424.0166666666669</v>
      </c>
      <c r="G158" s="279">
        <v>2326.2333333333336</v>
      </c>
      <c r="H158" s="279">
        <v>2668.6333333333332</v>
      </c>
      <c r="I158" s="279">
        <v>2766.416666666667</v>
      </c>
      <c r="J158" s="279">
        <v>2839.833333333333</v>
      </c>
      <c r="K158" s="277">
        <v>2693</v>
      </c>
      <c r="L158" s="277">
        <v>2521.8000000000002</v>
      </c>
      <c r="M158" s="277">
        <v>0.89785999999999999</v>
      </c>
    </row>
    <row r="159" spans="1:13">
      <c r="A159" s="268">
        <v>149</v>
      </c>
      <c r="B159" s="277" t="s">
        <v>368</v>
      </c>
      <c r="C159" s="278">
        <v>505.15</v>
      </c>
      <c r="D159" s="279">
        <v>506.25</v>
      </c>
      <c r="E159" s="279">
        <v>499.95000000000005</v>
      </c>
      <c r="F159" s="279">
        <v>494.75000000000006</v>
      </c>
      <c r="G159" s="279">
        <v>488.4500000000001</v>
      </c>
      <c r="H159" s="279">
        <v>511.45</v>
      </c>
      <c r="I159" s="279">
        <v>517.75</v>
      </c>
      <c r="J159" s="279">
        <v>522.94999999999993</v>
      </c>
      <c r="K159" s="277">
        <v>512.54999999999995</v>
      </c>
      <c r="L159" s="277">
        <v>501.05</v>
      </c>
      <c r="M159" s="277">
        <v>0.24414</v>
      </c>
    </row>
    <row r="160" spans="1:13">
      <c r="A160" s="268">
        <v>150</v>
      </c>
      <c r="B160" s="277" t="s">
        <v>2941</v>
      </c>
      <c r="C160" s="278">
        <v>542.45000000000005</v>
      </c>
      <c r="D160" s="279">
        <v>542.31666666666661</v>
      </c>
      <c r="E160" s="279">
        <v>530.23333333333323</v>
      </c>
      <c r="F160" s="279">
        <v>518.01666666666665</v>
      </c>
      <c r="G160" s="279">
        <v>505.93333333333328</v>
      </c>
      <c r="H160" s="279">
        <v>554.53333333333319</v>
      </c>
      <c r="I160" s="279">
        <v>566.61666666666667</v>
      </c>
      <c r="J160" s="279">
        <v>578.83333333333314</v>
      </c>
      <c r="K160" s="277">
        <v>554.4</v>
      </c>
      <c r="L160" s="277">
        <v>530.1</v>
      </c>
      <c r="M160" s="277">
        <v>0.30592000000000003</v>
      </c>
    </row>
    <row r="161" spans="1:13">
      <c r="A161" s="268">
        <v>151</v>
      </c>
      <c r="B161" s="277" t="s">
        <v>370</v>
      </c>
      <c r="C161" s="278">
        <v>133.4</v>
      </c>
      <c r="D161" s="279">
        <v>133.51666666666668</v>
      </c>
      <c r="E161" s="279">
        <v>131.58333333333337</v>
      </c>
      <c r="F161" s="279">
        <v>129.76666666666668</v>
      </c>
      <c r="G161" s="279">
        <v>127.83333333333337</v>
      </c>
      <c r="H161" s="279">
        <v>135.33333333333337</v>
      </c>
      <c r="I161" s="279">
        <v>137.26666666666671</v>
      </c>
      <c r="J161" s="279">
        <v>139.08333333333337</v>
      </c>
      <c r="K161" s="277">
        <v>135.44999999999999</v>
      </c>
      <c r="L161" s="277">
        <v>131.69999999999999</v>
      </c>
      <c r="M161" s="277">
        <v>4.1504099999999999</v>
      </c>
    </row>
    <row r="162" spans="1:13">
      <c r="A162" s="268">
        <v>152</v>
      </c>
      <c r="B162" s="277" t="s">
        <v>244</v>
      </c>
      <c r="C162" s="278">
        <v>131.55000000000001</v>
      </c>
      <c r="D162" s="279">
        <v>133.18333333333334</v>
      </c>
      <c r="E162" s="279">
        <v>129.91666666666669</v>
      </c>
      <c r="F162" s="279">
        <v>128.28333333333336</v>
      </c>
      <c r="G162" s="279">
        <v>125.01666666666671</v>
      </c>
      <c r="H162" s="279">
        <v>134.81666666666666</v>
      </c>
      <c r="I162" s="279">
        <v>138.08333333333331</v>
      </c>
      <c r="J162" s="279">
        <v>139.71666666666664</v>
      </c>
      <c r="K162" s="277">
        <v>136.44999999999999</v>
      </c>
      <c r="L162" s="277">
        <v>131.55000000000001</v>
      </c>
      <c r="M162" s="277">
        <v>53.83352</v>
      </c>
    </row>
    <row r="163" spans="1:13">
      <c r="A163" s="268">
        <v>153</v>
      </c>
      <c r="B163" s="277" t="s">
        <v>369</v>
      </c>
      <c r="C163" s="278">
        <v>63.6</v>
      </c>
      <c r="D163" s="279">
        <v>62.966666666666669</v>
      </c>
      <c r="E163" s="279">
        <v>61.983333333333334</v>
      </c>
      <c r="F163" s="279">
        <v>60.366666666666667</v>
      </c>
      <c r="G163" s="279">
        <v>59.383333333333333</v>
      </c>
      <c r="H163" s="279">
        <v>64.583333333333343</v>
      </c>
      <c r="I163" s="279">
        <v>65.566666666666663</v>
      </c>
      <c r="J163" s="279">
        <v>67.183333333333337</v>
      </c>
      <c r="K163" s="277">
        <v>63.95</v>
      </c>
      <c r="L163" s="277">
        <v>61.35</v>
      </c>
      <c r="M163" s="277">
        <v>21.728860000000001</v>
      </c>
    </row>
    <row r="164" spans="1:13">
      <c r="A164" s="268">
        <v>154</v>
      </c>
      <c r="B164" s="277" t="s">
        <v>100</v>
      </c>
      <c r="C164" s="278">
        <v>97.3</v>
      </c>
      <c r="D164" s="279">
        <v>96.850000000000009</v>
      </c>
      <c r="E164" s="279">
        <v>95.90000000000002</v>
      </c>
      <c r="F164" s="279">
        <v>94.500000000000014</v>
      </c>
      <c r="G164" s="279">
        <v>93.550000000000026</v>
      </c>
      <c r="H164" s="279">
        <v>98.250000000000014</v>
      </c>
      <c r="I164" s="279">
        <v>99.2</v>
      </c>
      <c r="J164" s="279">
        <v>100.60000000000001</v>
      </c>
      <c r="K164" s="277">
        <v>97.8</v>
      </c>
      <c r="L164" s="277">
        <v>95.45</v>
      </c>
      <c r="M164" s="277">
        <v>92.908529999999999</v>
      </c>
    </row>
    <row r="165" spans="1:13">
      <c r="A165" s="268">
        <v>155</v>
      </c>
      <c r="B165" s="277" t="s">
        <v>375</v>
      </c>
      <c r="C165" s="278">
        <v>1759.45</v>
      </c>
      <c r="D165" s="279">
        <v>1746.1499999999999</v>
      </c>
      <c r="E165" s="279">
        <v>1723.2999999999997</v>
      </c>
      <c r="F165" s="279">
        <v>1687.1499999999999</v>
      </c>
      <c r="G165" s="279">
        <v>1664.2999999999997</v>
      </c>
      <c r="H165" s="279">
        <v>1782.2999999999997</v>
      </c>
      <c r="I165" s="279">
        <v>1805.1499999999996</v>
      </c>
      <c r="J165" s="279">
        <v>1841.2999999999997</v>
      </c>
      <c r="K165" s="277">
        <v>1769</v>
      </c>
      <c r="L165" s="277">
        <v>1710</v>
      </c>
      <c r="M165" s="277">
        <v>0.17011999999999999</v>
      </c>
    </row>
    <row r="166" spans="1:13">
      <c r="A166" s="268">
        <v>156</v>
      </c>
      <c r="B166" s="277" t="s">
        <v>376</v>
      </c>
      <c r="C166" s="278">
        <v>1905.75</v>
      </c>
      <c r="D166" s="279">
        <v>1890.3666666666668</v>
      </c>
      <c r="E166" s="279">
        <v>1790.7333333333336</v>
      </c>
      <c r="F166" s="279">
        <v>1675.7166666666667</v>
      </c>
      <c r="G166" s="279">
        <v>1576.0833333333335</v>
      </c>
      <c r="H166" s="279">
        <v>2005.3833333333337</v>
      </c>
      <c r="I166" s="279">
        <v>2105.0166666666669</v>
      </c>
      <c r="J166" s="279">
        <v>2220.0333333333338</v>
      </c>
      <c r="K166" s="277">
        <v>1990</v>
      </c>
      <c r="L166" s="277">
        <v>1775.35</v>
      </c>
      <c r="M166" s="277">
        <v>0.18082000000000001</v>
      </c>
    </row>
    <row r="167" spans="1:13">
      <c r="A167" s="268">
        <v>157</v>
      </c>
      <c r="B167" s="277" t="s">
        <v>372</v>
      </c>
      <c r="C167" s="278">
        <v>468.6</v>
      </c>
      <c r="D167" s="279">
        <v>470.83333333333331</v>
      </c>
      <c r="E167" s="279">
        <v>462.76666666666665</v>
      </c>
      <c r="F167" s="279">
        <v>456.93333333333334</v>
      </c>
      <c r="G167" s="279">
        <v>448.86666666666667</v>
      </c>
      <c r="H167" s="279">
        <v>476.66666666666663</v>
      </c>
      <c r="I167" s="279">
        <v>484.73333333333335</v>
      </c>
      <c r="J167" s="279">
        <v>490.56666666666661</v>
      </c>
      <c r="K167" s="277">
        <v>478.9</v>
      </c>
      <c r="L167" s="277">
        <v>465</v>
      </c>
      <c r="M167" s="277">
        <v>0.10804</v>
      </c>
    </row>
    <row r="168" spans="1:13">
      <c r="A168" s="268">
        <v>158</v>
      </c>
      <c r="B168" s="277" t="s">
        <v>382</v>
      </c>
      <c r="C168" s="278">
        <v>258.60000000000002</v>
      </c>
      <c r="D168" s="279">
        <v>258.26666666666665</v>
      </c>
      <c r="E168" s="279">
        <v>256.33333333333331</v>
      </c>
      <c r="F168" s="279">
        <v>254.06666666666666</v>
      </c>
      <c r="G168" s="279">
        <v>252.13333333333333</v>
      </c>
      <c r="H168" s="279">
        <v>260.5333333333333</v>
      </c>
      <c r="I168" s="279">
        <v>262.4666666666667</v>
      </c>
      <c r="J168" s="279">
        <v>264.73333333333329</v>
      </c>
      <c r="K168" s="277">
        <v>260.2</v>
      </c>
      <c r="L168" s="277">
        <v>256</v>
      </c>
      <c r="M168" s="277">
        <v>0.35016000000000003</v>
      </c>
    </row>
    <row r="169" spans="1:13">
      <c r="A169" s="268">
        <v>159</v>
      </c>
      <c r="B169" s="277" t="s">
        <v>373</v>
      </c>
      <c r="C169" s="278">
        <v>106.65</v>
      </c>
      <c r="D169" s="279">
        <v>105.41666666666667</v>
      </c>
      <c r="E169" s="279">
        <v>103.68333333333334</v>
      </c>
      <c r="F169" s="279">
        <v>100.71666666666667</v>
      </c>
      <c r="G169" s="279">
        <v>98.983333333333334</v>
      </c>
      <c r="H169" s="279">
        <v>108.38333333333334</v>
      </c>
      <c r="I169" s="279">
        <v>110.11666666666666</v>
      </c>
      <c r="J169" s="279">
        <v>113.08333333333334</v>
      </c>
      <c r="K169" s="277">
        <v>107.15</v>
      </c>
      <c r="L169" s="277">
        <v>102.45</v>
      </c>
      <c r="M169" s="277">
        <v>0.62083999999999995</v>
      </c>
    </row>
    <row r="170" spans="1:13">
      <c r="A170" s="268">
        <v>160</v>
      </c>
      <c r="B170" s="277" t="s">
        <v>374</v>
      </c>
      <c r="C170" s="278">
        <v>162.44999999999999</v>
      </c>
      <c r="D170" s="279">
        <v>163.08333333333334</v>
      </c>
      <c r="E170" s="279">
        <v>159.76666666666668</v>
      </c>
      <c r="F170" s="279">
        <v>157.08333333333334</v>
      </c>
      <c r="G170" s="279">
        <v>153.76666666666668</v>
      </c>
      <c r="H170" s="279">
        <v>165.76666666666668</v>
      </c>
      <c r="I170" s="279">
        <v>169.08333333333334</v>
      </c>
      <c r="J170" s="279">
        <v>171.76666666666668</v>
      </c>
      <c r="K170" s="277">
        <v>166.4</v>
      </c>
      <c r="L170" s="277">
        <v>160.4</v>
      </c>
      <c r="M170" s="277">
        <v>0.56528</v>
      </c>
    </row>
    <row r="171" spans="1:13">
      <c r="A171" s="268">
        <v>161</v>
      </c>
      <c r="B171" s="277" t="s">
        <v>245</v>
      </c>
      <c r="C171" s="278">
        <v>148.19999999999999</v>
      </c>
      <c r="D171" s="279">
        <v>148.25</v>
      </c>
      <c r="E171" s="279">
        <v>146</v>
      </c>
      <c r="F171" s="279">
        <v>143.80000000000001</v>
      </c>
      <c r="G171" s="279">
        <v>141.55000000000001</v>
      </c>
      <c r="H171" s="279">
        <v>150.44999999999999</v>
      </c>
      <c r="I171" s="279">
        <v>152.69999999999999</v>
      </c>
      <c r="J171" s="279">
        <v>154.89999999999998</v>
      </c>
      <c r="K171" s="277">
        <v>150.5</v>
      </c>
      <c r="L171" s="277">
        <v>146.05000000000001</v>
      </c>
      <c r="M171" s="277">
        <v>1.0460400000000001</v>
      </c>
    </row>
    <row r="172" spans="1:13">
      <c r="A172" s="268">
        <v>162</v>
      </c>
      <c r="B172" s="277" t="s">
        <v>378</v>
      </c>
      <c r="C172" s="278">
        <v>5499.6</v>
      </c>
      <c r="D172" s="279">
        <v>5447.0333333333338</v>
      </c>
      <c r="E172" s="279">
        <v>5369.0666666666675</v>
      </c>
      <c r="F172" s="279">
        <v>5238.5333333333338</v>
      </c>
      <c r="G172" s="279">
        <v>5160.5666666666675</v>
      </c>
      <c r="H172" s="279">
        <v>5577.5666666666675</v>
      </c>
      <c r="I172" s="279">
        <v>5655.5333333333328</v>
      </c>
      <c r="J172" s="279">
        <v>5786.0666666666675</v>
      </c>
      <c r="K172" s="277">
        <v>5525</v>
      </c>
      <c r="L172" s="277">
        <v>5316.5</v>
      </c>
      <c r="M172" s="277">
        <v>7.8530000000000003E-2</v>
      </c>
    </row>
    <row r="173" spans="1:13">
      <c r="A173" s="268">
        <v>163</v>
      </c>
      <c r="B173" s="277" t="s">
        <v>379</v>
      </c>
      <c r="C173" s="278">
        <v>1574.6</v>
      </c>
      <c r="D173" s="279">
        <v>1577.8166666666666</v>
      </c>
      <c r="E173" s="279">
        <v>1557.8333333333333</v>
      </c>
      <c r="F173" s="279">
        <v>1541.0666666666666</v>
      </c>
      <c r="G173" s="279">
        <v>1521.0833333333333</v>
      </c>
      <c r="H173" s="279">
        <v>1594.5833333333333</v>
      </c>
      <c r="I173" s="279">
        <v>1614.5666666666668</v>
      </c>
      <c r="J173" s="279">
        <v>1631.3333333333333</v>
      </c>
      <c r="K173" s="277">
        <v>1597.8</v>
      </c>
      <c r="L173" s="277">
        <v>1561.05</v>
      </c>
      <c r="M173" s="277">
        <v>0.85711000000000004</v>
      </c>
    </row>
    <row r="174" spans="1:13">
      <c r="A174" s="268">
        <v>164</v>
      </c>
      <c r="B174" s="277" t="s">
        <v>101</v>
      </c>
      <c r="C174" s="278">
        <v>482.15</v>
      </c>
      <c r="D174" s="279">
        <v>482.54999999999995</v>
      </c>
      <c r="E174" s="279">
        <v>474.89999999999992</v>
      </c>
      <c r="F174" s="279">
        <v>467.65</v>
      </c>
      <c r="G174" s="279">
        <v>459.99999999999994</v>
      </c>
      <c r="H174" s="279">
        <v>489.7999999999999</v>
      </c>
      <c r="I174" s="279">
        <v>497.45</v>
      </c>
      <c r="J174" s="279">
        <v>504.69999999999987</v>
      </c>
      <c r="K174" s="277">
        <v>490.2</v>
      </c>
      <c r="L174" s="277">
        <v>475.3</v>
      </c>
      <c r="M174" s="277">
        <v>14.305759999999999</v>
      </c>
    </row>
    <row r="175" spans="1:13">
      <c r="A175" s="268">
        <v>165</v>
      </c>
      <c r="B175" s="277" t="s">
        <v>387</v>
      </c>
      <c r="C175" s="278">
        <v>47.95</v>
      </c>
      <c r="D175" s="279">
        <v>47.566666666666663</v>
      </c>
      <c r="E175" s="279">
        <v>46.883333333333326</v>
      </c>
      <c r="F175" s="279">
        <v>45.816666666666663</v>
      </c>
      <c r="G175" s="279">
        <v>45.133333333333326</v>
      </c>
      <c r="H175" s="279">
        <v>48.633333333333326</v>
      </c>
      <c r="I175" s="279">
        <v>49.316666666666663</v>
      </c>
      <c r="J175" s="279">
        <v>50.383333333333326</v>
      </c>
      <c r="K175" s="277">
        <v>48.25</v>
      </c>
      <c r="L175" s="277">
        <v>46.5</v>
      </c>
      <c r="M175" s="277">
        <v>8.3822200000000002</v>
      </c>
    </row>
    <row r="176" spans="1:13">
      <c r="A176" s="268">
        <v>166</v>
      </c>
      <c r="B176" s="277" t="s">
        <v>1397</v>
      </c>
      <c r="C176" s="278">
        <v>5813.9</v>
      </c>
      <c r="D176" s="279">
        <v>5724.9666666666672</v>
      </c>
      <c r="E176" s="279">
        <v>5533.9333333333343</v>
      </c>
      <c r="F176" s="279">
        <v>5253.9666666666672</v>
      </c>
      <c r="G176" s="279">
        <v>5062.9333333333343</v>
      </c>
      <c r="H176" s="279">
        <v>6004.9333333333343</v>
      </c>
      <c r="I176" s="279">
        <v>6195.9666666666672</v>
      </c>
      <c r="J176" s="279">
        <v>6475.9333333333343</v>
      </c>
      <c r="K176" s="277">
        <v>5916</v>
      </c>
      <c r="L176" s="277">
        <v>5445</v>
      </c>
      <c r="M176" s="277">
        <v>0.49356</v>
      </c>
    </row>
    <row r="177" spans="1:13">
      <c r="A177" s="268">
        <v>167</v>
      </c>
      <c r="B177" s="277" t="s">
        <v>103</v>
      </c>
      <c r="C177" s="278">
        <v>24.25</v>
      </c>
      <c r="D177" s="279">
        <v>24.133333333333336</v>
      </c>
      <c r="E177" s="279">
        <v>23.616666666666674</v>
      </c>
      <c r="F177" s="279">
        <v>22.983333333333338</v>
      </c>
      <c r="G177" s="279">
        <v>22.466666666666676</v>
      </c>
      <c r="H177" s="279">
        <v>24.766666666666673</v>
      </c>
      <c r="I177" s="279">
        <v>25.283333333333331</v>
      </c>
      <c r="J177" s="279">
        <v>25.916666666666671</v>
      </c>
      <c r="K177" s="277">
        <v>24.65</v>
      </c>
      <c r="L177" s="277">
        <v>23.5</v>
      </c>
      <c r="M177" s="277">
        <v>198.98394999999999</v>
      </c>
    </row>
    <row r="178" spans="1:13">
      <c r="A178" s="268">
        <v>168</v>
      </c>
      <c r="B178" s="277" t="s">
        <v>388</v>
      </c>
      <c r="C178" s="278">
        <v>206.55</v>
      </c>
      <c r="D178" s="279">
        <v>201.83333333333334</v>
      </c>
      <c r="E178" s="279">
        <v>194.91666666666669</v>
      </c>
      <c r="F178" s="279">
        <v>183.28333333333333</v>
      </c>
      <c r="G178" s="279">
        <v>176.36666666666667</v>
      </c>
      <c r="H178" s="279">
        <v>213.4666666666667</v>
      </c>
      <c r="I178" s="279">
        <v>220.38333333333338</v>
      </c>
      <c r="J178" s="279">
        <v>232.01666666666671</v>
      </c>
      <c r="K178" s="277">
        <v>208.75</v>
      </c>
      <c r="L178" s="277">
        <v>190.2</v>
      </c>
      <c r="M178" s="277">
        <v>7.8527300000000002</v>
      </c>
    </row>
    <row r="179" spans="1:13">
      <c r="A179" s="268">
        <v>169</v>
      </c>
      <c r="B179" s="277" t="s">
        <v>380</v>
      </c>
      <c r="C179" s="278">
        <v>949.75</v>
      </c>
      <c r="D179" s="279">
        <v>957.0333333333333</v>
      </c>
      <c r="E179" s="279">
        <v>941.71666666666658</v>
      </c>
      <c r="F179" s="279">
        <v>933.68333333333328</v>
      </c>
      <c r="G179" s="279">
        <v>918.36666666666656</v>
      </c>
      <c r="H179" s="279">
        <v>965.06666666666661</v>
      </c>
      <c r="I179" s="279">
        <v>980.38333333333321</v>
      </c>
      <c r="J179" s="279">
        <v>988.41666666666663</v>
      </c>
      <c r="K179" s="277">
        <v>972.35</v>
      </c>
      <c r="L179" s="277">
        <v>949</v>
      </c>
      <c r="M179" s="277">
        <v>0.60863</v>
      </c>
    </row>
    <row r="180" spans="1:13">
      <c r="A180" s="268">
        <v>170</v>
      </c>
      <c r="B180" s="277" t="s">
        <v>246</v>
      </c>
      <c r="C180" s="278">
        <v>490.25</v>
      </c>
      <c r="D180" s="279">
        <v>488.26666666666671</v>
      </c>
      <c r="E180" s="279">
        <v>481.08333333333343</v>
      </c>
      <c r="F180" s="279">
        <v>471.91666666666674</v>
      </c>
      <c r="G180" s="279">
        <v>464.73333333333346</v>
      </c>
      <c r="H180" s="279">
        <v>497.43333333333339</v>
      </c>
      <c r="I180" s="279">
        <v>504.61666666666667</v>
      </c>
      <c r="J180" s="279">
        <v>513.7833333333333</v>
      </c>
      <c r="K180" s="277">
        <v>495.45</v>
      </c>
      <c r="L180" s="277">
        <v>479.1</v>
      </c>
      <c r="M180" s="277">
        <v>1.0405599999999999</v>
      </c>
    </row>
    <row r="181" spans="1:13">
      <c r="A181" s="268">
        <v>171</v>
      </c>
      <c r="B181" s="277" t="s">
        <v>104</v>
      </c>
      <c r="C181" s="278">
        <v>658.3</v>
      </c>
      <c r="D181" s="279">
        <v>656.94999999999993</v>
      </c>
      <c r="E181" s="279">
        <v>650.09999999999991</v>
      </c>
      <c r="F181" s="279">
        <v>641.9</v>
      </c>
      <c r="G181" s="279">
        <v>635.04999999999995</v>
      </c>
      <c r="H181" s="279">
        <v>665.14999999999986</v>
      </c>
      <c r="I181" s="279">
        <v>672</v>
      </c>
      <c r="J181" s="279">
        <v>680.19999999999982</v>
      </c>
      <c r="K181" s="277">
        <v>663.8</v>
      </c>
      <c r="L181" s="277">
        <v>648.75</v>
      </c>
      <c r="M181" s="277">
        <v>7.7433199999999998</v>
      </c>
    </row>
    <row r="182" spans="1:13">
      <c r="A182" s="268">
        <v>172</v>
      </c>
      <c r="B182" s="277" t="s">
        <v>247</v>
      </c>
      <c r="C182" s="278">
        <v>465.3</v>
      </c>
      <c r="D182" s="279">
        <v>465.38333333333338</v>
      </c>
      <c r="E182" s="279">
        <v>451.76666666666677</v>
      </c>
      <c r="F182" s="279">
        <v>438.23333333333341</v>
      </c>
      <c r="G182" s="279">
        <v>424.61666666666679</v>
      </c>
      <c r="H182" s="279">
        <v>478.91666666666674</v>
      </c>
      <c r="I182" s="279">
        <v>492.53333333333342</v>
      </c>
      <c r="J182" s="279">
        <v>506.06666666666672</v>
      </c>
      <c r="K182" s="277">
        <v>479</v>
      </c>
      <c r="L182" s="277">
        <v>451.85</v>
      </c>
      <c r="M182" s="277">
        <v>4.1729000000000003</v>
      </c>
    </row>
    <row r="183" spans="1:13">
      <c r="A183" s="268">
        <v>173</v>
      </c>
      <c r="B183" s="277" t="s">
        <v>248</v>
      </c>
      <c r="C183" s="278">
        <v>922.25</v>
      </c>
      <c r="D183" s="279">
        <v>927.23333333333323</v>
      </c>
      <c r="E183" s="279">
        <v>908.51666666666642</v>
      </c>
      <c r="F183" s="279">
        <v>894.78333333333319</v>
      </c>
      <c r="G183" s="279">
        <v>876.06666666666638</v>
      </c>
      <c r="H183" s="279">
        <v>940.96666666666647</v>
      </c>
      <c r="I183" s="279">
        <v>959.68333333333339</v>
      </c>
      <c r="J183" s="279">
        <v>973.41666666666652</v>
      </c>
      <c r="K183" s="277">
        <v>945.95</v>
      </c>
      <c r="L183" s="277">
        <v>913.5</v>
      </c>
      <c r="M183" s="277">
        <v>4.7328400000000004</v>
      </c>
    </row>
    <row r="184" spans="1:13">
      <c r="A184" s="268">
        <v>174</v>
      </c>
      <c r="B184" s="277" t="s">
        <v>389</v>
      </c>
      <c r="C184" s="278">
        <v>79</v>
      </c>
      <c r="D184" s="279">
        <v>79.850000000000009</v>
      </c>
      <c r="E184" s="279">
        <v>77.700000000000017</v>
      </c>
      <c r="F184" s="279">
        <v>76.400000000000006</v>
      </c>
      <c r="G184" s="279">
        <v>74.250000000000014</v>
      </c>
      <c r="H184" s="279">
        <v>81.15000000000002</v>
      </c>
      <c r="I184" s="279">
        <v>83.300000000000026</v>
      </c>
      <c r="J184" s="279">
        <v>84.600000000000023</v>
      </c>
      <c r="K184" s="277">
        <v>82</v>
      </c>
      <c r="L184" s="277">
        <v>78.55</v>
      </c>
      <c r="M184" s="277">
        <v>4.8857400000000002</v>
      </c>
    </row>
    <row r="185" spans="1:13">
      <c r="A185" s="268">
        <v>175</v>
      </c>
      <c r="B185" s="277" t="s">
        <v>381</v>
      </c>
      <c r="C185" s="278">
        <v>327.10000000000002</v>
      </c>
      <c r="D185" s="279">
        <v>327.2833333333333</v>
      </c>
      <c r="E185" s="279">
        <v>321.86666666666662</v>
      </c>
      <c r="F185" s="279">
        <v>316.63333333333333</v>
      </c>
      <c r="G185" s="279">
        <v>311.21666666666664</v>
      </c>
      <c r="H185" s="279">
        <v>332.51666666666659</v>
      </c>
      <c r="I185" s="279">
        <v>337.93333333333334</v>
      </c>
      <c r="J185" s="279">
        <v>343.16666666666657</v>
      </c>
      <c r="K185" s="277">
        <v>332.7</v>
      </c>
      <c r="L185" s="277">
        <v>322.05</v>
      </c>
      <c r="M185" s="277">
        <v>31.694389999999999</v>
      </c>
    </row>
    <row r="186" spans="1:13">
      <c r="A186" s="268">
        <v>176</v>
      </c>
      <c r="B186" s="277" t="s">
        <v>249</v>
      </c>
      <c r="C186" s="278">
        <v>190.4</v>
      </c>
      <c r="D186" s="279">
        <v>189.55000000000004</v>
      </c>
      <c r="E186" s="279">
        <v>187.40000000000009</v>
      </c>
      <c r="F186" s="279">
        <v>184.40000000000006</v>
      </c>
      <c r="G186" s="279">
        <v>182.25000000000011</v>
      </c>
      <c r="H186" s="279">
        <v>192.55000000000007</v>
      </c>
      <c r="I186" s="279">
        <v>194.7</v>
      </c>
      <c r="J186" s="279">
        <v>197.70000000000005</v>
      </c>
      <c r="K186" s="277">
        <v>191.7</v>
      </c>
      <c r="L186" s="277">
        <v>186.55</v>
      </c>
      <c r="M186" s="277">
        <v>5.02949</v>
      </c>
    </row>
    <row r="187" spans="1:13">
      <c r="A187" s="268">
        <v>177</v>
      </c>
      <c r="B187" s="277" t="s">
        <v>105</v>
      </c>
      <c r="C187" s="278">
        <v>678.45</v>
      </c>
      <c r="D187" s="279">
        <v>675.68333333333339</v>
      </c>
      <c r="E187" s="279">
        <v>665.41666666666674</v>
      </c>
      <c r="F187" s="279">
        <v>652.38333333333333</v>
      </c>
      <c r="G187" s="279">
        <v>642.11666666666667</v>
      </c>
      <c r="H187" s="279">
        <v>688.71666666666681</v>
      </c>
      <c r="I187" s="279">
        <v>698.98333333333346</v>
      </c>
      <c r="J187" s="279">
        <v>712.01666666666688</v>
      </c>
      <c r="K187" s="277">
        <v>685.95</v>
      </c>
      <c r="L187" s="277">
        <v>662.65</v>
      </c>
      <c r="M187" s="277">
        <v>39.30979</v>
      </c>
    </row>
    <row r="188" spans="1:13">
      <c r="A188" s="268">
        <v>178</v>
      </c>
      <c r="B188" s="277" t="s">
        <v>383</v>
      </c>
      <c r="C188" s="278">
        <v>80.099999999999994</v>
      </c>
      <c r="D188" s="279">
        <v>80.266666666666666</v>
      </c>
      <c r="E188" s="279">
        <v>79.533333333333331</v>
      </c>
      <c r="F188" s="279">
        <v>78.966666666666669</v>
      </c>
      <c r="G188" s="279">
        <v>78.233333333333334</v>
      </c>
      <c r="H188" s="279">
        <v>80.833333333333329</v>
      </c>
      <c r="I188" s="279">
        <v>81.566666666666649</v>
      </c>
      <c r="J188" s="279">
        <v>82.133333333333326</v>
      </c>
      <c r="K188" s="277">
        <v>81</v>
      </c>
      <c r="L188" s="277">
        <v>79.7</v>
      </c>
      <c r="M188" s="277">
        <v>4.5204500000000003</v>
      </c>
    </row>
    <row r="189" spans="1:13">
      <c r="A189" s="268">
        <v>179</v>
      </c>
      <c r="B189" s="277" t="s">
        <v>384</v>
      </c>
      <c r="C189" s="278">
        <v>515.6</v>
      </c>
      <c r="D189" s="279">
        <v>512</v>
      </c>
      <c r="E189" s="279">
        <v>506</v>
      </c>
      <c r="F189" s="279">
        <v>496.4</v>
      </c>
      <c r="G189" s="279">
        <v>490.4</v>
      </c>
      <c r="H189" s="279">
        <v>521.6</v>
      </c>
      <c r="I189" s="279">
        <v>527.6</v>
      </c>
      <c r="J189" s="279">
        <v>537.20000000000005</v>
      </c>
      <c r="K189" s="277">
        <v>518</v>
      </c>
      <c r="L189" s="277">
        <v>502.4</v>
      </c>
      <c r="M189" s="277">
        <v>0.11143</v>
      </c>
    </row>
    <row r="190" spans="1:13">
      <c r="A190" s="268">
        <v>180</v>
      </c>
      <c r="B190" s="277" t="s">
        <v>1440</v>
      </c>
      <c r="C190" s="278">
        <v>203.95</v>
      </c>
      <c r="D190" s="279">
        <v>202.16666666666666</v>
      </c>
      <c r="E190" s="279">
        <v>198.38333333333333</v>
      </c>
      <c r="F190" s="279">
        <v>192.81666666666666</v>
      </c>
      <c r="G190" s="279">
        <v>189.03333333333333</v>
      </c>
      <c r="H190" s="279">
        <v>207.73333333333332</v>
      </c>
      <c r="I190" s="279">
        <v>211.51666666666668</v>
      </c>
      <c r="J190" s="279">
        <v>217.08333333333331</v>
      </c>
      <c r="K190" s="277">
        <v>205.95</v>
      </c>
      <c r="L190" s="277">
        <v>196.6</v>
      </c>
      <c r="M190" s="277">
        <v>1.0348900000000001</v>
      </c>
    </row>
    <row r="191" spans="1:13">
      <c r="A191" s="268">
        <v>181</v>
      </c>
      <c r="B191" s="277" t="s">
        <v>390</v>
      </c>
      <c r="C191" s="278">
        <v>65.45</v>
      </c>
      <c r="D191" s="279">
        <v>65.283333333333346</v>
      </c>
      <c r="E191" s="279">
        <v>64.216666666666697</v>
      </c>
      <c r="F191" s="279">
        <v>62.983333333333348</v>
      </c>
      <c r="G191" s="279">
        <v>61.9166666666667</v>
      </c>
      <c r="H191" s="279">
        <v>66.516666666666694</v>
      </c>
      <c r="I191" s="279">
        <v>67.583333333333329</v>
      </c>
      <c r="J191" s="279">
        <v>68.816666666666691</v>
      </c>
      <c r="K191" s="277">
        <v>66.349999999999994</v>
      </c>
      <c r="L191" s="277">
        <v>64.05</v>
      </c>
      <c r="M191" s="277">
        <v>7.3750799999999996</v>
      </c>
    </row>
    <row r="192" spans="1:13">
      <c r="A192" s="268">
        <v>182</v>
      </c>
      <c r="B192" s="277" t="s">
        <v>250</v>
      </c>
      <c r="C192" s="278">
        <v>200.7</v>
      </c>
      <c r="D192" s="279">
        <v>200.76666666666665</v>
      </c>
      <c r="E192" s="279">
        <v>197.5333333333333</v>
      </c>
      <c r="F192" s="279">
        <v>194.36666666666665</v>
      </c>
      <c r="G192" s="279">
        <v>191.1333333333333</v>
      </c>
      <c r="H192" s="279">
        <v>203.93333333333331</v>
      </c>
      <c r="I192" s="279">
        <v>207.16666666666666</v>
      </c>
      <c r="J192" s="279">
        <v>210.33333333333331</v>
      </c>
      <c r="K192" s="277">
        <v>204</v>
      </c>
      <c r="L192" s="277">
        <v>197.6</v>
      </c>
      <c r="M192" s="277">
        <v>12.15863</v>
      </c>
    </row>
    <row r="193" spans="1:13">
      <c r="A193" s="268">
        <v>183</v>
      </c>
      <c r="B193" s="277" t="s">
        <v>385</v>
      </c>
      <c r="C193" s="278">
        <v>356.85</v>
      </c>
      <c r="D193" s="279">
        <v>355.09999999999997</v>
      </c>
      <c r="E193" s="279">
        <v>349.54999999999995</v>
      </c>
      <c r="F193" s="279">
        <v>342.25</v>
      </c>
      <c r="G193" s="279">
        <v>336.7</v>
      </c>
      <c r="H193" s="279">
        <v>362.39999999999992</v>
      </c>
      <c r="I193" s="279">
        <v>367.95</v>
      </c>
      <c r="J193" s="279">
        <v>375.24999999999989</v>
      </c>
      <c r="K193" s="277">
        <v>360.65</v>
      </c>
      <c r="L193" s="277">
        <v>347.8</v>
      </c>
      <c r="M193" s="277">
        <v>2.8125800000000001</v>
      </c>
    </row>
    <row r="194" spans="1:13">
      <c r="A194" s="268">
        <v>184</v>
      </c>
      <c r="B194" s="277" t="s">
        <v>386</v>
      </c>
      <c r="C194" s="278">
        <v>311.8</v>
      </c>
      <c r="D194" s="279">
        <v>312.66666666666669</v>
      </c>
      <c r="E194" s="279">
        <v>307.68333333333339</v>
      </c>
      <c r="F194" s="279">
        <v>303.56666666666672</v>
      </c>
      <c r="G194" s="279">
        <v>298.58333333333343</v>
      </c>
      <c r="H194" s="279">
        <v>316.78333333333336</v>
      </c>
      <c r="I194" s="279">
        <v>321.76666666666659</v>
      </c>
      <c r="J194" s="279">
        <v>325.88333333333333</v>
      </c>
      <c r="K194" s="277">
        <v>317.64999999999998</v>
      </c>
      <c r="L194" s="277">
        <v>308.55</v>
      </c>
      <c r="M194" s="277">
        <v>8.6600900000000003</v>
      </c>
    </row>
    <row r="195" spans="1:13">
      <c r="A195" s="268">
        <v>185</v>
      </c>
      <c r="B195" s="277" t="s">
        <v>391</v>
      </c>
      <c r="C195" s="278">
        <v>672</v>
      </c>
      <c r="D195" s="279">
        <v>671.5333333333333</v>
      </c>
      <c r="E195" s="279">
        <v>661.06666666666661</v>
      </c>
      <c r="F195" s="279">
        <v>650.13333333333333</v>
      </c>
      <c r="G195" s="279">
        <v>639.66666666666663</v>
      </c>
      <c r="H195" s="279">
        <v>682.46666666666658</v>
      </c>
      <c r="I195" s="279">
        <v>692.93333333333328</v>
      </c>
      <c r="J195" s="279">
        <v>703.86666666666656</v>
      </c>
      <c r="K195" s="277">
        <v>682</v>
      </c>
      <c r="L195" s="277">
        <v>660.6</v>
      </c>
      <c r="M195" s="277">
        <v>7.6119999999999993E-2</v>
      </c>
    </row>
    <row r="196" spans="1:13">
      <c r="A196" s="268">
        <v>186</v>
      </c>
      <c r="B196" s="277" t="s">
        <v>399</v>
      </c>
      <c r="C196" s="278">
        <v>894.3</v>
      </c>
      <c r="D196" s="279">
        <v>899.51666666666677</v>
      </c>
      <c r="E196" s="279">
        <v>881.03333333333353</v>
      </c>
      <c r="F196" s="279">
        <v>867.76666666666677</v>
      </c>
      <c r="G196" s="279">
        <v>849.28333333333353</v>
      </c>
      <c r="H196" s="279">
        <v>912.78333333333353</v>
      </c>
      <c r="I196" s="279">
        <v>931.26666666666688</v>
      </c>
      <c r="J196" s="279">
        <v>944.53333333333353</v>
      </c>
      <c r="K196" s="277">
        <v>918</v>
      </c>
      <c r="L196" s="277">
        <v>886.25</v>
      </c>
      <c r="M196" s="277">
        <v>13.05376</v>
      </c>
    </row>
    <row r="197" spans="1:13">
      <c r="A197" s="268">
        <v>187</v>
      </c>
      <c r="B197" s="277" t="s">
        <v>392</v>
      </c>
      <c r="C197" s="278">
        <v>34.85</v>
      </c>
      <c r="D197" s="279">
        <v>33.966666666666669</v>
      </c>
      <c r="E197" s="279">
        <v>33.083333333333336</v>
      </c>
      <c r="F197" s="279">
        <v>31.31666666666667</v>
      </c>
      <c r="G197" s="279">
        <v>30.433333333333337</v>
      </c>
      <c r="H197" s="279">
        <v>35.733333333333334</v>
      </c>
      <c r="I197" s="279">
        <v>36.61666666666666</v>
      </c>
      <c r="J197" s="279">
        <v>38.383333333333333</v>
      </c>
      <c r="K197" s="277">
        <v>34.85</v>
      </c>
      <c r="L197" s="277">
        <v>32.200000000000003</v>
      </c>
      <c r="M197" s="277">
        <v>2.7127300000000001</v>
      </c>
    </row>
    <row r="198" spans="1:13">
      <c r="A198" s="268">
        <v>188</v>
      </c>
      <c r="B198" s="277" t="s">
        <v>393</v>
      </c>
      <c r="C198" s="278">
        <v>777.45</v>
      </c>
      <c r="D198" s="279">
        <v>771.81666666666661</v>
      </c>
      <c r="E198" s="279">
        <v>758.63333333333321</v>
      </c>
      <c r="F198" s="279">
        <v>739.81666666666661</v>
      </c>
      <c r="G198" s="279">
        <v>726.63333333333321</v>
      </c>
      <c r="H198" s="279">
        <v>790.63333333333321</v>
      </c>
      <c r="I198" s="279">
        <v>803.81666666666661</v>
      </c>
      <c r="J198" s="279">
        <v>822.63333333333321</v>
      </c>
      <c r="K198" s="277">
        <v>785</v>
      </c>
      <c r="L198" s="277">
        <v>753</v>
      </c>
      <c r="M198" s="277">
        <v>0.20397000000000001</v>
      </c>
    </row>
    <row r="199" spans="1:13">
      <c r="A199" s="268">
        <v>189</v>
      </c>
      <c r="B199" s="277" t="s">
        <v>106</v>
      </c>
      <c r="C199" s="278">
        <v>629.65</v>
      </c>
      <c r="D199" s="279">
        <v>627.1</v>
      </c>
      <c r="E199" s="279">
        <v>621.55000000000007</v>
      </c>
      <c r="F199" s="279">
        <v>613.45000000000005</v>
      </c>
      <c r="G199" s="279">
        <v>607.90000000000009</v>
      </c>
      <c r="H199" s="279">
        <v>635.20000000000005</v>
      </c>
      <c r="I199" s="279">
        <v>640.75</v>
      </c>
      <c r="J199" s="279">
        <v>648.85</v>
      </c>
      <c r="K199" s="277">
        <v>632.65</v>
      </c>
      <c r="L199" s="277">
        <v>619</v>
      </c>
      <c r="M199" s="277">
        <v>11.94125</v>
      </c>
    </row>
    <row r="200" spans="1:13">
      <c r="A200" s="268">
        <v>190</v>
      </c>
      <c r="B200" s="277" t="s">
        <v>108</v>
      </c>
      <c r="C200" s="278">
        <v>701.95</v>
      </c>
      <c r="D200" s="279">
        <v>698.61666666666667</v>
      </c>
      <c r="E200" s="279">
        <v>692.43333333333339</v>
      </c>
      <c r="F200" s="279">
        <v>682.91666666666674</v>
      </c>
      <c r="G200" s="279">
        <v>676.73333333333346</v>
      </c>
      <c r="H200" s="279">
        <v>708.13333333333333</v>
      </c>
      <c r="I200" s="279">
        <v>714.31666666666649</v>
      </c>
      <c r="J200" s="279">
        <v>723.83333333333326</v>
      </c>
      <c r="K200" s="277">
        <v>704.8</v>
      </c>
      <c r="L200" s="277">
        <v>689.1</v>
      </c>
      <c r="M200" s="277">
        <v>40.905110000000001</v>
      </c>
    </row>
    <row r="201" spans="1:13">
      <c r="A201" s="268">
        <v>191</v>
      </c>
      <c r="B201" s="277" t="s">
        <v>109</v>
      </c>
      <c r="C201" s="278">
        <v>1827.2</v>
      </c>
      <c r="D201" s="279">
        <v>1829.05</v>
      </c>
      <c r="E201" s="279">
        <v>1808.1499999999999</v>
      </c>
      <c r="F201" s="279">
        <v>1789.1</v>
      </c>
      <c r="G201" s="279">
        <v>1768.1999999999998</v>
      </c>
      <c r="H201" s="279">
        <v>1848.1</v>
      </c>
      <c r="I201" s="279">
        <v>1869</v>
      </c>
      <c r="J201" s="279">
        <v>1888.05</v>
      </c>
      <c r="K201" s="277">
        <v>1849.95</v>
      </c>
      <c r="L201" s="277">
        <v>1810</v>
      </c>
      <c r="M201" s="277">
        <v>42.351480000000002</v>
      </c>
    </row>
    <row r="202" spans="1:13">
      <c r="A202" s="268">
        <v>192</v>
      </c>
      <c r="B202" s="277" t="s">
        <v>252</v>
      </c>
      <c r="C202" s="278">
        <v>2428.4499999999998</v>
      </c>
      <c r="D202" s="279">
        <v>2423.15</v>
      </c>
      <c r="E202" s="279">
        <v>2406.3000000000002</v>
      </c>
      <c r="F202" s="279">
        <v>2384.15</v>
      </c>
      <c r="G202" s="279">
        <v>2367.3000000000002</v>
      </c>
      <c r="H202" s="279">
        <v>2445.3000000000002</v>
      </c>
      <c r="I202" s="279">
        <v>2462.1499999999996</v>
      </c>
      <c r="J202" s="279">
        <v>2484.3000000000002</v>
      </c>
      <c r="K202" s="277">
        <v>2440</v>
      </c>
      <c r="L202" s="277">
        <v>2401</v>
      </c>
      <c r="M202" s="277">
        <v>1.70153</v>
      </c>
    </row>
    <row r="203" spans="1:13">
      <c r="A203" s="268">
        <v>193</v>
      </c>
      <c r="B203" s="277" t="s">
        <v>110</v>
      </c>
      <c r="C203" s="278">
        <v>1134.1500000000001</v>
      </c>
      <c r="D203" s="279">
        <v>1131.2833333333335</v>
      </c>
      <c r="E203" s="279">
        <v>1123.5666666666671</v>
      </c>
      <c r="F203" s="279">
        <v>1112.9833333333336</v>
      </c>
      <c r="G203" s="279">
        <v>1105.2666666666671</v>
      </c>
      <c r="H203" s="279">
        <v>1141.866666666667</v>
      </c>
      <c r="I203" s="279">
        <v>1149.5833333333337</v>
      </c>
      <c r="J203" s="279">
        <v>1160.166666666667</v>
      </c>
      <c r="K203" s="277">
        <v>1139</v>
      </c>
      <c r="L203" s="277">
        <v>1120.7</v>
      </c>
      <c r="M203" s="277">
        <v>98.808549999999997</v>
      </c>
    </row>
    <row r="204" spans="1:13">
      <c r="A204" s="268">
        <v>194</v>
      </c>
      <c r="B204" s="277" t="s">
        <v>253</v>
      </c>
      <c r="C204" s="278">
        <v>580.85</v>
      </c>
      <c r="D204" s="279">
        <v>582.54999999999995</v>
      </c>
      <c r="E204" s="279">
        <v>575.09999999999991</v>
      </c>
      <c r="F204" s="279">
        <v>569.34999999999991</v>
      </c>
      <c r="G204" s="279">
        <v>561.89999999999986</v>
      </c>
      <c r="H204" s="279">
        <v>588.29999999999995</v>
      </c>
      <c r="I204" s="279">
        <v>595.75</v>
      </c>
      <c r="J204" s="279">
        <v>601.5</v>
      </c>
      <c r="K204" s="277">
        <v>590</v>
      </c>
      <c r="L204" s="277">
        <v>576.79999999999995</v>
      </c>
      <c r="M204" s="277">
        <v>25.021820000000002</v>
      </c>
    </row>
    <row r="205" spans="1:13">
      <c r="A205" s="268">
        <v>195</v>
      </c>
      <c r="B205" s="277" t="s">
        <v>251</v>
      </c>
      <c r="C205" s="278">
        <v>841.8</v>
      </c>
      <c r="D205" s="279">
        <v>837.4</v>
      </c>
      <c r="E205" s="279">
        <v>828.09999999999991</v>
      </c>
      <c r="F205" s="279">
        <v>814.4</v>
      </c>
      <c r="G205" s="279">
        <v>805.09999999999991</v>
      </c>
      <c r="H205" s="279">
        <v>851.09999999999991</v>
      </c>
      <c r="I205" s="279">
        <v>860.39999999999986</v>
      </c>
      <c r="J205" s="279">
        <v>874.09999999999991</v>
      </c>
      <c r="K205" s="277">
        <v>846.7</v>
      </c>
      <c r="L205" s="277">
        <v>823.7</v>
      </c>
      <c r="M205" s="277">
        <v>3.1896900000000001</v>
      </c>
    </row>
    <row r="206" spans="1:13">
      <c r="A206" s="268">
        <v>196</v>
      </c>
      <c r="B206" s="277" t="s">
        <v>394</v>
      </c>
      <c r="C206" s="278">
        <v>187.5</v>
      </c>
      <c r="D206" s="279">
        <v>186.88333333333333</v>
      </c>
      <c r="E206" s="279">
        <v>184.81666666666666</v>
      </c>
      <c r="F206" s="279">
        <v>182.13333333333333</v>
      </c>
      <c r="G206" s="279">
        <v>180.06666666666666</v>
      </c>
      <c r="H206" s="279">
        <v>189.56666666666666</v>
      </c>
      <c r="I206" s="279">
        <v>191.63333333333333</v>
      </c>
      <c r="J206" s="279">
        <v>194.31666666666666</v>
      </c>
      <c r="K206" s="277">
        <v>188.95</v>
      </c>
      <c r="L206" s="277">
        <v>184.2</v>
      </c>
      <c r="M206" s="277">
        <v>3.2271700000000001</v>
      </c>
    </row>
    <row r="207" spans="1:13">
      <c r="A207" s="268">
        <v>197</v>
      </c>
      <c r="B207" s="277" t="s">
        <v>395</v>
      </c>
      <c r="C207" s="278">
        <v>348.2</v>
      </c>
      <c r="D207" s="279">
        <v>349.58333333333331</v>
      </c>
      <c r="E207" s="279">
        <v>341.21666666666664</v>
      </c>
      <c r="F207" s="279">
        <v>334.23333333333335</v>
      </c>
      <c r="G207" s="279">
        <v>325.86666666666667</v>
      </c>
      <c r="H207" s="279">
        <v>356.56666666666661</v>
      </c>
      <c r="I207" s="279">
        <v>364.93333333333328</v>
      </c>
      <c r="J207" s="279">
        <v>371.91666666666657</v>
      </c>
      <c r="K207" s="277">
        <v>357.95</v>
      </c>
      <c r="L207" s="277">
        <v>342.6</v>
      </c>
      <c r="M207" s="277">
        <v>0.26756000000000002</v>
      </c>
    </row>
    <row r="208" spans="1:13">
      <c r="A208" s="268">
        <v>198</v>
      </c>
      <c r="B208" s="277" t="s">
        <v>111</v>
      </c>
      <c r="C208" s="278">
        <v>2943.55</v>
      </c>
      <c r="D208" s="279">
        <v>2953.1666666666665</v>
      </c>
      <c r="E208" s="279">
        <v>2866.5333333333328</v>
      </c>
      <c r="F208" s="279">
        <v>2789.5166666666664</v>
      </c>
      <c r="G208" s="279">
        <v>2702.8833333333328</v>
      </c>
      <c r="H208" s="279">
        <v>3030.1833333333329</v>
      </c>
      <c r="I208" s="279">
        <v>3116.8166666666671</v>
      </c>
      <c r="J208" s="279">
        <v>3193.833333333333</v>
      </c>
      <c r="K208" s="277">
        <v>3039.8</v>
      </c>
      <c r="L208" s="277">
        <v>2876.15</v>
      </c>
      <c r="M208" s="277">
        <v>28.095469999999999</v>
      </c>
    </row>
    <row r="209" spans="1:13">
      <c r="A209" s="268">
        <v>199</v>
      </c>
      <c r="B209" s="277" t="s">
        <v>112</v>
      </c>
      <c r="C209" s="278">
        <v>413.5</v>
      </c>
      <c r="D209" s="279">
        <v>413.5</v>
      </c>
      <c r="E209" s="279">
        <v>404</v>
      </c>
      <c r="F209" s="279">
        <v>394.5</v>
      </c>
      <c r="G209" s="279">
        <v>385</v>
      </c>
      <c r="H209" s="279">
        <v>423</v>
      </c>
      <c r="I209" s="279">
        <v>432.5</v>
      </c>
      <c r="J209" s="279">
        <v>442</v>
      </c>
      <c r="K209" s="277">
        <v>423</v>
      </c>
      <c r="L209" s="277">
        <v>404</v>
      </c>
      <c r="M209" s="277">
        <v>35.345790000000001</v>
      </c>
    </row>
    <row r="210" spans="1:13">
      <c r="A210" s="268">
        <v>200</v>
      </c>
      <c r="B210" s="277" t="s">
        <v>396</v>
      </c>
      <c r="C210" s="278">
        <v>15.35</v>
      </c>
      <c r="D210" s="279">
        <v>15.383333333333335</v>
      </c>
      <c r="E210" s="279">
        <v>15.016666666666669</v>
      </c>
      <c r="F210" s="279">
        <v>14.683333333333335</v>
      </c>
      <c r="G210" s="279">
        <v>14.31666666666667</v>
      </c>
      <c r="H210" s="279">
        <v>15.716666666666669</v>
      </c>
      <c r="I210" s="279">
        <v>16.083333333333332</v>
      </c>
      <c r="J210" s="279">
        <v>16.416666666666668</v>
      </c>
      <c r="K210" s="277">
        <v>15.75</v>
      </c>
      <c r="L210" s="277">
        <v>15.05</v>
      </c>
      <c r="M210" s="277">
        <v>19.591809999999999</v>
      </c>
    </row>
    <row r="211" spans="1:13">
      <c r="A211" s="268">
        <v>201</v>
      </c>
      <c r="B211" s="277" t="s">
        <v>398</v>
      </c>
      <c r="C211" s="278">
        <v>78.05</v>
      </c>
      <c r="D211" s="279">
        <v>78.683333333333337</v>
      </c>
      <c r="E211" s="279">
        <v>76.666666666666671</v>
      </c>
      <c r="F211" s="279">
        <v>75.283333333333331</v>
      </c>
      <c r="G211" s="279">
        <v>73.266666666666666</v>
      </c>
      <c r="H211" s="279">
        <v>80.066666666666677</v>
      </c>
      <c r="I211" s="279">
        <v>82.083333333333329</v>
      </c>
      <c r="J211" s="279">
        <v>83.466666666666683</v>
      </c>
      <c r="K211" s="277">
        <v>80.7</v>
      </c>
      <c r="L211" s="277">
        <v>77.3</v>
      </c>
      <c r="M211" s="277">
        <v>1.56406</v>
      </c>
    </row>
    <row r="212" spans="1:13">
      <c r="A212" s="268">
        <v>202</v>
      </c>
      <c r="B212" s="277" t="s">
        <v>114</v>
      </c>
      <c r="C212" s="278">
        <v>196.2</v>
      </c>
      <c r="D212" s="279">
        <v>195.2166666666667</v>
      </c>
      <c r="E212" s="279">
        <v>193.53333333333339</v>
      </c>
      <c r="F212" s="279">
        <v>190.8666666666667</v>
      </c>
      <c r="G212" s="279">
        <v>189.18333333333339</v>
      </c>
      <c r="H212" s="279">
        <v>197.88333333333338</v>
      </c>
      <c r="I212" s="279">
        <v>199.56666666666666</v>
      </c>
      <c r="J212" s="279">
        <v>202.23333333333338</v>
      </c>
      <c r="K212" s="277">
        <v>196.9</v>
      </c>
      <c r="L212" s="277">
        <v>192.55</v>
      </c>
      <c r="M212" s="277">
        <v>111.84434</v>
      </c>
    </row>
    <row r="213" spans="1:13">
      <c r="A213" s="268">
        <v>203</v>
      </c>
      <c r="B213" s="277" t="s">
        <v>400</v>
      </c>
      <c r="C213" s="278">
        <v>37.200000000000003</v>
      </c>
      <c r="D213" s="279">
        <v>37.216666666666669</v>
      </c>
      <c r="E213" s="279">
        <v>36.683333333333337</v>
      </c>
      <c r="F213" s="279">
        <v>36.166666666666671</v>
      </c>
      <c r="G213" s="279">
        <v>35.63333333333334</v>
      </c>
      <c r="H213" s="279">
        <v>37.733333333333334</v>
      </c>
      <c r="I213" s="279">
        <v>38.266666666666666</v>
      </c>
      <c r="J213" s="279">
        <v>38.783333333333331</v>
      </c>
      <c r="K213" s="277">
        <v>37.75</v>
      </c>
      <c r="L213" s="277">
        <v>36.700000000000003</v>
      </c>
      <c r="M213" s="277">
        <v>5.5201799999999999</v>
      </c>
    </row>
    <row r="214" spans="1:13">
      <c r="A214" s="268">
        <v>204</v>
      </c>
      <c r="B214" s="277" t="s">
        <v>115</v>
      </c>
      <c r="C214" s="278">
        <v>200.75</v>
      </c>
      <c r="D214" s="279">
        <v>200.66666666666666</v>
      </c>
      <c r="E214" s="279">
        <v>198.88333333333333</v>
      </c>
      <c r="F214" s="279">
        <v>197.01666666666668</v>
      </c>
      <c r="G214" s="279">
        <v>195.23333333333335</v>
      </c>
      <c r="H214" s="279">
        <v>202.5333333333333</v>
      </c>
      <c r="I214" s="279">
        <v>204.31666666666666</v>
      </c>
      <c r="J214" s="279">
        <v>206.18333333333328</v>
      </c>
      <c r="K214" s="277">
        <v>202.45</v>
      </c>
      <c r="L214" s="277">
        <v>198.8</v>
      </c>
      <c r="M214" s="277">
        <v>38.481549999999999</v>
      </c>
    </row>
    <row r="215" spans="1:13">
      <c r="A215" s="268">
        <v>205</v>
      </c>
      <c r="B215" s="277" t="s">
        <v>116</v>
      </c>
      <c r="C215" s="278">
        <v>2141.65</v>
      </c>
      <c r="D215" s="279">
        <v>2154.4</v>
      </c>
      <c r="E215" s="279">
        <v>2123.8000000000002</v>
      </c>
      <c r="F215" s="279">
        <v>2105.9500000000003</v>
      </c>
      <c r="G215" s="279">
        <v>2075.3500000000004</v>
      </c>
      <c r="H215" s="279">
        <v>2172.25</v>
      </c>
      <c r="I215" s="279">
        <v>2202.8499999999995</v>
      </c>
      <c r="J215" s="279">
        <v>2220.6999999999998</v>
      </c>
      <c r="K215" s="277">
        <v>2185</v>
      </c>
      <c r="L215" s="277">
        <v>2136.5500000000002</v>
      </c>
      <c r="M215" s="277">
        <v>16.678100000000001</v>
      </c>
    </row>
    <row r="216" spans="1:13">
      <c r="A216" s="268">
        <v>206</v>
      </c>
      <c r="B216" s="277" t="s">
        <v>254</v>
      </c>
      <c r="C216" s="278">
        <v>229.25</v>
      </c>
      <c r="D216" s="279">
        <v>229.51666666666665</v>
      </c>
      <c r="E216" s="279">
        <v>227.0333333333333</v>
      </c>
      <c r="F216" s="279">
        <v>224.81666666666666</v>
      </c>
      <c r="G216" s="279">
        <v>222.33333333333331</v>
      </c>
      <c r="H216" s="279">
        <v>231.73333333333329</v>
      </c>
      <c r="I216" s="279">
        <v>234.21666666666664</v>
      </c>
      <c r="J216" s="279">
        <v>236.43333333333328</v>
      </c>
      <c r="K216" s="277">
        <v>232</v>
      </c>
      <c r="L216" s="277">
        <v>227.3</v>
      </c>
      <c r="M216" s="277">
        <v>4.7970699999999997</v>
      </c>
    </row>
    <row r="217" spans="1:13">
      <c r="A217" s="268">
        <v>207</v>
      </c>
      <c r="B217" s="277" t="s">
        <v>401</v>
      </c>
      <c r="C217" s="278">
        <v>32905.050000000003</v>
      </c>
      <c r="D217" s="279">
        <v>33068.983333333337</v>
      </c>
      <c r="E217" s="279">
        <v>32238.066666666673</v>
      </c>
      <c r="F217" s="279">
        <v>31571.083333333336</v>
      </c>
      <c r="G217" s="279">
        <v>30740.166666666672</v>
      </c>
      <c r="H217" s="279">
        <v>33735.966666666674</v>
      </c>
      <c r="I217" s="279">
        <v>34566.883333333331</v>
      </c>
      <c r="J217" s="279">
        <v>35233.866666666676</v>
      </c>
      <c r="K217" s="277">
        <v>33899.9</v>
      </c>
      <c r="L217" s="277">
        <v>32402</v>
      </c>
      <c r="M217" s="277">
        <v>4.5609999999999998E-2</v>
      </c>
    </row>
    <row r="218" spans="1:13">
      <c r="A218" s="268">
        <v>208</v>
      </c>
      <c r="B218" s="277" t="s">
        <v>397</v>
      </c>
      <c r="C218" s="278">
        <v>54</v>
      </c>
      <c r="D218" s="279">
        <v>53.5</v>
      </c>
      <c r="E218" s="279">
        <v>52.4</v>
      </c>
      <c r="F218" s="279">
        <v>50.8</v>
      </c>
      <c r="G218" s="279">
        <v>49.699999999999996</v>
      </c>
      <c r="H218" s="279">
        <v>55.1</v>
      </c>
      <c r="I218" s="279">
        <v>56.199999999999996</v>
      </c>
      <c r="J218" s="279">
        <v>57.800000000000004</v>
      </c>
      <c r="K218" s="277">
        <v>54.6</v>
      </c>
      <c r="L218" s="277">
        <v>51.9</v>
      </c>
      <c r="M218" s="277">
        <v>17.286460000000002</v>
      </c>
    </row>
    <row r="219" spans="1:13">
      <c r="A219" s="268">
        <v>209</v>
      </c>
      <c r="B219" s="277" t="s">
        <v>255</v>
      </c>
      <c r="C219" s="278">
        <v>35.65</v>
      </c>
      <c r="D219" s="279">
        <v>35.56666666666667</v>
      </c>
      <c r="E219" s="279">
        <v>35.13333333333334</v>
      </c>
      <c r="F219" s="279">
        <v>34.616666666666667</v>
      </c>
      <c r="G219" s="279">
        <v>34.183333333333337</v>
      </c>
      <c r="H219" s="279">
        <v>36.083333333333343</v>
      </c>
      <c r="I219" s="279">
        <v>36.516666666666666</v>
      </c>
      <c r="J219" s="279">
        <v>37.033333333333346</v>
      </c>
      <c r="K219" s="277">
        <v>36</v>
      </c>
      <c r="L219" s="277">
        <v>35.049999999999997</v>
      </c>
      <c r="M219" s="277">
        <v>6.1537800000000002</v>
      </c>
    </row>
    <row r="220" spans="1:13">
      <c r="A220" s="268">
        <v>210</v>
      </c>
      <c r="B220" s="277" t="s">
        <v>415</v>
      </c>
      <c r="C220" s="278">
        <v>63.9</v>
      </c>
      <c r="D220" s="279">
        <v>63.1</v>
      </c>
      <c r="E220" s="279">
        <v>61.850000000000009</v>
      </c>
      <c r="F220" s="279">
        <v>59.800000000000004</v>
      </c>
      <c r="G220" s="279">
        <v>58.550000000000011</v>
      </c>
      <c r="H220" s="279">
        <v>65.150000000000006</v>
      </c>
      <c r="I220" s="279">
        <v>66.399999999999991</v>
      </c>
      <c r="J220" s="279">
        <v>68.45</v>
      </c>
      <c r="K220" s="277">
        <v>64.349999999999994</v>
      </c>
      <c r="L220" s="277">
        <v>61.05</v>
      </c>
      <c r="M220" s="277">
        <v>21.200749999999999</v>
      </c>
    </row>
    <row r="221" spans="1:13">
      <c r="A221" s="268">
        <v>211</v>
      </c>
      <c r="B221" s="277" t="s">
        <v>117</v>
      </c>
      <c r="C221" s="278">
        <v>204.35</v>
      </c>
      <c r="D221" s="279">
        <v>205.16666666666666</v>
      </c>
      <c r="E221" s="279">
        <v>201.83333333333331</v>
      </c>
      <c r="F221" s="279">
        <v>199.31666666666666</v>
      </c>
      <c r="G221" s="279">
        <v>195.98333333333332</v>
      </c>
      <c r="H221" s="279">
        <v>207.68333333333331</v>
      </c>
      <c r="I221" s="279">
        <v>211.01666666666662</v>
      </c>
      <c r="J221" s="279">
        <v>213.5333333333333</v>
      </c>
      <c r="K221" s="277">
        <v>208.5</v>
      </c>
      <c r="L221" s="277">
        <v>202.65</v>
      </c>
      <c r="M221" s="277">
        <v>79.325490000000002</v>
      </c>
    </row>
    <row r="222" spans="1:13">
      <c r="A222" s="268">
        <v>212</v>
      </c>
      <c r="B222" s="277" t="s">
        <v>258</v>
      </c>
      <c r="C222" s="278">
        <v>200.4</v>
      </c>
      <c r="D222" s="279">
        <v>199.91666666666666</v>
      </c>
      <c r="E222" s="279">
        <v>195.48333333333332</v>
      </c>
      <c r="F222" s="279">
        <v>190.56666666666666</v>
      </c>
      <c r="G222" s="279">
        <v>186.13333333333333</v>
      </c>
      <c r="H222" s="279">
        <v>204.83333333333331</v>
      </c>
      <c r="I222" s="279">
        <v>209.26666666666665</v>
      </c>
      <c r="J222" s="279">
        <v>214.18333333333331</v>
      </c>
      <c r="K222" s="277">
        <v>204.35</v>
      </c>
      <c r="L222" s="277">
        <v>195</v>
      </c>
      <c r="M222" s="277">
        <v>9.1165099999999999</v>
      </c>
    </row>
    <row r="223" spans="1:13">
      <c r="A223" s="268">
        <v>213</v>
      </c>
      <c r="B223" s="277" t="s">
        <v>118</v>
      </c>
      <c r="C223" s="278">
        <v>392.4</v>
      </c>
      <c r="D223" s="279">
        <v>389.16666666666669</v>
      </c>
      <c r="E223" s="279">
        <v>384.33333333333337</v>
      </c>
      <c r="F223" s="279">
        <v>376.26666666666671</v>
      </c>
      <c r="G223" s="279">
        <v>371.43333333333339</v>
      </c>
      <c r="H223" s="279">
        <v>397.23333333333335</v>
      </c>
      <c r="I223" s="279">
        <v>402.06666666666672</v>
      </c>
      <c r="J223" s="279">
        <v>410.13333333333333</v>
      </c>
      <c r="K223" s="277">
        <v>394</v>
      </c>
      <c r="L223" s="277">
        <v>381.1</v>
      </c>
      <c r="M223" s="277">
        <v>312.97334000000001</v>
      </c>
    </row>
    <row r="224" spans="1:13">
      <c r="A224" s="268">
        <v>214</v>
      </c>
      <c r="B224" s="277" t="s">
        <v>256</v>
      </c>
      <c r="C224" s="278">
        <v>1262.05</v>
      </c>
      <c r="D224" s="279">
        <v>1264.0333333333333</v>
      </c>
      <c r="E224" s="279">
        <v>1248.1166666666666</v>
      </c>
      <c r="F224" s="279">
        <v>1234.1833333333332</v>
      </c>
      <c r="G224" s="279">
        <v>1218.2666666666664</v>
      </c>
      <c r="H224" s="279">
        <v>1277.9666666666667</v>
      </c>
      <c r="I224" s="279">
        <v>1293.8833333333337</v>
      </c>
      <c r="J224" s="279">
        <v>1307.8166666666668</v>
      </c>
      <c r="K224" s="277">
        <v>1279.95</v>
      </c>
      <c r="L224" s="277">
        <v>1250.0999999999999</v>
      </c>
      <c r="M224" s="277">
        <v>4.0668300000000004</v>
      </c>
    </row>
    <row r="225" spans="1:13">
      <c r="A225" s="268">
        <v>215</v>
      </c>
      <c r="B225" s="277" t="s">
        <v>119</v>
      </c>
      <c r="C225" s="278">
        <v>437.9</v>
      </c>
      <c r="D225" s="279">
        <v>435.68333333333334</v>
      </c>
      <c r="E225" s="279">
        <v>429.4666666666667</v>
      </c>
      <c r="F225" s="279">
        <v>421.03333333333336</v>
      </c>
      <c r="G225" s="279">
        <v>414.81666666666672</v>
      </c>
      <c r="H225" s="279">
        <v>444.11666666666667</v>
      </c>
      <c r="I225" s="279">
        <v>450.33333333333326</v>
      </c>
      <c r="J225" s="279">
        <v>458.76666666666665</v>
      </c>
      <c r="K225" s="277">
        <v>441.9</v>
      </c>
      <c r="L225" s="277">
        <v>427.25</v>
      </c>
      <c r="M225" s="277">
        <v>22.62311</v>
      </c>
    </row>
    <row r="226" spans="1:13">
      <c r="A226" s="268">
        <v>216</v>
      </c>
      <c r="B226" s="277" t="s">
        <v>403</v>
      </c>
      <c r="C226" s="278">
        <v>2784.9</v>
      </c>
      <c r="D226" s="279">
        <v>2794.0166666666664</v>
      </c>
      <c r="E226" s="279">
        <v>2753.8833333333328</v>
      </c>
      <c r="F226" s="279">
        <v>2722.8666666666663</v>
      </c>
      <c r="G226" s="279">
        <v>2682.7333333333327</v>
      </c>
      <c r="H226" s="279">
        <v>2825.0333333333328</v>
      </c>
      <c r="I226" s="279">
        <v>2865.1666666666661</v>
      </c>
      <c r="J226" s="279">
        <v>2896.1833333333329</v>
      </c>
      <c r="K226" s="277">
        <v>2834.15</v>
      </c>
      <c r="L226" s="277">
        <v>2763</v>
      </c>
      <c r="M226" s="277">
        <v>9.92E-3</v>
      </c>
    </row>
    <row r="227" spans="1:13">
      <c r="A227" s="268">
        <v>217</v>
      </c>
      <c r="B227" s="277" t="s">
        <v>257</v>
      </c>
      <c r="C227" s="278">
        <v>39.5</v>
      </c>
      <c r="D227" s="279">
        <v>39.733333333333334</v>
      </c>
      <c r="E227" s="279">
        <v>38.266666666666666</v>
      </c>
      <c r="F227" s="279">
        <v>37.033333333333331</v>
      </c>
      <c r="G227" s="279">
        <v>35.566666666666663</v>
      </c>
      <c r="H227" s="279">
        <v>40.966666666666669</v>
      </c>
      <c r="I227" s="279">
        <v>42.433333333333337</v>
      </c>
      <c r="J227" s="279">
        <v>43.666666666666671</v>
      </c>
      <c r="K227" s="277">
        <v>41.2</v>
      </c>
      <c r="L227" s="277">
        <v>38.5</v>
      </c>
      <c r="M227" s="277">
        <v>22.51623</v>
      </c>
    </row>
    <row r="228" spans="1:13">
      <c r="A228" s="268">
        <v>218</v>
      </c>
      <c r="B228" s="277" t="s">
        <v>120</v>
      </c>
      <c r="C228" s="278">
        <v>9.9</v>
      </c>
      <c r="D228" s="279">
        <v>9.75</v>
      </c>
      <c r="E228" s="279">
        <v>9.35</v>
      </c>
      <c r="F228" s="279">
        <v>8.7999999999999989</v>
      </c>
      <c r="G228" s="279">
        <v>8.3999999999999986</v>
      </c>
      <c r="H228" s="279">
        <v>10.3</v>
      </c>
      <c r="I228" s="279">
        <v>10.7</v>
      </c>
      <c r="J228" s="279">
        <v>11.250000000000002</v>
      </c>
      <c r="K228" s="277">
        <v>10.15</v>
      </c>
      <c r="L228" s="277">
        <v>9.1999999999999993</v>
      </c>
      <c r="M228" s="277">
        <v>5600.9112999999998</v>
      </c>
    </row>
    <row r="229" spans="1:13">
      <c r="A229" s="268">
        <v>219</v>
      </c>
      <c r="B229" s="277" t="s">
        <v>404</v>
      </c>
      <c r="C229" s="278">
        <v>29.6</v>
      </c>
      <c r="D229" s="279">
        <v>29.233333333333334</v>
      </c>
      <c r="E229" s="279">
        <v>28.366666666666667</v>
      </c>
      <c r="F229" s="279">
        <v>27.133333333333333</v>
      </c>
      <c r="G229" s="279">
        <v>26.266666666666666</v>
      </c>
      <c r="H229" s="279">
        <v>30.466666666666669</v>
      </c>
      <c r="I229" s="279">
        <v>31.333333333333336</v>
      </c>
      <c r="J229" s="279">
        <v>32.56666666666667</v>
      </c>
      <c r="K229" s="277">
        <v>30.1</v>
      </c>
      <c r="L229" s="277">
        <v>28</v>
      </c>
      <c r="M229" s="277">
        <v>47.051290000000002</v>
      </c>
    </row>
    <row r="230" spans="1:13">
      <c r="A230" s="268">
        <v>220</v>
      </c>
      <c r="B230" s="277" t="s">
        <v>121</v>
      </c>
      <c r="C230" s="278">
        <v>31.75</v>
      </c>
      <c r="D230" s="279">
        <v>31.649999999999995</v>
      </c>
      <c r="E230" s="279">
        <v>31.249999999999993</v>
      </c>
      <c r="F230" s="279">
        <v>30.749999999999996</v>
      </c>
      <c r="G230" s="279">
        <v>30.349999999999994</v>
      </c>
      <c r="H230" s="279">
        <v>32.149999999999991</v>
      </c>
      <c r="I230" s="279">
        <v>32.54999999999999</v>
      </c>
      <c r="J230" s="279">
        <v>33.04999999999999</v>
      </c>
      <c r="K230" s="277">
        <v>32.049999999999997</v>
      </c>
      <c r="L230" s="277">
        <v>31.15</v>
      </c>
      <c r="M230" s="277">
        <v>349.18736999999999</v>
      </c>
    </row>
    <row r="231" spans="1:13">
      <c r="A231" s="268">
        <v>221</v>
      </c>
      <c r="B231" s="277" t="s">
        <v>416</v>
      </c>
      <c r="C231" s="278">
        <v>193</v>
      </c>
      <c r="D231" s="279">
        <v>192.54999999999998</v>
      </c>
      <c r="E231" s="279">
        <v>191.44999999999996</v>
      </c>
      <c r="F231" s="279">
        <v>189.89999999999998</v>
      </c>
      <c r="G231" s="279">
        <v>188.79999999999995</v>
      </c>
      <c r="H231" s="279">
        <v>194.09999999999997</v>
      </c>
      <c r="I231" s="279">
        <v>195.2</v>
      </c>
      <c r="J231" s="279">
        <v>196.74999999999997</v>
      </c>
      <c r="K231" s="277">
        <v>193.65</v>
      </c>
      <c r="L231" s="277">
        <v>191</v>
      </c>
      <c r="M231" s="277">
        <v>12.765879999999999</v>
      </c>
    </row>
    <row r="232" spans="1:13">
      <c r="A232" s="268">
        <v>222</v>
      </c>
      <c r="B232" s="277" t="s">
        <v>405</v>
      </c>
      <c r="C232" s="278">
        <v>477.5</v>
      </c>
      <c r="D232" s="279">
        <v>475.56666666666661</v>
      </c>
      <c r="E232" s="279">
        <v>467.8333333333332</v>
      </c>
      <c r="F232" s="279">
        <v>458.16666666666657</v>
      </c>
      <c r="G232" s="279">
        <v>450.43333333333317</v>
      </c>
      <c r="H232" s="279">
        <v>485.23333333333323</v>
      </c>
      <c r="I232" s="279">
        <v>492.96666666666658</v>
      </c>
      <c r="J232" s="279">
        <v>502.63333333333327</v>
      </c>
      <c r="K232" s="277">
        <v>483.3</v>
      </c>
      <c r="L232" s="277">
        <v>465.9</v>
      </c>
      <c r="M232" s="277">
        <v>0.54015999999999997</v>
      </c>
    </row>
    <row r="233" spans="1:13">
      <c r="A233" s="268">
        <v>223</v>
      </c>
      <c r="B233" s="277" t="s">
        <v>406</v>
      </c>
      <c r="C233" s="278">
        <v>6.85</v>
      </c>
      <c r="D233" s="279">
        <v>6.8666666666666671</v>
      </c>
      <c r="E233" s="279">
        <v>6.7833333333333341</v>
      </c>
      <c r="F233" s="279">
        <v>6.7166666666666668</v>
      </c>
      <c r="G233" s="279">
        <v>6.6333333333333337</v>
      </c>
      <c r="H233" s="279">
        <v>6.9333333333333345</v>
      </c>
      <c r="I233" s="279">
        <v>7.0166666666666666</v>
      </c>
      <c r="J233" s="279">
        <v>7.0833333333333348</v>
      </c>
      <c r="K233" s="277">
        <v>6.95</v>
      </c>
      <c r="L233" s="277">
        <v>6.8</v>
      </c>
      <c r="M233" s="277">
        <v>12.4131</v>
      </c>
    </row>
    <row r="234" spans="1:13">
      <c r="A234" s="268">
        <v>224</v>
      </c>
      <c r="B234" s="277" t="s">
        <v>122</v>
      </c>
      <c r="C234" s="278">
        <v>400.8</v>
      </c>
      <c r="D234" s="279">
        <v>398.73333333333335</v>
      </c>
      <c r="E234" s="279">
        <v>393.66666666666669</v>
      </c>
      <c r="F234" s="279">
        <v>386.53333333333336</v>
      </c>
      <c r="G234" s="279">
        <v>381.4666666666667</v>
      </c>
      <c r="H234" s="279">
        <v>405.86666666666667</v>
      </c>
      <c r="I234" s="279">
        <v>410.93333333333328</v>
      </c>
      <c r="J234" s="279">
        <v>418.06666666666666</v>
      </c>
      <c r="K234" s="277">
        <v>403.8</v>
      </c>
      <c r="L234" s="277">
        <v>391.6</v>
      </c>
      <c r="M234" s="277">
        <v>25.176590000000001</v>
      </c>
    </row>
    <row r="235" spans="1:13">
      <c r="A235" s="268">
        <v>225</v>
      </c>
      <c r="B235" s="277" t="s">
        <v>407</v>
      </c>
      <c r="C235" s="278">
        <v>88.15</v>
      </c>
      <c r="D235" s="279">
        <v>88.8</v>
      </c>
      <c r="E235" s="279">
        <v>84.75</v>
      </c>
      <c r="F235" s="279">
        <v>81.350000000000009</v>
      </c>
      <c r="G235" s="279">
        <v>77.300000000000011</v>
      </c>
      <c r="H235" s="279">
        <v>92.199999999999989</v>
      </c>
      <c r="I235" s="279">
        <v>96.249999999999972</v>
      </c>
      <c r="J235" s="279">
        <v>99.649999999999977</v>
      </c>
      <c r="K235" s="277">
        <v>92.85</v>
      </c>
      <c r="L235" s="277">
        <v>85.4</v>
      </c>
      <c r="M235" s="277">
        <v>15.47963</v>
      </c>
    </row>
    <row r="236" spans="1:13">
      <c r="A236" s="268">
        <v>226</v>
      </c>
      <c r="B236" s="277" t="s">
        <v>1604</v>
      </c>
      <c r="C236" s="278">
        <v>1002.7</v>
      </c>
      <c r="D236" s="279">
        <v>1013.7333333333332</v>
      </c>
      <c r="E236" s="279">
        <v>988.96666666666647</v>
      </c>
      <c r="F236" s="279">
        <v>975.23333333333323</v>
      </c>
      <c r="G236" s="279">
        <v>950.46666666666647</v>
      </c>
      <c r="H236" s="279">
        <v>1027.4666666666665</v>
      </c>
      <c r="I236" s="279">
        <v>1052.2333333333331</v>
      </c>
      <c r="J236" s="279">
        <v>1065.9666666666665</v>
      </c>
      <c r="K236" s="277">
        <v>1038.5</v>
      </c>
      <c r="L236" s="277">
        <v>1000</v>
      </c>
      <c r="M236" s="277">
        <v>0.10069</v>
      </c>
    </row>
    <row r="237" spans="1:13">
      <c r="A237" s="268">
        <v>227</v>
      </c>
      <c r="B237" s="277" t="s">
        <v>260</v>
      </c>
      <c r="C237" s="278">
        <v>103.6</v>
      </c>
      <c r="D237" s="279">
        <v>103.95</v>
      </c>
      <c r="E237" s="279">
        <v>102.55000000000001</v>
      </c>
      <c r="F237" s="279">
        <v>101.50000000000001</v>
      </c>
      <c r="G237" s="279">
        <v>100.10000000000002</v>
      </c>
      <c r="H237" s="279">
        <v>105</v>
      </c>
      <c r="I237" s="279">
        <v>106.4</v>
      </c>
      <c r="J237" s="279">
        <v>107.44999999999999</v>
      </c>
      <c r="K237" s="277">
        <v>105.35</v>
      </c>
      <c r="L237" s="277">
        <v>102.9</v>
      </c>
      <c r="M237" s="277">
        <v>10.904070000000001</v>
      </c>
    </row>
    <row r="238" spans="1:13">
      <c r="A238" s="268">
        <v>228</v>
      </c>
      <c r="B238" s="277" t="s">
        <v>412</v>
      </c>
      <c r="C238" s="278">
        <v>115</v>
      </c>
      <c r="D238" s="279">
        <v>114.96666666666665</v>
      </c>
      <c r="E238" s="279">
        <v>113.5333333333333</v>
      </c>
      <c r="F238" s="279">
        <v>112.06666666666665</v>
      </c>
      <c r="G238" s="279">
        <v>110.6333333333333</v>
      </c>
      <c r="H238" s="279">
        <v>116.43333333333331</v>
      </c>
      <c r="I238" s="279">
        <v>117.86666666666667</v>
      </c>
      <c r="J238" s="279">
        <v>119.33333333333331</v>
      </c>
      <c r="K238" s="277">
        <v>116.4</v>
      </c>
      <c r="L238" s="277">
        <v>113.5</v>
      </c>
      <c r="M238" s="277">
        <v>6.16737</v>
      </c>
    </row>
    <row r="239" spans="1:13">
      <c r="A239" s="268">
        <v>229</v>
      </c>
      <c r="B239" s="277" t="s">
        <v>1616</v>
      </c>
      <c r="C239" s="278">
        <v>4561.8</v>
      </c>
      <c r="D239" s="279">
        <v>4305.1833333333334</v>
      </c>
      <c r="E239" s="279">
        <v>4016.6166666666668</v>
      </c>
      <c r="F239" s="279">
        <v>3471.4333333333334</v>
      </c>
      <c r="G239" s="279">
        <v>3182.8666666666668</v>
      </c>
      <c r="H239" s="279">
        <v>4850.3666666666668</v>
      </c>
      <c r="I239" s="279">
        <v>5138.9333333333343</v>
      </c>
      <c r="J239" s="279">
        <v>5684.1166666666668</v>
      </c>
      <c r="K239" s="277">
        <v>4593.75</v>
      </c>
      <c r="L239" s="277">
        <v>3760</v>
      </c>
      <c r="M239" s="277">
        <v>9.7205300000000001</v>
      </c>
    </row>
    <row r="240" spans="1:13">
      <c r="A240" s="268">
        <v>230</v>
      </c>
      <c r="B240" s="277" t="s">
        <v>259</v>
      </c>
      <c r="C240" s="278">
        <v>64.55</v>
      </c>
      <c r="D240" s="279">
        <v>64.516666666666666</v>
      </c>
      <c r="E240" s="279">
        <v>63.833333333333329</v>
      </c>
      <c r="F240" s="279">
        <v>63.11666666666666</v>
      </c>
      <c r="G240" s="279">
        <v>62.433333333333323</v>
      </c>
      <c r="H240" s="279">
        <v>65.233333333333334</v>
      </c>
      <c r="I240" s="279">
        <v>65.916666666666671</v>
      </c>
      <c r="J240" s="279">
        <v>66.63333333333334</v>
      </c>
      <c r="K240" s="277">
        <v>65.2</v>
      </c>
      <c r="L240" s="277">
        <v>63.8</v>
      </c>
      <c r="M240" s="277">
        <v>8.1213899999999999</v>
      </c>
    </row>
    <row r="241" spans="1:13">
      <c r="A241" s="268">
        <v>231</v>
      </c>
      <c r="B241" s="277" t="s">
        <v>123</v>
      </c>
      <c r="C241" s="278">
        <v>1247.3</v>
      </c>
      <c r="D241" s="279">
        <v>1240.5833333333333</v>
      </c>
      <c r="E241" s="279">
        <v>1209.1666666666665</v>
      </c>
      <c r="F241" s="279">
        <v>1171.0333333333333</v>
      </c>
      <c r="G241" s="279">
        <v>1139.6166666666666</v>
      </c>
      <c r="H241" s="279">
        <v>1278.7166666666665</v>
      </c>
      <c r="I241" s="279">
        <v>1310.133333333333</v>
      </c>
      <c r="J241" s="279">
        <v>1348.2666666666664</v>
      </c>
      <c r="K241" s="277">
        <v>1272</v>
      </c>
      <c r="L241" s="277">
        <v>1202.45</v>
      </c>
      <c r="M241" s="277">
        <v>34.90746</v>
      </c>
    </row>
    <row r="242" spans="1:13">
      <c r="A242" s="268">
        <v>232</v>
      </c>
      <c r="B242" s="277" t="s">
        <v>1623</v>
      </c>
      <c r="C242" s="278">
        <v>220.45</v>
      </c>
      <c r="D242" s="279">
        <v>220.98333333333335</v>
      </c>
      <c r="E242" s="279">
        <v>217.26666666666671</v>
      </c>
      <c r="F242" s="279">
        <v>214.08333333333337</v>
      </c>
      <c r="G242" s="279">
        <v>210.36666666666673</v>
      </c>
      <c r="H242" s="279">
        <v>224.16666666666669</v>
      </c>
      <c r="I242" s="279">
        <v>227.88333333333333</v>
      </c>
      <c r="J242" s="279">
        <v>231.06666666666666</v>
      </c>
      <c r="K242" s="277">
        <v>224.7</v>
      </c>
      <c r="L242" s="277">
        <v>217.8</v>
      </c>
      <c r="M242" s="277">
        <v>0.68340000000000001</v>
      </c>
    </row>
    <row r="243" spans="1:13">
      <c r="A243" s="268">
        <v>233</v>
      </c>
      <c r="B243" s="277" t="s">
        <v>418</v>
      </c>
      <c r="C243" s="278">
        <v>262.45</v>
      </c>
      <c r="D243" s="279">
        <v>266.5</v>
      </c>
      <c r="E243" s="279">
        <v>256</v>
      </c>
      <c r="F243" s="279">
        <v>249.55</v>
      </c>
      <c r="G243" s="279">
        <v>239.05</v>
      </c>
      <c r="H243" s="279">
        <v>272.95</v>
      </c>
      <c r="I243" s="279">
        <v>283.45</v>
      </c>
      <c r="J243" s="279">
        <v>289.89999999999998</v>
      </c>
      <c r="K243" s="277">
        <v>277</v>
      </c>
      <c r="L243" s="277">
        <v>260.05</v>
      </c>
      <c r="M243" s="277">
        <v>0.57230999999999999</v>
      </c>
    </row>
    <row r="244" spans="1:13">
      <c r="A244" s="268">
        <v>234</v>
      </c>
      <c r="B244" s="277" t="s">
        <v>124</v>
      </c>
      <c r="C244" s="278">
        <v>640.54999999999995</v>
      </c>
      <c r="D244" s="279">
        <v>635.25</v>
      </c>
      <c r="E244" s="279">
        <v>619.4</v>
      </c>
      <c r="F244" s="279">
        <v>598.25</v>
      </c>
      <c r="G244" s="279">
        <v>582.4</v>
      </c>
      <c r="H244" s="279">
        <v>656.4</v>
      </c>
      <c r="I244" s="279">
        <v>672.24999999999989</v>
      </c>
      <c r="J244" s="279">
        <v>693.4</v>
      </c>
      <c r="K244" s="277">
        <v>651.1</v>
      </c>
      <c r="L244" s="277">
        <v>614.1</v>
      </c>
      <c r="M244" s="277">
        <v>197.69514000000001</v>
      </c>
    </row>
    <row r="245" spans="1:13">
      <c r="A245" s="268">
        <v>235</v>
      </c>
      <c r="B245" s="277" t="s">
        <v>419</v>
      </c>
      <c r="C245" s="278">
        <v>78.5</v>
      </c>
      <c r="D245" s="279">
        <v>78.633333333333326</v>
      </c>
      <c r="E245" s="279">
        <v>77.416666666666657</v>
      </c>
      <c r="F245" s="279">
        <v>76.333333333333329</v>
      </c>
      <c r="G245" s="279">
        <v>75.11666666666666</v>
      </c>
      <c r="H245" s="279">
        <v>79.716666666666654</v>
      </c>
      <c r="I245" s="279">
        <v>80.933333333333323</v>
      </c>
      <c r="J245" s="279">
        <v>82.016666666666652</v>
      </c>
      <c r="K245" s="277">
        <v>79.849999999999994</v>
      </c>
      <c r="L245" s="277">
        <v>77.55</v>
      </c>
      <c r="M245" s="277">
        <v>7.3713800000000003</v>
      </c>
    </row>
    <row r="246" spans="1:13">
      <c r="A246" s="268">
        <v>236</v>
      </c>
      <c r="B246" s="277" t="s">
        <v>125</v>
      </c>
      <c r="C246" s="278">
        <v>196.05</v>
      </c>
      <c r="D246" s="279">
        <v>195.43333333333331</v>
      </c>
      <c r="E246" s="279">
        <v>192.41666666666663</v>
      </c>
      <c r="F246" s="279">
        <v>188.78333333333333</v>
      </c>
      <c r="G246" s="279">
        <v>185.76666666666665</v>
      </c>
      <c r="H246" s="279">
        <v>199.06666666666661</v>
      </c>
      <c r="I246" s="279">
        <v>202.08333333333331</v>
      </c>
      <c r="J246" s="279">
        <v>205.71666666666658</v>
      </c>
      <c r="K246" s="277">
        <v>198.45</v>
      </c>
      <c r="L246" s="277">
        <v>191.8</v>
      </c>
      <c r="M246" s="277">
        <v>153.54231999999999</v>
      </c>
    </row>
    <row r="247" spans="1:13">
      <c r="A247" s="268">
        <v>237</v>
      </c>
      <c r="B247" s="277" t="s">
        <v>126</v>
      </c>
      <c r="C247" s="278">
        <v>924</v>
      </c>
      <c r="D247" s="279">
        <v>921.30000000000007</v>
      </c>
      <c r="E247" s="279">
        <v>916.20000000000016</v>
      </c>
      <c r="F247" s="279">
        <v>908.40000000000009</v>
      </c>
      <c r="G247" s="279">
        <v>903.30000000000018</v>
      </c>
      <c r="H247" s="279">
        <v>929.10000000000014</v>
      </c>
      <c r="I247" s="279">
        <v>934.2</v>
      </c>
      <c r="J247" s="279">
        <v>942.00000000000011</v>
      </c>
      <c r="K247" s="277">
        <v>926.4</v>
      </c>
      <c r="L247" s="277">
        <v>913.5</v>
      </c>
      <c r="M247" s="277">
        <v>56.786960000000001</v>
      </c>
    </row>
    <row r="248" spans="1:13">
      <c r="A248" s="268">
        <v>238</v>
      </c>
      <c r="B248" s="277" t="s">
        <v>1646</v>
      </c>
      <c r="C248" s="278">
        <v>623.45000000000005</v>
      </c>
      <c r="D248" s="279">
        <v>624.23333333333323</v>
      </c>
      <c r="E248" s="279">
        <v>619.31666666666649</v>
      </c>
      <c r="F248" s="279">
        <v>615.18333333333328</v>
      </c>
      <c r="G248" s="279">
        <v>610.26666666666654</v>
      </c>
      <c r="H248" s="279">
        <v>628.36666666666645</v>
      </c>
      <c r="I248" s="279">
        <v>633.28333333333319</v>
      </c>
      <c r="J248" s="279">
        <v>637.4166666666664</v>
      </c>
      <c r="K248" s="277">
        <v>629.15</v>
      </c>
      <c r="L248" s="277">
        <v>620.1</v>
      </c>
      <c r="M248" s="277">
        <v>7.2090000000000001E-2</v>
      </c>
    </row>
    <row r="249" spans="1:13">
      <c r="A249" s="268">
        <v>239</v>
      </c>
      <c r="B249" s="277" t="s">
        <v>420</v>
      </c>
      <c r="C249" s="278">
        <v>289.45</v>
      </c>
      <c r="D249" s="279">
        <v>290.23333333333335</v>
      </c>
      <c r="E249" s="279">
        <v>285.66666666666669</v>
      </c>
      <c r="F249" s="279">
        <v>281.88333333333333</v>
      </c>
      <c r="G249" s="279">
        <v>277.31666666666666</v>
      </c>
      <c r="H249" s="279">
        <v>294.01666666666671</v>
      </c>
      <c r="I249" s="279">
        <v>298.58333333333331</v>
      </c>
      <c r="J249" s="279">
        <v>302.36666666666673</v>
      </c>
      <c r="K249" s="277">
        <v>294.8</v>
      </c>
      <c r="L249" s="277">
        <v>286.45</v>
      </c>
      <c r="M249" s="277">
        <v>4.8022799999999997</v>
      </c>
    </row>
    <row r="250" spans="1:13">
      <c r="A250" s="268">
        <v>240</v>
      </c>
      <c r="B250" s="277" t="s">
        <v>421</v>
      </c>
      <c r="C250" s="278">
        <v>185.9</v>
      </c>
      <c r="D250" s="279">
        <v>185.41666666666666</v>
      </c>
      <c r="E250" s="279">
        <v>182.2833333333333</v>
      </c>
      <c r="F250" s="279">
        <v>178.66666666666666</v>
      </c>
      <c r="G250" s="279">
        <v>175.5333333333333</v>
      </c>
      <c r="H250" s="279">
        <v>189.0333333333333</v>
      </c>
      <c r="I250" s="279">
        <v>192.16666666666669</v>
      </c>
      <c r="J250" s="279">
        <v>195.7833333333333</v>
      </c>
      <c r="K250" s="277">
        <v>188.55</v>
      </c>
      <c r="L250" s="277">
        <v>181.8</v>
      </c>
      <c r="M250" s="277">
        <v>1.6812100000000001</v>
      </c>
    </row>
    <row r="251" spans="1:13">
      <c r="A251" s="268">
        <v>241</v>
      </c>
      <c r="B251" s="277" t="s">
        <v>417</v>
      </c>
      <c r="C251" s="278">
        <v>10.4</v>
      </c>
      <c r="D251" s="279">
        <v>10.4</v>
      </c>
      <c r="E251" s="279">
        <v>10.3</v>
      </c>
      <c r="F251" s="279">
        <v>10.200000000000001</v>
      </c>
      <c r="G251" s="279">
        <v>10.100000000000001</v>
      </c>
      <c r="H251" s="279">
        <v>10.5</v>
      </c>
      <c r="I251" s="279">
        <v>10.599999999999998</v>
      </c>
      <c r="J251" s="279">
        <v>10.7</v>
      </c>
      <c r="K251" s="277">
        <v>10.5</v>
      </c>
      <c r="L251" s="277">
        <v>10.3</v>
      </c>
      <c r="M251" s="277">
        <v>10.66639</v>
      </c>
    </row>
    <row r="252" spans="1:13">
      <c r="A252" s="268">
        <v>242</v>
      </c>
      <c r="B252" s="277" t="s">
        <v>127</v>
      </c>
      <c r="C252" s="278">
        <v>85.3</v>
      </c>
      <c r="D252" s="279">
        <v>85.166666666666671</v>
      </c>
      <c r="E252" s="279">
        <v>84.683333333333337</v>
      </c>
      <c r="F252" s="279">
        <v>84.066666666666663</v>
      </c>
      <c r="G252" s="279">
        <v>83.583333333333329</v>
      </c>
      <c r="H252" s="279">
        <v>85.783333333333346</v>
      </c>
      <c r="I252" s="279">
        <v>86.266666666666666</v>
      </c>
      <c r="J252" s="279">
        <v>86.883333333333354</v>
      </c>
      <c r="K252" s="277">
        <v>85.65</v>
      </c>
      <c r="L252" s="277">
        <v>84.55</v>
      </c>
      <c r="M252" s="277">
        <v>125.23696</v>
      </c>
    </row>
    <row r="253" spans="1:13">
      <c r="A253" s="268">
        <v>243</v>
      </c>
      <c r="B253" s="277" t="s">
        <v>262</v>
      </c>
      <c r="C253" s="278">
        <v>2055.65</v>
      </c>
      <c r="D253" s="279">
        <v>2036.6333333333332</v>
      </c>
      <c r="E253" s="279">
        <v>2005.2666666666664</v>
      </c>
      <c r="F253" s="279">
        <v>1954.8833333333332</v>
      </c>
      <c r="G253" s="279">
        <v>1923.5166666666664</v>
      </c>
      <c r="H253" s="279">
        <v>2087.0166666666664</v>
      </c>
      <c r="I253" s="279">
        <v>2118.3833333333332</v>
      </c>
      <c r="J253" s="279">
        <v>2168.7666666666664</v>
      </c>
      <c r="K253" s="277">
        <v>2068</v>
      </c>
      <c r="L253" s="277">
        <v>1986.25</v>
      </c>
      <c r="M253" s="277">
        <v>3.6555399999999998</v>
      </c>
    </row>
    <row r="254" spans="1:13">
      <c r="A254" s="268">
        <v>244</v>
      </c>
      <c r="B254" s="277" t="s">
        <v>408</v>
      </c>
      <c r="C254" s="278">
        <v>119.85</v>
      </c>
      <c r="D254" s="279">
        <v>119.71666666666665</v>
      </c>
      <c r="E254" s="279">
        <v>118.43333333333331</v>
      </c>
      <c r="F254" s="279">
        <v>117.01666666666665</v>
      </c>
      <c r="G254" s="279">
        <v>115.73333333333331</v>
      </c>
      <c r="H254" s="279">
        <v>121.13333333333331</v>
      </c>
      <c r="I254" s="279">
        <v>122.41666666666664</v>
      </c>
      <c r="J254" s="279">
        <v>123.83333333333331</v>
      </c>
      <c r="K254" s="277">
        <v>121</v>
      </c>
      <c r="L254" s="277">
        <v>118.3</v>
      </c>
      <c r="M254" s="277">
        <v>5.2116800000000003</v>
      </c>
    </row>
    <row r="255" spans="1:13">
      <c r="A255" s="268">
        <v>245</v>
      </c>
      <c r="B255" s="277" t="s">
        <v>409</v>
      </c>
      <c r="C255" s="278">
        <v>89.45</v>
      </c>
      <c r="D255" s="279">
        <v>89.2</v>
      </c>
      <c r="E255" s="279">
        <v>87.95</v>
      </c>
      <c r="F255" s="279">
        <v>86.45</v>
      </c>
      <c r="G255" s="279">
        <v>85.2</v>
      </c>
      <c r="H255" s="279">
        <v>90.7</v>
      </c>
      <c r="I255" s="279">
        <v>91.95</v>
      </c>
      <c r="J255" s="279">
        <v>93.45</v>
      </c>
      <c r="K255" s="277">
        <v>90.45</v>
      </c>
      <c r="L255" s="277">
        <v>87.7</v>
      </c>
      <c r="M255" s="277">
        <v>4.0909800000000001</v>
      </c>
    </row>
    <row r="256" spans="1:13">
      <c r="A256" s="268">
        <v>246</v>
      </c>
      <c r="B256" s="277" t="s">
        <v>2932</v>
      </c>
      <c r="C256" s="278">
        <v>1359.75</v>
      </c>
      <c r="D256" s="279">
        <v>1360.9166666666667</v>
      </c>
      <c r="E256" s="279">
        <v>1351.9333333333334</v>
      </c>
      <c r="F256" s="279">
        <v>1344.1166666666666</v>
      </c>
      <c r="G256" s="279">
        <v>1335.1333333333332</v>
      </c>
      <c r="H256" s="279">
        <v>1368.7333333333336</v>
      </c>
      <c r="I256" s="279">
        <v>1377.7166666666667</v>
      </c>
      <c r="J256" s="279">
        <v>1385.5333333333338</v>
      </c>
      <c r="K256" s="277">
        <v>1369.9</v>
      </c>
      <c r="L256" s="277">
        <v>1353.1</v>
      </c>
      <c r="M256" s="277">
        <v>2.4651200000000002</v>
      </c>
    </row>
    <row r="257" spans="1:13">
      <c r="A257" s="268">
        <v>247</v>
      </c>
      <c r="B257" s="277" t="s">
        <v>402</v>
      </c>
      <c r="C257" s="278">
        <v>488</v>
      </c>
      <c r="D257" s="279">
        <v>488.51666666666665</v>
      </c>
      <c r="E257" s="279">
        <v>482.63333333333333</v>
      </c>
      <c r="F257" s="279">
        <v>477.26666666666665</v>
      </c>
      <c r="G257" s="279">
        <v>471.38333333333333</v>
      </c>
      <c r="H257" s="279">
        <v>493.88333333333333</v>
      </c>
      <c r="I257" s="279">
        <v>499.76666666666665</v>
      </c>
      <c r="J257" s="279">
        <v>505.13333333333333</v>
      </c>
      <c r="K257" s="277">
        <v>494.4</v>
      </c>
      <c r="L257" s="277">
        <v>483.15</v>
      </c>
      <c r="M257" s="277">
        <v>3.8080400000000001</v>
      </c>
    </row>
    <row r="258" spans="1:13">
      <c r="A258" s="268">
        <v>248</v>
      </c>
      <c r="B258" s="277" t="s">
        <v>128</v>
      </c>
      <c r="C258" s="278">
        <v>191.35</v>
      </c>
      <c r="D258" s="279">
        <v>191.33333333333334</v>
      </c>
      <c r="E258" s="279">
        <v>189.66666666666669</v>
      </c>
      <c r="F258" s="279">
        <v>187.98333333333335</v>
      </c>
      <c r="G258" s="279">
        <v>186.31666666666669</v>
      </c>
      <c r="H258" s="279">
        <v>193.01666666666668</v>
      </c>
      <c r="I258" s="279">
        <v>194.68333333333337</v>
      </c>
      <c r="J258" s="279">
        <v>196.36666666666667</v>
      </c>
      <c r="K258" s="277">
        <v>193</v>
      </c>
      <c r="L258" s="277">
        <v>189.65</v>
      </c>
      <c r="M258" s="277">
        <v>205.85664</v>
      </c>
    </row>
    <row r="259" spans="1:13">
      <c r="A259" s="268">
        <v>249</v>
      </c>
      <c r="B259" s="277" t="s">
        <v>413</v>
      </c>
      <c r="C259" s="278">
        <v>246.45</v>
      </c>
      <c r="D259" s="279">
        <v>245</v>
      </c>
      <c r="E259" s="279">
        <v>238.6</v>
      </c>
      <c r="F259" s="279">
        <v>230.75</v>
      </c>
      <c r="G259" s="279">
        <v>224.35</v>
      </c>
      <c r="H259" s="279">
        <v>252.85</v>
      </c>
      <c r="I259" s="279">
        <v>259.25</v>
      </c>
      <c r="J259" s="279">
        <v>267.10000000000002</v>
      </c>
      <c r="K259" s="277">
        <v>251.4</v>
      </c>
      <c r="L259" s="277">
        <v>237.15</v>
      </c>
      <c r="M259" s="277">
        <v>0.13055</v>
      </c>
    </row>
    <row r="260" spans="1:13">
      <c r="A260" s="268">
        <v>250</v>
      </c>
      <c r="B260" s="277" t="s">
        <v>411</v>
      </c>
      <c r="C260" s="278">
        <v>133.94999999999999</v>
      </c>
      <c r="D260" s="279">
        <v>133.55000000000001</v>
      </c>
      <c r="E260" s="279">
        <v>131.20000000000002</v>
      </c>
      <c r="F260" s="279">
        <v>128.45000000000002</v>
      </c>
      <c r="G260" s="279">
        <v>126.10000000000002</v>
      </c>
      <c r="H260" s="279">
        <v>136.30000000000001</v>
      </c>
      <c r="I260" s="279">
        <v>138.65000000000003</v>
      </c>
      <c r="J260" s="279">
        <v>141.4</v>
      </c>
      <c r="K260" s="277">
        <v>135.9</v>
      </c>
      <c r="L260" s="277">
        <v>130.80000000000001</v>
      </c>
      <c r="M260" s="277">
        <v>7.3379899999999996</v>
      </c>
    </row>
    <row r="261" spans="1:13">
      <c r="A261" s="268">
        <v>251</v>
      </c>
      <c r="B261" s="277" t="s">
        <v>431</v>
      </c>
      <c r="C261" s="278">
        <v>17.600000000000001</v>
      </c>
      <c r="D261" s="279">
        <v>17.516666666666669</v>
      </c>
      <c r="E261" s="279">
        <v>17.233333333333338</v>
      </c>
      <c r="F261" s="279">
        <v>16.866666666666667</v>
      </c>
      <c r="G261" s="279">
        <v>16.583333333333336</v>
      </c>
      <c r="H261" s="279">
        <v>17.88333333333334</v>
      </c>
      <c r="I261" s="279">
        <v>18.166666666666671</v>
      </c>
      <c r="J261" s="279">
        <v>18.533333333333342</v>
      </c>
      <c r="K261" s="277">
        <v>17.8</v>
      </c>
      <c r="L261" s="277">
        <v>17.149999999999999</v>
      </c>
      <c r="M261" s="277">
        <v>14.821059999999999</v>
      </c>
    </row>
    <row r="262" spans="1:13">
      <c r="A262" s="268">
        <v>252</v>
      </c>
      <c r="B262" s="277" t="s">
        <v>428</v>
      </c>
      <c r="C262" s="278">
        <v>39.9</v>
      </c>
      <c r="D262" s="279">
        <v>39.966666666666669</v>
      </c>
      <c r="E262" s="279">
        <v>39.433333333333337</v>
      </c>
      <c r="F262" s="279">
        <v>38.966666666666669</v>
      </c>
      <c r="G262" s="279">
        <v>38.433333333333337</v>
      </c>
      <c r="H262" s="279">
        <v>40.433333333333337</v>
      </c>
      <c r="I262" s="279">
        <v>40.966666666666669</v>
      </c>
      <c r="J262" s="279">
        <v>41.433333333333337</v>
      </c>
      <c r="K262" s="277">
        <v>40.5</v>
      </c>
      <c r="L262" s="277">
        <v>39.5</v>
      </c>
      <c r="M262" s="277">
        <v>1.94339</v>
      </c>
    </row>
    <row r="263" spans="1:13">
      <c r="A263" s="268">
        <v>253</v>
      </c>
      <c r="B263" s="277" t="s">
        <v>429</v>
      </c>
      <c r="C263" s="278">
        <v>91.9</v>
      </c>
      <c r="D263" s="279">
        <v>91.816666666666663</v>
      </c>
      <c r="E263" s="279">
        <v>90.633333333333326</v>
      </c>
      <c r="F263" s="279">
        <v>89.36666666666666</v>
      </c>
      <c r="G263" s="279">
        <v>88.183333333333323</v>
      </c>
      <c r="H263" s="279">
        <v>93.083333333333329</v>
      </c>
      <c r="I263" s="279">
        <v>94.266666666666666</v>
      </c>
      <c r="J263" s="279">
        <v>95.533333333333331</v>
      </c>
      <c r="K263" s="277">
        <v>93</v>
      </c>
      <c r="L263" s="277">
        <v>90.55</v>
      </c>
      <c r="M263" s="277">
        <v>12.79095</v>
      </c>
    </row>
    <row r="264" spans="1:13">
      <c r="A264" s="268">
        <v>254</v>
      </c>
      <c r="B264" s="277" t="s">
        <v>432</v>
      </c>
      <c r="C264" s="278">
        <v>41.9</v>
      </c>
      <c r="D264" s="279">
        <v>41.833333333333336</v>
      </c>
      <c r="E264" s="279">
        <v>41.266666666666673</v>
      </c>
      <c r="F264" s="279">
        <v>40.63333333333334</v>
      </c>
      <c r="G264" s="279">
        <v>40.066666666666677</v>
      </c>
      <c r="H264" s="279">
        <v>42.466666666666669</v>
      </c>
      <c r="I264" s="279">
        <v>43.033333333333331</v>
      </c>
      <c r="J264" s="279">
        <v>43.666666666666664</v>
      </c>
      <c r="K264" s="277">
        <v>42.4</v>
      </c>
      <c r="L264" s="277">
        <v>41.2</v>
      </c>
      <c r="M264" s="277">
        <v>5.8073300000000003</v>
      </c>
    </row>
    <row r="265" spans="1:13">
      <c r="A265" s="268">
        <v>255</v>
      </c>
      <c r="B265" s="277" t="s">
        <v>422</v>
      </c>
      <c r="C265" s="278">
        <v>766.95</v>
      </c>
      <c r="D265" s="279">
        <v>766.98333333333323</v>
      </c>
      <c r="E265" s="279">
        <v>753.96666666666647</v>
      </c>
      <c r="F265" s="279">
        <v>740.98333333333323</v>
      </c>
      <c r="G265" s="279">
        <v>727.96666666666647</v>
      </c>
      <c r="H265" s="279">
        <v>779.96666666666647</v>
      </c>
      <c r="I265" s="279">
        <v>792.98333333333312</v>
      </c>
      <c r="J265" s="279">
        <v>805.96666666666647</v>
      </c>
      <c r="K265" s="277">
        <v>780</v>
      </c>
      <c r="L265" s="277">
        <v>754</v>
      </c>
      <c r="M265" s="277">
        <v>3.65672</v>
      </c>
    </row>
    <row r="266" spans="1:13">
      <c r="A266" s="268">
        <v>256</v>
      </c>
      <c r="B266" s="277" t="s">
        <v>436</v>
      </c>
      <c r="C266" s="278">
        <v>2148.3000000000002</v>
      </c>
      <c r="D266" s="279">
        <v>2158.8833333333332</v>
      </c>
      <c r="E266" s="279">
        <v>2123.4166666666665</v>
      </c>
      <c r="F266" s="279">
        <v>2098.5333333333333</v>
      </c>
      <c r="G266" s="279">
        <v>2063.0666666666666</v>
      </c>
      <c r="H266" s="279">
        <v>2183.7666666666664</v>
      </c>
      <c r="I266" s="279">
        <v>2219.2333333333336</v>
      </c>
      <c r="J266" s="279">
        <v>2244.1166666666663</v>
      </c>
      <c r="K266" s="277">
        <v>2194.35</v>
      </c>
      <c r="L266" s="277">
        <v>2134</v>
      </c>
      <c r="M266" s="277">
        <v>5.1290000000000002E-2</v>
      </c>
    </row>
    <row r="267" spans="1:13">
      <c r="A267" s="268">
        <v>257</v>
      </c>
      <c r="B267" s="277" t="s">
        <v>433</v>
      </c>
      <c r="C267" s="278">
        <v>64.5</v>
      </c>
      <c r="D267" s="279">
        <v>63.866666666666667</v>
      </c>
      <c r="E267" s="279">
        <v>62.733333333333334</v>
      </c>
      <c r="F267" s="279">
        <v>60.966666666666669</v>
      </c>
      <c r="G267" s="279">
        <v>59.833333333333336</v>
      </c>
      <c r="H267" s="279">
        <v>65.633333333333326</v>
      </c>
      <c r="I267" s="279">
        <v>66.76666666666668</v>
      </c>
      <c r="J267" s="279">
        <v>68.533333333333331</v>
      </c>
      <c r="K267" s="277">
        <v>65</v>
      </c>
      <c r="L267" s="277">
        <v>62.1</v>
      </c>
      <c r="M267" s="277">
        <v>6.3391799999999998</v>
      </c>
    </row>
    <row r="268" spans="1:13">
      <c r="A268" s="268">
        <v>258</v>
      </c>
      <c r="B268" s="277" t="s">
        <v>129</v>
      </c>
      <c r="C268" s="278">
        <v>221.25</v>
      </c>
      <c r="D268" s="279">
        <v>218.9</v>
      </c>
      <c r="E268" s="279">
        <v>214.85000000000002</v>
      </c>
      <c r="F268" s="279">
        <v>208.45000000000002</v>
      </c>
      <c r="G268" s="279">
        <v>204.40000000000003</v>
      </c>
      <c r="H268" s="279">
        <v>225.3</v>
      </c>
      <c r="I268" s="279">
        <v>229.35000000000002</v>
      </c>
      <c r="J268" s="279">
        <v>235.75</v>
      </c>
      <c r="K268" s="277">
        <v>222.95</v>
      </c>
      <c r="L268" s="277">
        <v>212.5</v>
      </c>
      <c r="M268" s="277">
        <v>151.51680999999999</v>
      </c>
    </row>
    <row r="269" spans="1:13">
      <c r="A269" s="268">
        <v>259</v>
      </c>
      <c r="B269" s="277" t="s">
        <v>423</v>
      </c>
      <c r="C269" s="278">
        <v>1487.3</v>
      </c>
      <c r="D269" s="279">
        <v>1487.1000000000001</v>
      </c>
      <c r="E269" s="279">
        <v>1474.2000000000003</v>
      </c>
      <c r="F269" s="279">
        <v>1461.1000000000001</v>
      </c>
      <c r="G269" s="279">
        <v>1448.2000000000003</v>
      </c>
      <c r="H269" s="279">
        <v>1500.2000000000003</v>
      </c>
      <c r="I269" s="279">
        <v>1513.1000000000004</v>
      </c>
      <c r="J269" s="279">
        <v>1526.2000000000003</v>
      </c>
      <c r="K269" s="277">
        <v>1500</v>
      </c>
      <c r="L269" s="277">
        <v>1474</v>
      </c>
      <c r="M269" s="277">
        <v>2.2458399999999998</v>
      </c>
    </row>
    <row r="270" spans="1:13">
      <c r="A270" s="268">
        <v>260</v>
      </c>
      <c r="B270" s="277" t="s">
        <v>424</v>
      </c>
      <c r="C270" s="278">
        <v>266.05</v>
      </c>
      <c r="D270" s="279">
        <v>266.34999999999997</v>
      </c>
      <c r="E270" s="279">
        <v>262.69999999999993</v>
      </c>
      <c r="F270" s="279">
        <v>259.34999999999997</v>
      </c>
      <c r="G270" s="279">
        <v>255.69999999999993</v>
      </c>
      <c r="H270" s="279">
        <v>269.69999999999993</v>
      </c>
      <c r="I270" s="279">
        <v>273.34999999999991</v>
      </c>
      <c r="J270" s="279">
        <v>276.69999999999993</v>
      </c>
      <c r="K270" s="277">
        <v>270</v>
      </c>
      <c r="L270" s="277">
        <v>263</v>
      </c>
      <c r="M270" s="277">
        <v>1.36321</v>
      </c>
    </row>
    <row r="271" spans="1:13">
      <c r="A271" s="268">
        <v>261</v>
      </c>
      <c r="B271" s="277" t="s">
        <v>425</v>
      </c>
      <c r="C271" s="278">
        <v>95.15</v>
      </c>
      <c r="D271" s="279">
        <v>95.483333333333334</v>
      </c>
      <c r="E271" s="279">
        <v>94.666666666666671</v>
      </c>
      <c r="F271" s="279">
        <v>94.183333333333337</v>
      </c>
      <c r="G271" s="279">
        <v>93.366666666666674</v>
      </c>
      <c r="H271" s="279">
        <v>95.966666666666669</v>
      </c>
      <c r="I271" s="279">
        <v>96.783333333333331</v>
      </c>
      <c r="J271" s="279">
        <v>97.266666666666666</v>
      </c>
      <c r="K271" s="277">
        <v>96.3</v>
      </c>
      <c r="L271" s="277">
        <v>95</v>
      </c>
      <c r="M271" s="277">
        <v>3.7057699999999998</v>
      </c>
    </row>
    <row r="272" spans="1:13">
      <c r="A272" s="268">
        <v>262</v>
      </c>
      <c r="B272" s="277" t="s">
        <v>426</v>
      </c>
      <c r="C272" s="278">
        <v>59.8</v>
      </c>
      <c r="D272" s="279">
        <v>59.966666666666669</v>
      </c>
      <c r="E272" s="279">
        <v>59.183333333333337</v>
      </c>
      <c r="F272" s="279">
        <v>58.56666666666667</v>
      </c>
      <c r="G272" s="279">
        <v>57.783333333333339</v>
      </c>
      <c r="H272" s="279">
        <v>60.583333333333336</v>
      </c>
      <c r="I272" s="279">
        <v>61.366666666666667</v>
      </c>
      <c r="J272" s="279">
        <v>61.983333333333334</v>
      </c>
      <c r="K272" s="277">
        <v>60.75</v>
      </c>
      <c r="L272" s="277">
        <v>59.35</v>
      </c>
      <c r="M272" s="277">
        <v>4.2362700000000002</v>
      </c>
    </row>
    <row r="273" spans="1:13">
      <c r="A273" s="268">
        <v>263</v>
      </c>
      <c r="B273" s="277" t="s">
        <v>427</v>
      </c>
      <c r="C273" s="278">
        <v>79.7</v>
      </c>
      <c r="D273" s="279">
        <v>79.583333333333329</v>
      </c>
      <c r="E273" s="279">
        <v>78.61666666666666</v>
      </c>
      <c r="F273" s="279">
        <v>77.533333333333331</v>
      </c>
      <c r="G273" s="279">
        <v>76.566666666666663</v>
      </c>
      <c r="H273" s="279">
        <v>80.666666666666657</v>
      </c>
      <c r="I273" s="279">
        <v>81.633333333333326</v>
      </c>
      <c r="J273" s="279">
        <v>82.716666666666654</v>
      </c>
      <c r="K273" s="277">
        <v>80.55</v>
      </c>
      <c r="L273" s="277">
        <v>78.5</v>
      </c>
      <c r="M273" s="277">
        <v>21.352329999999998</v>
      </c>
    </row>
    <row r="274" spans="1:13">
      <c r="A274" s="268">
        <v>264</v>
      </c>
      <c r="B274" s="277" t="s">
        <v>435</v>
      </c>
      <c r="C274" s="278">
        <v>48</v>
      </c>
      <c r="D274" s="279">
        <v>47.466666666666669</v>
      </c>
      <c r="E274" s="279">
        <v>46.283333333333339</v>
      </c>
      <c r="F274" s="279">
        <v>44.56666666666667</v>
      </c>
      <c r="G274" s="279">
        <v>43.38333333333334</v>
      </c>
      <c r="H274" s="279">
        <v>49.183333333333337</v>
      </c>
      <c r="I274" s="279">
        <v>50.366666666666674</v>
      </c>
      <c r="J274" s="279">
        <v>52.083333333333336</v>
      </c>
      <c r="K274" s="277">
        <v>48.65</v>
      </c>
      <c r="L274" s="277">
        <v>45.75</v>
      </c>
      <c r="M274" s="277">
        <v>13.36913</v>
      </c>
    </row>
    <row r="275" spans="1:13">
      <c r="A275" s="268">
        <v>265</v>
      </c>
      <c r="B275" s="277" t="s">
        <v>434</v>
      </c>
      <c r="C275" s="278">
        <v>101.5</v>
      </c>
      <c r="D275" s="279">
        <v>101.18333333333334</v>
      </c>
      <c r="E275" s="279">
        <v>98.366666666666674</v>
      </c>
      <c r="F275" s="279">
        <v>95.233333333333334</v>
      </c>
      <c r="G275" s="279">
        <v>92.416666666666671</v>
      </c>
      <c r="H275" s="279">
        <v>104.31666666666668</v>
      </c>
      <c r="I275" s="279">
        <v>107.13333333333334</v>
      </c>
      <c r="J275" s="279">
        <v>110.26666666666668</v>
      </c>
      <c r="K275" s="277">
        <v>104</v>
      </c>
      <c r="L275" s="277">
        <v>98.05</v>
      </c>
      <c r="M275" s="277">
        <v>4.6042800000000002</v>
      </c>
    </row>
    <row r="276" spans="1:13">
      <c r="A276" s="268">
        <v>266</v>
      </c>
      <c r="B276" s="277" t="s">
        <v>263</v>
      </c>
      <c r="C276" s="278">
        <v>58.75</v>
      </c>
      <c r="D276" s="279">
        <v>57.916666666666664</v>
      </c>
      <c r="E276" s="279">
        <v>56.833333333333329</v>
      </c>
      <c r="F276" s="279">
        <v>54.916666666666664</v>
      </c>
      <c r="G276" s="279">
        <v>53.833333333333329</v>
      </c>
      <c r="H276" s="279">
        <v>59.833333333333329</v>
      </c>
      <c r="I276" s="279">
        <v>60.916666666666657</v>
      </c>
      <c r="J276" s="279">
        <v>62.833333333333329</v>
      </c>
      <c r="K276" s="277">
        <v>59</v>
      </c>
      <c r="L276" s="277">
        <v>56</v>
      </c>
      <c r="M276" s="277">
        <v>95.365899999999996</v>
      </c>
    </row>
    <row r="277" spans="1:13">
      <c r="A277" s="268">
        <v>267</v>
      </c>
      <c r="B277" s="277" t="s">
        <v>130</v>
      </c>
      <c r="C277" s="278">
        <v>293</v>
      </c>
      <c r="D277" s="279">
        <v>290.68333333333334</v>
      </c>
      <c r="E277" s="279">
        <v>287.36666666666667</v>
      </c>
      <c r="F277" s="279">
        <v>281.73333333333335</v>
      </c>
      <c r="G277" s="279">
        <v>278.41666666666669</v>
      </c>
      <c r="H277" s="279">
        <v>296.31666666666666</v>
      </c>
      <c r="I277" s="279">
        <v>299.63333333333338</v>
      </c>
      <c r="J277" s="279">
        <v>305.26666666666665</v>
      </c>
      <c r="K277" s="277">
        <v>294</v>
      </c>
      <c r="L277" s="277">
        <v>285.05</v>
      </c>
      <c r="M277" s="277">
        <v>117.10724</v>
      </c>
    </row>
    <row r="278" spans="1:13">
      <c r="A278" s="268">
        <v>268</v>
      </c>
      <c r="B278" s="277" t="s">
        <v>264</v>
      </c>
      <c r="C278" s="278">
        <v>794.5</v>
      </c>
      <c r="D278" s="279">
        <v>791</v>
      </c>
      <c r="E278" s="279">
        <v>778.65</v>
      </c>
      <c r="F278" s="279">
        <v>762.8</v>
      </c>
      <c r="G278" s="279">
        <v>750.44999999999993</v>
      </c>
      <c r="H278" s="279">
        <v>806.85</v>
      </c>
      <c r="I278" s="279">
        <v>819.19999999999993</v>
      </c>
      <c r="J278" s="279">
        <v>835.05000000000007</v>
      </c>
      <c r="K278" s="277">
        <v>803.35</v>
      </c>
      <c r="L278" s="277">
        <v>775.15</v>
      </c>
      <c r="M278" s="277">
        <v>4.6128400000000003</v>
      </c>
    </row>
    <row r="279" spans="1:13">
      <c r="A279" s="268">
        <v>269</v>
      </c>
      <c r="B279" s="277" t="s">
        <v>131</v>
      </c>
      <c r="C279" s="278">
        <v>2250.75</v>
      </c>
      <c r="D279" s="279">
        <v>2213.0833333333335</v>
      </c>
      <c r="E279" s="279">
        <v>2139.8666666666668</v>
      </c>
      <c r="F279" s="279">
        <v>2028.9833333333331</v>
      </c>
      <c r="G279" s="279">
        <v>1955.7666666666664</v>
      </c>
      <c r="H279" s="279">
        <v>2323.9666666666672</v>
      </c>
      <c r="I279" s="279">
        <v>2397.1833333333334</v>
      </c>
      <c r="J279" s="279">
        <v>2508.0666666666675</v>
      </c>
      <c r="K279" s="277">
        <v>2286.3000000000002</v>
      </c>
      <c r="L279" s="277">
        <v>2102.1999999999998</v>
      </c>
      <c r="M279" s="277">
        <v>31.16086</v>
      </c>
    </row>
    <row r="280" spans="1:13">
      <c r="A280" s="268">
        <v>270</v>
      </c>
      <c r="B280" s="277" t="s">
        <v>132</v>
      </c>
      <c r="C280" s="278">
        <v>379.6</v>
      </c>
      <c r="D280" s="279">
        <v>375.45000000000005</v>
      </c>
      <c r="E280" s="279">
        <v>369.35000000000008</v>
      </c>
      <c r="F280" s="279">
        <v>359.1</v>
      </c>
      <c r="G280" s="279">
        <v>353.00000000000006</v>
      </c>
      <c r="H280" s="279">
        <v>385.7000000000001</v>
      </c>
      <c r="I280" s="279">
        <v>391.8</v>
      </c>
      <c r="J280" s="279">
        <v>402.05000000000013</v>
      </c>
      <c r="K280" s="277">
        <v>381.55</v>
      </c>
      <c r="L280" s="277">
        <v>365.2</v>
      </c>
      <c r="M280" s="277">
        <v>9.2390100000000004</v>
      </c>
    </row>
    <row r="281" spans="1:13">
      <c r="A281" s="268">
        <v>271</v>
      </c>
      <c r="B281" s="277" t="s">
        <v>437</v>
      </c>
      <c r="C281" s="278">
        <v>143.85</v>
      </c>
      <c r="D281" s="279">
        <v>144.53333333333333</v>
      </c>
      <c r="E281" s="279">
        <v>142.11666666666667</v>
      </c>
      <c r="F281" s="279">
        <v>140.38333333333335</v>
      </c>
      <c r="G281" s="279">
        <v>137.9666666666667</v>
      </c>
      <c r="H281" s="279">
        <v>146.26666666666665</v>
      </c>
      <c r="I281" s="279">
        <v>148.68333333333334</v>
      </c>
      <c r="J281" s="279">
        <v>150.41666666666663</v>
      </c>
      <c r="K281" s="277">
        <v>146.94999999999999</v>
      </c>
      <c r="L281" s="277">
        <v>142.80000000000001</v>
      </c>
      <c r="M281" s="277">
        <v>2.8009200000000001</v>
      </c>
    </row>
    <row r="282" spans="1:13">
      <c r="A282" s="268">
        <v>272</v>
      </c>
      <c r="B282" s="277" t="s">
        <v>443</v>
      </c>
      <c r="C282" s="278">
        <v>444.8</v>
      </c>
      <c r="D282" s="279">
        <v>443.18333333333339</v>
      </c>
      <c r="E282" s="279">
        <v>438.46666666666681</v>
      </c>
      <c r="F282" s="279">
        <v>432.13333333333344</v>
      </c>
      <c r="G282" s="279">
        <v>427.41666666666686</v>
      </c>
      <c r="H282" s="279">
        <v>449.51666666666677</v>
      </c>
      <c r="I282" s="279">
        <v>454.23333333333335</v>
      </c>
      <c r="J282" s="279">
        <v>460.56666666666672</v>
      </c>
      <c r="K282" s="277">
        <v>447.9</v>
      </c>
      <c r="L282" s="277">
        <v>436.85</v>
      </c>
      <c r="M282" s="277">
        <v>1.05803</v>
      </c>
    </row>
    <row r="283" spans="1:13">
      <c r="A283" s="268">
        <v>273</v>
      </c>
      <c r="B283" s="277" t="s">
        <v>444</v>
      </c>
      <c r="C283" s="278">
        <v>254.65</v>
      </c>
      <c r="D283" s="279">
        <v>257.41666666666669</v>
      </c>
      <c r="E283" s="279">
        <v>246.83333333333337</v>
      </c>
      <c r="F283" s="279">
        <v>239.01666666666668</v>
      </c>
      <c r="G283" s="279">
        <v>228.43333333333337</v>
      </c>
      <c r="H283" s="279">
        <v>265.23333333333335</v>
      </c>
      <c r="I283" s="279">
        <v>275.81666666666672</v>
      </c>
      <c r="J283" s="279">
        <v>283.63333333333338</v>
      </c>
      <c r="K283" s="277">
        <v>268</v>
      </c>
      <c r="L283" s="277">
        <v>249.6</v>
      </c>
      <c r="M283" s="277">
        <v>8.47743</v>
      </c>
    </row>
    <row r="284" spans="1:13">
      <c r="A284" s="268">
        <v>274</v>
      </c>
      <c r="B284" s="277" t="s">
        <v>445</v>
      </c>
      <c r="C284" s="278">
        <v>499.05</v>
      </c>
      <c r="D284" s="279">
        <v>494.05</v>
      </c>
      <c r="E284" s="279">
        <v>487.15000000000003</v>
      </c>
      <c r="F284" s="279">
        <v>475.25</v>
      </c>
      <c r="G284" s="279">
        <v>468.35</v>
      </c>
      <c r="H284" s="279">
        <v>505.95000000000005</v>
      </c>
      <c r="I284" s="279">
        <v>512.85</v>
      </c>
      <c r="J284" s="279">
        <v>524.75</v>
      </c>
      <c r="K284" s="277">
        <v>500.95</v>
      </c>
      <c r="L284" s="277">
        <v>482.15</v>
      </c>
      <c r="M284" s="277">
        <v>1.33657</v>
      </c>
    </row>
    <row r="285" spans="1:13">
      <c r="A285" s="268">
        <v>275</v>
      </c>
      <c r="B285" s="277" t="s">
        <v>447</v>
      </c>
      <c r="C285" s="278">
        <v>39.950000000000003</v>
      </c>
      <c r="D285" s="279">
        <v>39.733333333333334</v>
      </c>
      <c r="E285" s="279">
        <v>38.716666666666669</v>
      </c>
      <c r="F285" s="279">
        <v>37.483333333333334</v>
      </c>
      <c r="G285" s="279">
        <v>36.466666666666669</v>
      </c>
      <c r="H285" s="279">
        <v>40.966666666666669</v>
      </c>
      <c r="I285" s="279">
        <v>41.983333333333334</v>
      </c>
      <c r="J285" s="279">
        <v>43.216666666666669</v>
      </c>
      <c r="K285" s="277">
        <v>40.75</v>
      </c>
      <c r="L285" s="277">
        <v>38.5</v>
      </c>
      <c r="M285" s="277">
        <v>30.274850000000001</v>
      </c>
    </row>
    <row r="286" spans="1:13">
      <c r="A286" s="268">
        <v>276</v>
      </c>
      <c r="B286" s="277" t="s">
        <v>449</v>
      </c>
      <c r="C286" s="278">
        <v>317.3</v>
      </c>
      <c r="D286" s="279">
        <v>317.55</v>
      </c>
      <c r="E286" s="279">
        <v>312.35000000000002</v>
      </c>
      <c r="F286" s="279">
        <v>307.40000000000003</v>
      </c>
      <c r="G286" s="279">
        <v>302.20000000000005</v>
      </c>
      <c r="H286" s="279">
        <v>322.5</v>
      </c>
      <c r="I286" s="279">
        <v>327.69999999999993</v>
      </c>
      <c r="J286" s="279">
        <v>332.65</v>
      </c>
      <c r="K286" s="277">
        <v>322.75</v>
      </c>
      <c r="L286" s="277">
        <v>312.60000000000002</v>
      </c>
      <c r="M286" s="277">
        <v>2.6791800000000001</v>
      </c>
    </row>
    <row r="287" spans="1:13">
      <c r="A287" s="268">
        <v>277</v>
      </c>
      <c r="B287" s="277" t="s">
        <v>439</v>
      </c>
      <c r="C287" s="278">
        <v>401.75</v>
      </c>
      <c r="D287" s="279">
        <v>402.33333333333331</v>
      </c>
      <c r="E287" s="279">
        <v>397.21666666666664</v>
      </c>
      <c r="F287" s="279">
        <v>392.68333333333334</v>
      </c>
      <c r="G287" s="279">
        <v>387.56666666666666</v>
      </c>
      <c r="H287" s="279">
        <v>406.86666666666662</v>
      </c>
      <c r="I287" s="279">
        <v>411.98333333333329</v>
      </c>
      <c r="J287" s="279">
        <v>416.51666666666659</v>
      </c>
      <c r="K287" s="277">
        <v>407.45</v>
      </c>
      <c r="L287" s="277">
        <v>397.8</v>
      </c>
      <c r="M287" s="277">
        <v>0.89239999999999997</v>
      </c>
    </row>
    <row r="288" spans="1:13">
      <c r="A288" s="268">
        <v>278</v>
      </c>
      <c r="B288" s="277" t="s">
        <v>440</v>
      </c>
      <c r="C288" s="278">
        <v>251.45</v>
      </c>
      <c r="D288" s="279">
        <v>252.15</v>
      </c>
      <c r="E288" s="279">
        <v>249.3</v>
      </c>
      <c r="F288" s="279">
        <v>247.15</v>
      </c>
      <c r="G288" s="279">
        <v>244.3</v>
      </c>
      <c r="H288" s="279">
        <v>254.3</v>
      </c>
      <c r="I288" s="279">
        <v>257.14999999999998</v>
      </c>
      <c r="J288" s="279">
        <v>259.3</v>
      </c>
      <c r="K288" s="277">
        <v>255</v>
      </c>
      <c r="L288" s="277">
        <v>250</v>
      </c>
      <c r="M288" s="277">
        <v>0.49278</v>
      </c>
    </row>
    <row r="289" spans="1:13">
      <c r="A289" s="268">
        <v>279</v>
      </c>
      <c r="B289" s="277" t="s">
        <v>451</v>
      </c>
      <c r="C289" s="278">
        <v>173.9</v>
      </c>
      <c r="D289" s="279">
        <v>175.11666666666665</v>
      </c>
      <c r="E289" s="279">
        <v>170.23333333333329</v>
      </c>
      <c r="F289" s="279">
        <v>166.56666666666663</v>
      </c>
      <c r="G289" s="279">
        <v>161.68333333333328</v>
      </c>
      <c r="H289" s="279">
        <v>178.7833333333333</v>
      </c>
      <c r="I289" s="279">
        <v>183.66666666666669</v>
      </c>
      <c r="J289" s="279">
        <v>187.33333333333331</v>
      </c>
      <c r="K289" s="277">
        <v>180</v>
      </c>
      <c r="L289" s="277">
        <v>171.45</v>
      </c>
      <c r="M289" s="277">
        <v>0.61656</v>
      </c>
    </row>
    <row r="290" spans="1:13">
      <c r="A290" s="268">
        <v>280</v>
      </c>
      <c r="B290" s="277" t="s">
        <v>133</v>
      </c>
      <c r="C290" s="278">
        <v>1423.5</v>
      </c>
      <c r="D290" s="279">
        <v>1422.7166666666665</v>
      </c>
      <c r="E290" s="279">
        <v>1407.9333333333329</v>
      </c>
      <c r="F290" s="279">
        <v>1392.3666666666666</v>
      </c>
      <c r="G290" s="279">
        <v>1377.583333333333</v>
      </c>
      <c r="H290" s="279">
        <v>1438.2833333333328</v>
      </c>
      <c r="I290" s="279">
        <v>1453.0666666666662</v>
      </c>
      <c r="J290" s="279">
        <v>1468.6333333333328</v>
      </c>
      <c r="K290" s="277">
        <v>1437.5</v>
      </c>
      <c r="L290" s="277">
        <v>1407.15</v>
      </c>
      <c r="M290" s="277">
        <v>33.252499999999998</v>
      </c>
    </row>
    <row r="291" spans="1:13">
      <c r="A291" s="268">
        <v>281</v>
      </c>
      <c r="B291" s="277" t="s">
        <v>441</v>
      </c>
      <c r="C291" s="278">
        <v>84.05</v>
      </c>
      <c r="D291" s="279">
        <v>83.483333333333334</v>
      </c>
      <c r="E291" s="279">
        <v>82.116666666666674</v>
      </c>
      <c r="F291" s="279">
        <v>80.183333333333337</v>
      </c>
      <c r="G291" s="279">
        <v>78.816666666666677</v>
      </c>
      <c r="H291" s="279">
        <v>85.416666666666671</v>
      </c>
      <c r="I291" s="279">
        <v>86.783333333333317</v>
      </c>
      <c r="J291" s="279">
        <v>88.716666666666669</v>
      </c>
      <c r="K291" s="277">
        <v>84.85</v>
      </c>
      <c r="L291" s="277">
        <v>81.55</v>
      </c>
      <c r="M291" s="277">
        <v>1.6903999999999999</v>
      </c>
    </row>
    <row r="292" spans="1:13">
      <c r="A292" s="268">
        <v>282</v>
      </c>
      <c r="B292" s="277" t="s">
        <v>438</v>
      </c>
      <c r="C292" s="278">
        <v>548.20000000000005</v>
      </c>
      <c r="D292" s="279">
        <v>554.2166666666667</v>
      </c>
      <c r="E292" s="279">
        <v>536.93333333333339</v>
      </c>
      <c r="F292" s="279">
        <v>525.66666666666674</v>
      </c>
      <c r="G292" s="279">
        <v>508.38333333333344</v>
      </c>
      <c r="H292" s="279">
        <v>565.48333333333335</v>
      </c>
      <c r="I292" s="279">
        <v>582.76666666666665</v>
      </c>
      <c r="J292" s="279">
        <v>594.0333333333333</v>
      </c>
      <c r="K292" s="277">
        <v>571.5</v>
      </c>
      <c r="L292" s="277">
        <v>542.95000000000005</v>
      </c>
      <c r="M292" s="277">
        <v>0.19322</v>
      </c>
    </row>
    <row r="293" spans="1:13">
      <c r="A293" s="268">
        <v>283</v>
      </c>
      <c r="B293" s="277" t="s">
        <v>442</v>
      </c>
      <c r="C293" s="278">
        <v>270.75</v>
      </c>
      <c r="D293" s="279">
        <v>268.3</v>
      </c>
      <c r="E293" s="279">
        <v>263.40000000000003</v>
      </c>
      <c r="F293" s="279">
        <v>256.05</v>
      </c>
      <c r="G293" s="279">
        <v>251.15000000000003</v>
      </c>
      <c r="H293" s="279">
        <v>275.65000000000003</v>
      </c>
      <c r="I293" s="279">
        <v>280.55</v>
      </c>
      <c r="J293" s="279">
        <v>287.90000000000003</v>
      </c>
      <c r="K293" s="277">
        <v>273.2</v>
      </c>
      <c r="L293" s="277">
        <v>260.95</v>
      </c>
      <c r="M293" s="277">
        <v>1.6411100000000001</v>
      </c>
    </row>
    <row r="294" spans="1:13">
      <c r="A294" s="268">
        <v>284</v>
      </c>
      <c r="B294" s="277" t="s">
        <v>1831</v>
      </c>
      <c r="C294" s="278">
        <v>540.5</v>
      </c>
      <c r="D294" s="279">
        <v>538.66666666666663</v>
      </c>
      <c r="E294" s="279">
        <v>520.33333333333326</v>
      </c>
      <c r="F294" s="279">
        <v>500.16666666666663</v>
      </c>
      <c r="G294" s="279">
        <v>481.83333333333326</v>
      </c>
      <c r="H294" s="279">
        <v>558.83333333333326</v>
      </c>
      <c r="I294" s="279">
        <v>577.16666666666652</v>
      </c>
      <c r="J294" s="279">
        <v>597.33333333333326</v>
      </c>
      <c r="K294" s="277">
        <v>557</v>
      </c>
      <c r="L294" s="277">
        <v>518.5</v>
      </c>
      <c r="M294" s="277">
        <v>0.19989000000000001</v>
      </c>
    </row>
    <row r="295" spans="1:13">
      <c r="A295" s="268">
        <v>285</v>
      </c>
      <c r="B295" s="277" t="s">
        <v>448</v>
      </c>
      <c r="C295" s="278">
        <v>596.29999999999995</v>
      </c>
      <c r="D295" s="279">
        <v>592.0333333333333</v>
      </c>
      <c r="E295" s="279">
        <v>582.26666666666665</v>
      </c>
      <c r="F295" s="279">
        <v>568.23333333333335</v>
      </c>
      <c r="G295" s="279">
        <v>558.4666666666667</v>
      </c>
      <c r="H295" s="279">
        <v>606.06666666666661</v>
      </c>
      <c r="I295" s="279">
        <v>615.83333333333326</v>
      </c>
      <c r="J295" s="279">
        <v>629.86666666666656</v>
      </c>
      <c r="K295" s="277">
        <v>601.79999999999995</v>
      </c>
      <c r="L295" s="277">
        <v>578</v>
      </c>
      <c r="M295" s="277">
        <v>3.1935099999999998</v>
      </c>
    </row>
    <row r="296" spans="1:13">
      <c r="A296" s="268">
        <v>286</v>
      </c>
      <c r="B296" s="277" t="s">
        <v>446</v>
      </c>
      <c r="C296" s="278">
        <v>46.05</v>
      </c>
      <c r="D296" s="279">
        <v>46.033333333333339</v>
      </c>
      <c r="E296" s="279">
        <v>45.466666666666676</v>
      </c>
      <c r="F296" s="279">
        <v>44.88333333333334</v>
      </c>
      <c r="G296" s="279">
        <v>44.316666666666677</v>
      </c>
      <c r="H296" s="279">
        <v>46.616666666666674</v>
      </c>
      <c r="I296" s="279">
        <v>47.183333333333337</v>
      </c>
      <c r="J296" s="279">
        <v>47.766666666666673</v>
      </c>
      <c r="K296" s="277">
        <v>46.6</v>
      </c>
      <c r="L296" s="277">
        <v>45.45</v>
      </c>
      <c r="M296" s="277">
        <v>8.9470899999999993</v>
      </c>
    </row>
    <row r="297" spans="1:13">
      <c r="A297" s="268">
        <v>287</v>
      </c>
      <c r="B297" s="277" t="s">
        <v>134</v>
      </c>
      <c r="C297" s="278">
        <v>67.349999999999994</v>
      </c>
      <c r="D297" s="279">
        <v>66.833333333333329</v>
      </c>
      <c r="E297" s="279">
        <v>66.066666666666663</v>
      </c>
      <c r="F297" s="279">
        <v>64.783333333333331</v>
      </c>
      <c r="G297" s="279">
        <v>64.016666666666666</v>
      </c>
      <c r="H297" s="279">
        <v>68.11666666666666</v>
      </c>
      <c r="I297" s="279">
        <v>68.88333333333334</v>
      </c>
      <c r="J297" s="279">
        <v>70.166666666666657</v>
      </c>
      <c r="K297" s="277">
        <v>67.599999999999994</v>
      </c>
      <c r="L297" s="277">
        <v>65.55</v>
      </c>
      <c r="M297" s="277">
        <v>78.731430000000003</v>
      </c>
    </row>
    <row r="298" spans="1:13">
      <c r="A298" s="268">
        <v>288</v>
      </c>
      <c r="B298" s="277" t="s">
        <v>358</v>
      </c>
      <c r="C298" s="278">
        <v>1861.2</v>
      </c>
      <c r="D298" s="279">
        <v>1845.4666666666665</v>
      </c>
      <c r="E298" s="279">
        <v>1820.9833333333329</v>
      </c>
      <c r="F298" s="279">
        <v>1780.7666666666664</v>
      </c>
      <c r="G298" s="279">
        <v>1756.2833333333328</v>
      </c>
      <c r="H298" s="279">
        <v>1885.6833333333329</v>
      </c>
      <c r="I298" s="279">
        <v>1910.1666666666665</v>
      </c>
      <c r="J298" s="279">
        <v>1950.383333333333</v>
      </c>
      <c r="K298" s="277">
        <v>1869.95</v>
      </c>
      <c r="L298" s="277">
        <v>1805.25</v>
      </c>
      <c r="M298" s="277">
        <v>0.64719000000000004</v>
      </c>
    </row>
    <row r="299" spans="1:13">
      <c r="A299" s="268">
        <v>289</v>
      </c>
      <c r="B299" s="277" t="s">
        <v>1842</v>
      </c>
      <c r="C299" s="278">
        <v>211</v>
      </c>
      <c r="D299" s="279">
        <v>209</v>
      </c>
      <c r="E299" s="279">
        <v>203</v>
      </c>
      <c r="F299" s="279">
        <v>195</v>
      </c>
      <c r="G299" s="279">
        <v>189</v>
      </c>
      <c r="H299" s="279">
        <v>217</v>
      </c>
      <c r="I299" s="279">
        <v>223</v>
      </c>
      <c r="J299" s="279">
        <v>231</v>
      </c>
      <c r="K299" s="277">
        <v>215</v>
      </c>
      <c r="L299" s="277">
        <v>201</v>
      </c>
      <c r="M299" s="277">
        <v>1.8417300000000001</v>
      </c>
    </row>
    <row r="300" spans="1:13">
      <c r="A300" s="268">
        <v>290</v>
      </c>
      <c r="B300" s="277" t="s">
        <v>454</v>
      </c>
      <c r="C300" s="278">
        <v>1160.2</v>
      </c>
      <c r="D300" s="279">
        <v>1148.3999999999999</v>
      </c>
      <c r="E300" s="279">
        <v>1126.7999999999997</v>
      </c>
      <c r="F300" s="279">
        <v>1093.3999999999999</v>
      </c>
      <c r="G300" s="279">
        <v>1071.7999999999997</v>
      </c>
      <c r="H300" s="279">
        <v>1181.7999999999997</v>
      </c>
      <c r="I300" s="279">
        <v>1203.3999999999996</v>
      </c>
      <c r="J300" s="279">
        <v>1236.7999999999997</v>
      </c>
      <c r="K300" s="277">
        <v>1170</v>
      </c>
      <c r="L300" s="277">
        <v>1115</v>
      </c>
      <c r="M300" s="277">
        <v>6.9162400000000002</v>
      </c>
    </row>
    <row r="301" spans="1:13">
      <c r="A301" s="268">
        <v>291</v>
      </c>
      <c r="B301" s="277" t="s">
        <v>452</v>
      </c>
      <c r="C301" s="278">
        <v>3342.65</v>
      </c>
      <c r="D301" s="279">
        <v>3357.5166666666664</v>
      </c>
      <c r="E301" s="279">
        <v>3286.1333333333328</v>
      </c>
      <c r="F301" s="279">
        <v>3229.6166666666663</v>
      </c>
      <c r="G301" s="279">
        <v>3158.2333333333327</v>
      </c>
      <c r="H301" s="279">
        <v>3414.0333333333328</v>
      </c>
      <c r="I301" s="279">
        <v>3485.4166666666661</v>
      </c>
      <c r="J301" s="279">
        <v>3541.9333333333329</v>
      </c>
      <c r="K301" s="277">
        <v>3428.9</v>
      </c>
      <c r="L301" s="277">
        <v>3301</v>
      </c>
      <c r="M301" s="277">
        <v>2.9149999999999999E-2</v>
      </c>
    </row>
    <row r="302" spans="1:13">
      <c r="A302" s="268">
        <v>292</v>
      </c>
      <c r="B302" s="277" t="s">
        <v>455</v>
      </c>
      <c r="C302" s="278">
        <v>28</v>
      </c>
      <c r="D302" s="279">
        <v>28.116666666666664</v>
      </c>
      <c r="E302" s="279">
        <v>27.533333333333328</v>
      </c>
      <c r="F302" s="279">
        <v>27.066666666666663</v>
      </c>
      <c r="G302" s="279">
        <v>26.483333333333327</v>
      </c>
      <c r="H302" s="279">
        <v>28.583333333333329</v>
      </c>
      <c r="I302" s="279">
        <v>29.166666666666664</v>
      </c>
      <c r="J302" s="279">
        <v>29.633333333333329</v>
      </c>
      <c r="K302" s="277">
        <v>28.7</v>
      </c>
      <c r="L302" s="277">
        <v>27.65</v>
      </c>
      <c r="M302" s="277">
        <v>10.28913</v>
      </c>
    </row>
    <row r="303" spans="1:13">
      <c r="A303" s="268">
        <v>293</v>
      </c>
      <c r="B303" s="277" t="s">
        <v>135</v>
      </c>
      <c r="C303" s="278">
        <v>302.95</v>
      </c>
      <c r="D303" s="279">
        <v>302.55</v>
      </c>
      <c r="E303" s="279">
        <v>298.85000000000002</v>
      </c>
      <c r="F303" s="279">
        <v>294.75</v>
      </c>
      <c r="G303" s="279">
        <v>291.05</v>
      </c>
      <c r="H303" s="279">
        <v>306.65000000000003</v>
      </c>
      <c r="I303" s="279">
        <v>310.34999999999997</v>
      </c>
      <c r="J303" s="279">
        <v>314.45000000000005</v>
      </c>
      <c r="K303" s="277">
        <v>306.25</v>
      </c>
      <c r="L303" s="277">
        <v>298.45</v>
      </c>
      <c r="M303" s="277">
        <v>21.59346</v>
      </c>
    </row>
    <row r="304" spans="1:13">
      <c r="A304" s="268">
        <v>294</v>
      </c>
      <c r="B304" s="277" t="s">
        <v>456</v>
      </c>
      <c r="C304" s="278">
        <v>720.1</v>
      </c>
      <c r="D304" s="279">
        <v>720.36666666666667</v>
      </c>
      <c r="E304" s="279">
        <v>704.73333333333335</v>
      </c>
      <c r="F304" s="279">
        <v>689.36666666666667</v>
      </c>
      <c r="G304" s="279">
        <v>673.73333333333335</v>
      </c>
      <c r="H304" s="279">
        <v>735.73333333333335</v>
      </c>
      <c r="I304" s="279">
        <v>751.36666666666679</v>
      </c>
      <c r="J304" s="279">
        <v>766.73333333333335</v>
      </c>
      <c r="K304" s="277">
        <v>736</v>
      </c>
      <c r="L304" s="277">
        <v>705</v>
      </c>
      <c r="M304" s="277">
        <v>0.65217999999999998</v>
      </c>
    </row>
    <row r="305" spans="1:13">
      <c r="A305" s="268">
        <v>295</v>
      </c>
      <c r="B305" s="277" t="s">
        <v>136</v>
      </c>
      <c r="C305" s="278">
        <v>955.55</v>
      </c>
      <c r="D305" s="279">
        <v>954.44999999999993</v>
      </c>
      <c r="E305" s="279">
        <v>949.09999999999991</v>
      </c>
      <c r="F305" s="279">
        <v>942.65</v>
      </c>
      <c r="G305" s="279">
        <v>937.3</v>
      </c>
      <c r="H305" s="279">
        <v>960.89999999999986</v>
      </c>
      <c r="I305" s="279">
        <v>966.25</v>
      </c>
      <c r="J305" s="279">
        <v>972.69999999999982</v>
      </c>
      <c r="K305" s="277">
        <v>959.8</v>
      </c>
      <c r="L305" s="277">
        <v>948</v>
      </c>
      <c r="M305" s="277">
        <v>21.077259999999999</v>
      </c>
    </row>
    <row r="306" spans="1:13">
      <c r="A306" s="268">
        <v>296</v>
      </c>
      <c r="B306" s="277" t="s">
        <v>266</v>
      </c>
      <c r="C306" s="278">
        <v>2479.1999999999998</v>
      </c>
      <c r="D306" s="279">
        <v>2483.0666666666666</v>
      </c>
      <c r="E306" s="279">
        <v>2436.1333333333332</v>
      </c>
      <c r="F306" s="279">
        <v>2393.0666666666666</v>
      </c>
      <c r="G306" s="279">
        <v>2346.1333333333332</v>
      </c>
      <c r="H306" s="279">
        <v>2526.1333333333332</v>
      </c>
      <c r="I306" s="279">
        <v>2573.0666666666666</v>
      </c>
      <c r="J306" s="279">
        <v>2616.1333333333332</v>
      </c>
      <c r="K306" s="277">
        <v>2530</v>
      </c>
      <c r="L306" s="277">
        <v>2440</v>
      </c>
      <c r="M306" s="277">
        <v>1.5367999999999999</v>
      </c>
    </row>
    <row r="307" spans="1:13">
      <c r="A307" s="268">
        <v>297</v>
      </c>
      <c r="B307" s="277" t="s">
        <v>265</v>
      </c>
      <c r="C307" s="278">
        <v>1528.9</v>
      </c>
      <c r="D307" s="279">
        <v>1535.9166666666667</v>
      </c>
      <c r="E307" s="279">
        <v>1508.1333333333334</v>
      </c>
      <c r="F307" s="279">
        <v>1487.3666666666668</v>
      </c>
      <c r="G307" s="279">
        <v>1459.5833333333335</v>
      </c>
      <c r="H307" s="279">
        <v>1556.6833333333334</v>
      </c>
      <c r="I307" s="279">
        <v>1584.4666666666667</v>
      </c>
      <c r="J307" s="279">
        <v>1605.2333333333333</v>
      </c>
      <c r="K307" s="277">
        <v>1563.7</v>
      </c>
      <c r="L307" s="277">
        <v>1515.15</v>
      </c>
      <c r="M307" s="277">
        <v>1.3332599999999999</v>
      </c>
    </row>
    <row r="308" spans="1:13">
      <c r="A308" s="268">
        <v>298</v>
      </c>
      <c r="B308" s="277" t="s">
        <v>137</v>
      </c>
      <c r="C308" s="278">
        <v>962</v>
      </c>
      <c r="D308" s="279">
        <v>957.44999999999993</v>
      </c>
      <c r="E308" s="279">
        <v>944.89999999999986</v>
      </c>
      <c r="F308" s="279">
        <v>927.8</v>
      </c>
      <c r="G308" s="279">
        <v>915.24999999999989</v>
      </c>
      <c r="H308" s="279">
        <v>974.54999999999984</v>
      </c>
      <c r="I308" s="279">
        <v>987.0999999999998</v>
      </c>
      <c r="J308" s="279">
        <v>1004.1999999999998</v>
      </c>
      <c r="K308" s="277">
        <v>970</v>
      </c>
      <c r="L308" s="277">
        <v>940.35</v>
      </c>
      <c r="M308" s="277">
        <v>37.580820000000003</v>
      </c>
    </row>
    <row r="309" spans="1:13">
      <c r="A309" s="268">
        <v>299</v>
      </c>
      <c r="B309" s="277" t="s">
        <v>457</v>
      </c>
      <c r="C309" s="278">
        <v>1379.1</v>
      </c>
      <c r="D309" s="279">
        <v>1360.3166666666666</v>
      </c>
      <c r="E309" s="279">
        <v>1323.2833333333333</v>
      </c>
      <c r="F309" s="279">
        <v>1267.4666666666667</v>
      </c>
      <c r="G309" s="279">
        <v>1230.4333333333334</v>
      </c>
      <c r="H309" s="279">
        <v>1416.1333333333332</v>
      </c>
      <c r="I309" s="279">
        <v>1453.1666666666665</v>
      </c>
      <c r="J309" s="279">
        <v>1508.9833333333331</v>
      </c>
      <c r="K309" s="277">
        <v>1397.35</v>
      </c>
      <c r="L309" s="277">
        <v>1304.5</v>
      </c>
      <c r="M309" s="277">
        <v>1.11385</v>
      </c>
    </row>
    <row r="310" spans="1:13">
      <c r="A310" s="268">
        <v>300</v>
      </c>
      <c r="B310" s="277" t="s">
        <v>138</v>
      </c>
      <c r="C310" s="278">
        <v>642.75</v>
      </c>
      <c r="D310" s="279">
        <v>630.23333333333335</v>
      </c>
      <c r="E310" s="279">
        <v>614.56666666666672</v>
      </c>
      <c r="F310" s="279">
        <v>586.38333333333333</v>
      </c>
      <c r="G310" s="279">
        <v>570.7166666666667</v>
      </c>
      <c r="H310" s="279">
        <v>658.41666666666674</v>
      </c>
      <c r="I310" s="279">
        <v>674.08333333333326</v>
      </c>
      <c r="J310" s="279">
        <v>702.26666666666677</v>
      </c>
      <c r="K310" s="277">
        <v>645.9</v>
      </c>
      <c r="L310" s="277">
        <v>602.04999999999995</v>
      </c>
      <c r="M310" s="277">
        <v>78.871619999999993</v>
      </c>
    </row>
    <row r="311" spans="1:13">
      <c r="A311" s="268">
        <v>301</v>
      </c>
      <c r="B311" s="277" t="s">
        <v>139</v>
      </c>
      <c r="C311" s="278">
        <v>137.44999999999999</v>
      </c>
      <c r="D311" s="279">
        <v>136.43333333333334</v>
      </c>
      <c r="E311" s="279">
        <v>134.56666666666666</v>
      </c>
      <c r="F311" s="279">
        <v>131.68333333333334</v>
      </c>
      <c r="G311" s="279">
        <v>129.81666666666666</v>
      </c>
      <c r="H311" s="279">
        <v>139.31666666666666</v>
      </c>
      <c r="I311" s="279">
        <v>141.18333333333334</v>
      </c>
      <c r="J311" s="279">
        <v>144.06666666666666</v>
      </c>
      <c r="K311" s="277">
        <v>138.30000000000001</v>
      </c>
      <c r="L311" s="277">
        <v>133.55000000000001</v>
      </c>
      <c r="M311" s="277">
        <v>72.551249999999996</v>
      </c>
    </row>
    <row r="312" spans="1:13">
      <c r="A312" s="268">
        <v>302</v>
      </c>
      <c r="B312" s="277" t="s">
        <v>319</v>
      </c>
      <c r="C312" s="278">
        <v>13.4</v>
      </c>
      <c r="D312" s="279">
        <v>13.4</v>
      </c>
      <c r="E312" s="279">
        <v>13.100000000000001</v>
      </c>
      <c r="F312" s="279">
        <v>12.8</v>
      </c>
      <c r="G312" s="279">
        <v>12.500000000000002</v>
      </c>
      <c r="H312" s="279">
        <v>13.700000000000001</v>
      </c>
      <c r="I312" s="279">
        <v>14.000000000000002</v>
      </c>
      <c r="J312" s="279">
        <v>14.3</v>
      </c>
      <c r="K312" s="277">
        <v>13.7</v>
      </c>
      <c r="L312" s="277">
        <v>13.1</v>
      </c>
      <c r="M312" s="277">
        <v>12.9145</v>
      </c>
    </row>
    <row r="313" spans="1:13">
      <c r="A313" s="268">
        <v>303</v>
      </c>
      <c r="B313" s="277" t="s">
        <v>464</v>
      </c>
      <c r="C313" s="278">
        <v>134</v>
      </c>
      <c r="D313" s="279">
        <v>134.68333333333334</v>
      </c>
      <c r="E313" s="279">
        <v>132.11666666666667</v>
      </c>
      <c r="F313" s="279">
        <v>130.23333333333335</v>
      </c>
      <c r="G313" s="279">
        <v>127.66666666666669</v>
      </c>
      <c r="H313" s="279">
        <v>136.56666666666666</v>
      </c>
      <c r="I313" s="279">
        <v>139.13333333333333</v>
      </c>
      <c r="J313" s="279">
        <v>141.01666666666665</v>
      </c>
      <c r="K313" s="277">
        <v>137.25</v>
      </c>
      <c r="L313" s="277">
        <v>132.80000000000001</v>
      </c>
      <c r="M313" s="277">
        <v>1.204</v>
      </c>
    </row>
    <row r="314" spans="1:13">
      <c r="A314" s="268">
        <v>304</v>
      </c>
      <c r="B314" s="277" t="s">
        <v>466</v>
      </c>
      <c r="C314" s="278">
        <v>356.95</v>
      </c>
      <c r="D314" s="279">
        <v>361.86666666666662</v>
      </c>
      <c r="E314" s="279">
        <v>349.78333333333325</v>
      </c>
      <c r="F314" s="279">
        <v>342.61666666666662</v>
      </c>
      <c r="G314" s="279">
        <v>330.53333333333325</v>
      </c>
      <c r="H314" s="279">
        <v>369.03333333333325</v>
      </c>
      <c r="I314" s="279">
        <v>381.11666666666662</v>
      </c>
      <c r="J314" s="279">
        <v>388.28333333333325</v>
      </c>
      <c r="K314" s="277">
        <v>373.95</v>
      </c>
      <c r="L314" s="277">
        <v>354.7</v>
      </c>
      <c r="M314" s="277">
        <v>0.46837000000000001</v>
      </c>
    </row>
    <row r="315" spans="1:13">
      <c r="A315" s="268">
        <v>305</v>
      </c>
      <c r="B315" s="277" t="s">
        <v>462</v>
      </c>
      <c r="C315" s="278">
        <v>3081.5</v>
      </c>
      <c r="D315" s="279">
        <v>3077.7833333333333</v>
      </c>
      <c r="E315" s="279">
        <v>3043.7166666666667</v>
      </c>
      <c r="F315" s="279">
        <v>3005.9333333333334</v>
      </c>
      <c r="G315" s="279">
        <v>2971.8666666666668</v>
      </c>
      <c r="H315" s="279">
        <v>3115.5666666666666</v>
      </c>
      <c r="I315" s="279">
        <v>3149.6333333333332</v>
      </c>
      <c r="J315" s="279">
        <v>3187.4166666666665</v>
      </c>
      <c r="K315" s="277">
        <v>3111.85</v>
      </c>
      <c r="L315" s="277">
        <v>3040</v>
      </c>
      <c r="M315" s="277">
        <v>3.9079999999999997E-2</v>
      </c>
    </row>
    <row r="316" spans="1:13">
      <c r="A316" s="268">
        <v>306</v>
      </c>
      <c r="B316" s="277" t="s">
        <v>463</v>
      </c>
      <c r="C316" s="278">
        <v>229.55</v>
      </c>
      <c r="D316" s="279">
        <v>230.25</v>
      </c>
      <c r="E316" s="279">
        <v>225.5</v>
      </c>
      <c r="F316" s="279">
        <v>221.45</v>
      </c>
      <c r="G316" s="279">
        <v>216.7</v>
      </c>
      <c r="H316" s="279">
        <v>234.3</v>
      </c>
      <c r="I316" s="279">
        <v>239.05</v>
      </c>
      <c r="J316" s="279">
        <v>243.10000000000002</v>
      </c>
      <c r="K316" s="277">
        <v>235</v>
      </c>
      <c r="L316" s="277">
        <v>226.2</v>
      </c>
      <c r="M316" s="277">
        <v>0.32211000000000001</v>
      </c>
    </row>
    <row r="317" spans="1:13">
      <c r="A317" s="268">
        <v>307</v>
      </c>
      <c r="B317" s="277" t="s">
        <v>140</v>
      </c>
      <c r="C317" s="278">
        <v>153.35</v>
      </c>
      <c r="D317" s="279">
        <v>152.41666666666666</v>
      </c>
      <c r="E317" s="279">
        <v>150.83333333333331</v>
      </c>
      <c r="F317" s="279">
        <v>148.31666666666666</v>
      </c>
      <c r="G317" s="279">
        <v>146.73333333333332</v>
      </c>
      <c r="H317" s="279">
        <v>154.93333333333331</v>
      </c>
      <c r="I317" s="279">
        <v>156.51666666666662</v>
      </c>
      <c r="J317" s="279">
        <v>159.0333333333333</v>
      </c>
      <c r="K317" s="277">
        <v>154</v>
      </c>
      <c r="L317" s="277">
        <v>149.9</v>
      </c>
      <c r="M317" s="277">
        <v>46.539029999999997</v>
      </c>
    </row>
    <row r="318" spans="1:13">
      <c r="A318" s="268">
        <v>308</v>
      </c>
      <c r="B318" s="277" t="s">
        <v>141</v>
      </c>
      <c r="C318" s="278">
        <v>378.9</v>
      </c>
      <c r="D318" s="279">
        <v>377.26666666666665</v>
      </c>
      <c r="E318" s="279">
        <v>372.63333333333333</v>
      </c>
      <c r="F318" s="279">
        <v>366.36666666666667</v>
      </c>
      <c r="G318" s="279">
        <v>361.73333333333335</v>
      </c>
      <c r="H318" s="279">
        <v>383.5333333333333</v>
      </c>
      <c r="I318" s="279">
        <v>388.16666666666663</v>
      </c>
      <c r="J318" s="279">
        <v>394.43333333333328</v>
      </c>
      <c r="K318" s="277">
        <v>381.9</v>
      </c>
      <c r="L318" s="277">
        <v>371</v>
      </c>
      <c r="M318" s="277">
        <v>28.910830000000001</v>
      </c>
    </row>
    <row r="319" spans="1:13">
      <c r="A319" s="268">
        <v>309</v>
      </c>
      <c r="B319" s="277" t="s">
        <v>142</v>
      </c>
      <c r="C319" s="278">
        <v>6920.75</v>
      </c>
      <c r="D319" s="279">
        <v>6917.7166666666672</v>
      </c>
      <c r="E319" s="279">
        <v>6855.4333333333343</v>
      </c>
      <c r="F319" s="279">
        <v>6790.1166666666668</v>
      </c>
      <c r="G319" s="279">
        <v>6727.8333333333339</v>
      </c>
      <c r="H319" s="279">
        <v>6983.0333333333347</v>
      </c>
      <c r="I319" s="279">
        <v>7045.3166666666675</v>
      </c>
      <c r="J319" s="279">
        <v>7110.633333333335</v>
      </c>
      <c r="K319" s="277">
        <v>6980</v>
      </c>
      <c r="L319" s="277">
        <v>6852.4</v>
      </c>
      <c r="M319" s="277">
        <v>7.7639300000000002</v>
      </c>
    </row>
    <row r="320" spans="1:13">
      <c r="A320" s="268">
        <v>310</v>
      </c>
      <c r="B320" s="277" t="s">
        <v>458</v>
      </c>
      <c r="C320" s="278">
        <v>842.5</v>
      </c>
      <c r="D320" s="279">
        <v>844.16666666666663</v>
      </c>
      <c r="E320" s="279">
        <v>825.38333333333321</v>
      </c>
      <c r="F320" s="279">
        <v>808.26666666666654</v>
      </c>
      <c r="G320" s="279">
        <v>789.48333333333312</v>
      </c>
      <c r="H320" s="279">
        <v>861.2833333333333</v>
      </c>
      <c r="I320" s="279">
        <v>880.06666666666683</v>
      </c>
      <c r="J320" s="279">
        <v>897.18333333333339</v>
      </c>
      <c r="K320" s="277">
        <v>862.95</v>
      </c>
      <c r="L320" s="277">
        <v>827.05</v>
      </c>
      <c r="M320" s="277">
        <v>0.13888</v>
      </c>
    </row>
    <row r="321" spans="1:13">
      <c r="A321" s="268">
        <v>311</v>
      </c>
      <c r="B321" s="277" t="s">
        <v>143</v>
      </c>
      <c r="C321" s="278">
        <v>568.54999999999995</v>
      </c>
      <c r="D321" s="279">
        <v>567.69999999999993</v>
      </c>
      <c r="E321" s="279">
        <v>559.89999999999986</v>
      </c>
      <c r="F321" s="279">
        <v>551.24999999999989</v>
      </c>
      <c r="G321" s="279">
        <v>543.44999999999982</v>
      </c>
      <c r="H321" s="279">
        <v>576.34999999999991</v>
      </c>
      <c r="I321" s="279">
        <v>584.14999999999986</v>
      </c>
      <c r="J321" s="279">
        <v>592.79999999999995</v>
      </c>
      <c r="K321" s="277">
        <v>575.5</v>
      </c>
      <c r="L321" s="277">
        <v>559.04999999999995</v>
      </c>
      <c r="M321" s="277">
        <v>26.366399999999999</v>
      </c>
    </row>
    <row r="322" spans="1:13">
      <c r="A322" s="268">
        <v>312</v>
      </c>
      <c r="B322" s="277" t="s">
        <v>472</v>
      </c>
      <c r="C322" s="278">
        <v>1554</v>
      </c>
      <c r="D322" s="279">
        <v>1559.6666666666667</v>
      </c>
      <c r="E322" s="279">
        <v>1529.3333333333335</v>
      </c>
      <c r="F322" s="279">
        <v>1504.6666666666667</v>
      </c>
      <c r="G322" s="279">
        <v>1474.3333333333335</v>
      </c>
      <c r="H322" s="279">
        <v>1584.3333333333335</v>
      </c>
      <c r="I322" s="279">
        <v>1614.666666666667</v>
      </c>
      <c r="J322" s="279">
        <v>1639.3333333333335</v>
      </c>
      <c r="K322" s="277">
        <v>1590</v>
      </c>
      <c r="L322" s="277">
        <v>1535</v>
      </c>
      <c r="M322" s="277">
        <v>6.16113</v>
      </c>
    </row>
    <row r="323" spans="1:13">
      <c r="A323" s="268">
        <v>313</v>
      </c>
      <c r="B323" s="277" t="s">
        <v>468</v>
      </c>
      <c r="C323" s="278">
        <v>1769.7</v>
      </c>
      <c r="D323" s="279">
        <v>1778.7166666666665</v>
      </c>
      <c r="E323" s="279">
        <v>1733.4333333333329</v>
      </c>
      <c r="F323" s="279">
        <v>1697.1666666666665</v>
      </c>
      <c r="G323" s="279">
        <v>1651.883333333333</v>
      </c>
      <c r="H323" s="279">
        <v>1814.9833333333329</v>
      </c>
      <c r="I323" s="279">
        <v>1860.2666666666662</v>
      </c>
      <c r="J323" s="279">
        <v>1896.5333333333328</v>
      </c>
      <c r="K323" s="277">
        <v>1824</v>
      </c>
      <c r="L323" s="277">
        <v>1742.45</v>
      </c>
      <c r="M323" s="277">
        <v>1.90351</v>
      </c>
    </row>
    <row r="324" spans="1:13">
      <c r="A324" s="268">
        <v>314</v>
      </c>
      <c r="B324" s="277" t="s">
        <v>144</v>
      </c>
      <c r="C324" s="278">
        <v>594.85</v>
      </c>
      <c r="D324" s="279">
        <v>598.48333333333323</v>
      </c>
      <c r="E324" s="279">
        <v>582.96666666666647</v>
      </c>
      <c r="F324" s="279">
        <v>571.08333333333326</v>
      </c>
      <c r="G324" s="279">
        <v>555.56666666666649</v>
      </c>
      <c r="H324" s="279">
        <v>610.36666666666645</v>
      </c>
      <c r="I324" s="279">
        <v>625.8833333333331</v>
      </c>
      <c r="J324" s="279">
        <v>637.76666666666642</v>
      </c>
      <c r="K324" s="277">
        <v>614</v>
      </c>
      <c r="L324" s="277">
        <v>586.6</v>
      </c>
      <c r="M324" s="277">
        <v>16.668209999999998</v>
      </c>
    </row>
    <row r="325" spans="1:13">
      <c r="A325" s="268">
        <v>315</v>
      </c>
      <c r="B325" s="277" t="s">
        <v>145</v>
      </c>
      <c r="C325" s="278">
        <v>913.55</v>
      </c>
      <c r="D325" s="279">
        <v>916.61666666666667</v>
      </c>
      <c r="E325" s="279">
        <v>903.33333333333337</v>
      </c>
      <c r="F325" s="279">
        <v>893.11666666666667</v>
      </c>
      <c r="G325" s="279">
        <v>879.83333333333337</v>
      </c>
      <c r="H325" s="279">
        <v>926.83333333333337</v>
      </c>
      <c r="I325" s="279">
        <v>940.11666666666667</v>
      </c>
      <c r="J325" s="279">
        <v>950.33333333333337</v>
      </c>
      <c r="K325" s="277">
        <v>929.9</v>
      </c>
      <c r="L325" s="277">
        <v>906.4</v>
      </c>
      <c r="M325" s="277">
        <v>14.2713</v>
      </c>
    </row>
    <row r="326" spans="1:13">
      <c r="A326" s="268">
        <v>316</v>
      </c>
      <c r="B326" s="277" t="s">
        <v>465</v>
      </c>
      <c r="C326" s="278">
        <v>183.15</v>
      </c>
      <c r="D326" s="279">
        <v>182.06666666666669</v>
      </c>
      <c r="E326" s="279">
        <v>180.18333333333339</v>
      </c>
      <c r="F326" s="279">
        <v>177.2166666666667</v>
      </c>
      <c r="G326" s="279">
        <v>175.3333333333334</v>
      </c>
      <c r="H326" s="279">
        <v>185.03333333333339</v>
      </c>
      <c r="I326" s="279">
        <v>186.91666666666666</v>
      </c>
      <c r="J326" s="279">
        <v>189.88333333333338</v>
      </c>
      <c r="K326" s="277">
        <v>183.95</v>
      </c>
      <c r="L326" s="277">
        <v>179.1</v>
      </c>
      <c r="M326" s="277">
        <v>0.21431</v>
      </c>
    </row>
    <row r="327" spans="1:13">
      <c r="A327" s="268">
        <v>317</v>
      </c>
      <c r="B327" s="277" t="s">
        <v>1976</v>
      </c>
      <c r="C327" s="278">
        <v>211.7</v>
      </c>
      <c r="D327" s="279">
        <v>211.23333333333335</v>
      </c>
      <c r="E327" s="279">
        <v>207.4666666666667</v>
      </c>
      <c r="F327" s="279">
        <v>203.23333333333335</v>
      </c>
      <c r="G327" s="279">
        <v>199.4666666666667</v>
      </c>
      <c r="H327" s="279">
        <v>215.4666666666667</v>
      </c>
      <c r="I327" s="279">
        <v>219.23333333333335</v>
      </c>
      <c r="J327" s="279">
        <v>223.4666666666667</v>
      </c>
      <c r="K327" s="277">
        <v>215</v>
      </c>
      <c r="L327" s="277">
        <v>207</v>
      </c>
      <c r="M327" s="277">
        <v>7.5882199999999997</v>
      </c>
    </row>
    <row r="328" spans="1:13">
      <c r="A328" s="268">
        <v>318</v>
      </c>
      <c r="B328" s="277" t="s">
        <v>469</v>
      </c>
      <c r="C328" s="278">
        <v>75.95</v>
      </c>
      <c r="D328" s="279">
        <v>75.583333333333329</v>
      </c>
      <c r="E328" s="279">
        <v>74.466666666666654</v>
      </c>
      <c r="F328" s="279">
        <v>72.98333333333332</v>
      </c>
      <c r="G328" s="279">
        <v>71.866666666666646</v>
      </c>
      <c r="H328" s="279">
        <v>77.066666666666663</v>
      </c>
      <c r="I328" s="279">
        <v>78.183333333333337</v>
      </c>
      <c r="J328" s="279">
        <v>79.666666666666671</v>
      </c>
      <c r="K328" s="277">
        <v>76.7</v>
      </c>
      <c r="L328" s="277">
        <v>74.099999999999994</v>
      </c>
      <c r="M328" s="277">
        <v>4.0612000000000004</v>
      </c>
    </row>
    <row r="329" spans="1:13">
      <c r="A329" s="268">
        <v>319</v>
      </c>
      <c r="B329" s="277" t="s">
        <v>470</v>
      </c>
      <c r="C329" s="278">
        <v>327.14999999999998</v>
      </c>
      <c r="D329" s="279">
        <v>317.01666666666665</v>
      </c>
      <c r="E329" s="279">
        <v>296.0333333333333</v>
      </c>
      <c r="F329" s="279">
        <v>264.91666666666663</v>
      </c>
      <c r="G329" s="279">
        <v>243.93333333333328</v>
      </c>
      <c r="H329" s="279">
        <v>348.13333333333333</v>
      </c>
      <c r="I329" s="279">
        <v>369.11666666666667</v>
      </c>
      <c r="J329" s="279">
        <v>400.23333333333335</v>
      </c>
      <c r="K329" s="277">
        <v>338</v>
      </c>
      <c r="L329" s="277">
        <v>285.89999999999998</v>
      </c>
      <c r="M329" s="277">
        <v>1.6444300000000001</v>
      </c>
    </row>
    <row r="330" spans="1:13">
      <c r="A330" s="268">
        <v>320</v>
      </c>
      <c r="B330" s="277" t="s">
        <v>146</v>
      </c>
      <c r="C330" s="278">
        <v>1194.1500000000001</v>
      </c>
      <c r="D330" s="279">
        <v>1180.5666666666666</v>
      </c>
      <c r="E330" s="279">
        <v>1158.5833333333333</v>
      </c>
      <c r="F330" s="279">
        <v>1123.0166666666667</v>
      </c>
      <c r="G330" s="279">
        <v>1101.0333333333333</v>
      </c>
      <c r="H330" s="279">
        <v>1216.1333333333332</v>
      </c>
      <c r="I330" s="279">
        <v>1238.1166666666668</v>
      </c>
      <c r="J330" s="279">
        <v>1273.6833333333332</v>
      </c>
      <c r="K330" s="277">
        <v>1202.55</v>
      </c>
      <c r="L330" s="277">
        <v>1145</v>
      </c>
      <c r="M330" s="277">
        <v>9.8829999999999991</v>
      </c>
    </row>
    <row r="331" spans="1:13">
      <c r="A331" s="268">
        <v>321</v>
      </c>
      <c r="B331" s="277" t="s">
        <v>459</v>
      </c>
      <c r="C331" s="278">
        <v>18.7</v>
      </c>
      <c r="D331" s="279">
        <v>18.766666666666666</v>
      </c>
      <c r="E331" s="279">
        <v>18.483333333333331</v>
      </c>
      <c r="F331" s="279">
        <v>18.266666666666666</v>
      </c>
      <c r="G331" s="279">
        <v>17.983333333333331</v>
      </c>
      <c r="H331" s="279">
        <v>18.983333333333331</v>
      </c>
      <c r="I331" s="279">
        <v>19.266666666666662</v>
      </c>
      <c r="J331" s="279">
        <v>19.483333333333331</v>
      </c>
      <c r="K331" s="277">
        <v>19.05</v>
      </c>
      <c r="L331" s="277">
        <v>18.55</v>
      </c>
      <c r="M331" s="277">
        <v>4.1546000000000003</v>
      </c>
    </row>
    <row r="332" spans="1:13">
      <c r="A332" s="268">
        <v>322</v>
      </c>
      <c r="B332" s="277" t="s">
        <v>460</v>
      </c>
      <c r="C332" s="278">
        <v>152.1</v>
      </c>
      <c r="D332" s="279">
        <v>153.05000000000001</v>
      </c>
      <c r="E332" s="279">
        <v>150.35000000000002</v>
      </c>
      <c r="F332" s="279">
        <v>148.60000000000002</v>
      </c>
      <c r="G332" s="279">
        <v>145.90000000000003</v>
      </c>
      <c r="H332" s="279">
        <v>154.80000000000001</v>
      </c>
      <c r="I332" s="279">
        <v>157.5</v>
      </c>
      <c r="J332" s="279">
        <v>159.25</v>
      </c>
      <c r="K332" s="277">
        <v>155.75</v>
      </c>
      <c r="L332" s="277">
        <v>151.30000000000001</v>
      </c>
      <c r="M332" s="277">
        <v>1.87276</v>
      </c>
    </row>
    <row r="333" spans="1:13">
      <c r="A333" s="268">
        <v>323</v>
      </c>
      <c r="B333" s="277" t="s">
        <v>147</v>
      </c>
      <c r="C333" s="278">
        <v>115.5</v>
      </c>
      <c r="D333" s="279">
        <v>114.33333333333333</v>
      </c>
      <c r="E333" s="279">
        <v>112.16666666666666</v>
      </c>
      <c r="F333" s="279">
        <v>108.83333333333333</v>
      </c>
      <c r="G333" s="279">
        <v>106.66666666666666</v>
      </c>
      <c r="H333" s="279">
        <v>117.66666666666666</v>
      </c>
      <c r="I333" s="279">
        <v>119.83333333333331</v>
      </c>
      <c r="J333" s="279">
        <v>123.16666666666666</v>
      </c>
      <c r="K333" s="277">
        <v>116.5</v>
      </c>
      <c r="L333" s="277">
        <v>111</v>
      </c>
      <c r="M333" s="277">
        <v>126.15582000000001</v>
      </c>
    </row>
    <row r="334" spans="1:13">
      <c r="A334" s="268">
        <v>324</v>
      </c>
      <c r="B334" s="277" t="s">
        <v>471</v>
      </c>
      <c r="C334" s="278">
        <v>670.55</v>
      </c>
      <c r="D334" s="279">
        <v>677.73333333333323</v>
      </c>
      <c r="E334" s="279">
        <v>658.46666666666647</v>
      </c>
      <c r="F334" s="279">
        <v>646.38333333333321</v>
      </c>
      <c r="G334" s="279">
        <v>627.11666666666645</v>
      </c>
      <c r="H334" s="279">
        <v>689.81666666666649</v>
      </c>
      <c r="I334" s="279">
        <v>709.08333333333314</v>
      </c>
      <c r="J334" s="279">
        <v>721.16666666666652</v>
      </c>
      <c r="K334" s="277">
        <v>697</v>
      </c>
      <c r="L334" s="277">
        <v>665.65</v>
      </c>
      <c r="M334" s="277">
        <v>1.56759</v>
      </c>
    </row>
    <row r="335" spans="1:13">
      <c r="A335" s="268">
        <v>325</v>
      </c>
      <c r="B335" s="277" t="s">
        <v>268</v>
      </c>
      <c r="C335" s="278">
        <v>1144.8499999999999</v>
      </c>
      <c r="D335" s="279">
        <v>1141.3</v>
      </c>
      <c r="E335" s="279">
        <v>1128.55</v>
      </c>
      <c r="F335" s="279">
        <v>1112.25</v>
      </c>
      <c r="G335" s="279">
        <v>1099.5</v>
      </c>
      <c r="H335" s="279">
        <v>1157.5999999999999</v>
      </c>
      <c r="I335" s="279">
        <v>1170.3499999999999</v>
      </c>
      <c r="J335" s="279">
        <v>1186.6499999999999</v>
      </c>
      <c r="K335" s="277">
        <v>1154.05</v>
      </c>
      <c r="L335" s="277">
        <v>1125</v>
      </c>
      <c r="M335" s="277">
        <v>2.6850900000000002</v>
      </c>
    </row>
    <row r="336" spans="1:13">
      <c r="A336" s="268">
        <v>326</v>
      </c>
      <c r="B336" s="277" t="s">
        <v>148</v>
      </c>
      <c r="C336" s="278">
        <v>58586.75</v>
      </c>
      <c r="D336" s="279">
        <v>58562.200000000004</v>
      </c>
      <c r="E336" s="279">
        <v>58024.55000000001</v>
      </c>
      <c r="F336" s="279">
        <v>57462.350000000006</v>
      </c>
      <c r="G336" s="279">
        <v>56924.700000000012</v>
      </c>
      <c r="H336" s="279">
        <v>59124.400000000009</v>
      </c>
      <c r="I336" s="279">
        <v>59662.05</v>
      </c>
      <c r="J336" s="279">
        <v>60224.250000000007</v>
      </c>
      <c r="K336" s="277">
        <v>59099.85</v>
      </c>
      <c r="L336" s="277">
        <v>58000</v>
      </c>
      <c r="M336" s="277">
        <v>0.12906999999999999</v>
      </c>
    </row>
    <row r="337" spans="1:13">
      <c r="A337" s="268">
        <v>327</v>
      </c>
      <c r="B337" s="277" t="s">
        <v>267</v>
      </c>
      <c r="C337" s="278">
        <v>31.8</v>
      </c>
      <c r="D337" s="279">
        <v>31.666666666666668</v>
      </c>
      <c r="E337" s="279">
        <v>31.433333333333337</v>
      </c>
      <c r="F337" s="279">
        <v>31.06666666666667</v>
      </c>
      <c r="G337" s="279">
        <v>30.833333333333339</v>
      </c>
      <c r="H337" s="279">
        <v>32.033333333333331</v>
      </c>
      <c r="I337" s="279">
        <v>32.266666666666666</v>
      </c>
      <c r="J337" s="279">
        <v>32.633333333333333</v>
      </c>
      <c r="K337" s="277">
        <v>31.9</v>
      </c>
      <c r="L337" s="277">
        <v>31.3</v>
      </c>
      <c r="M337" s="277">
        <v>5.6098499999999998</v>
      </c>
    </row>
    <row r="338" spans="1:13">
      <c r="A338" s="268">
        <v>328</v>
      </c>
      <c r="B338" s="277" t="s">
        <v>149</v>
      </c>
      <c r="C338" s="278">
        <v>1147.4000000000001</v>
      </c>
      <c r="D338" s="279">
        <v>1149.1166666666668</v>
      </c>
      <c r="E338" s="279">
        <v>1126.2833333333335</v>
      </c>
      <c r="F338" s="279">
        <v>1105.1666666666667</v>
      </c>
      <c r="G338" s="279">
        <v>1082.3333333333335</v>
      </c>
      <c r="H338" s="279">
        <v>1170.2333333333336</v>
      </c>
      <c r="I338" s="279">
        <v>1193.0666666666666</v>
      </c>
      <c r="J338" s="279">
        <v>1214.1833333333336</v>
      </c>
      <c r="K338" s="277">
        <v>1171.95</v>
      </c>
      <c r="L338" s="277">
        <v>1128</v>
      </c>
      <c r="M338" s="277">
        <v>13.773339999999999</v>
      </c>
    </row>
    <row r="339" spans="1:13">
      <c r="A339" s="268">
        <v>329</v>
      </c>
      <c r="B339" s="277" t="s">
        <v>3162</v>
      </c>
      <c r="C339" s="278">
        <v>280.75</v>
      </c>
      <c r="D339" s="279">
        <v>277.40000000000003</v>
      </c>
      <c r="E339" s="279">
        <v>271.40000000000009</v>
      </c>
      <c r="F339" s="279">
        <v>262.05000000000007</v>
      </c>
      <c r="G339" s="279">
        <v>256.05000000000013</v>
      </c>
      <c r="H339" s="279">
        <v>286.75000000000006</v>
      </c>
      <c r="I339" s="279">
        <v>292.74999999999994</v>
      </c>
      <c r="J339" s="279">
        <v>302.10000000000002</v>
      </c>
      <c r="K339" s="277">
        <v>283.39999999999998</v>
      </c>
      <c r="L339" s="277">
        <v>268.05</v>
      </c>
      <c r="M339" s="277">
        <v>11.659829999999999</v>
      </c>
    </row>
    <row r="340" spans="1:13">
      <c r="A340" s="268">
        <v>330</v>
      </c>
      <c r="B340" s="277" t="s">
        <v>269</v>
      </c>
      <c r="C340" s="278">
        <v>789.75</v>
      </c>
      <c r="D340" s="279">
        <v>780.91666666666663</v>
      </c>
      <c r="E340" s="279">
        <v>763.83333333333326</v>
      </c>
      <c r="F340" s="279">
        <v>737.91666666666663</v>
      </c>
      <c r="G340" s="279">
        <v>720.83333333333326</v>
      </c>
      <c r="H340" s="279">
        <v>806.83333333333326</v>
      </c>
      <c r="I340" s="279">
        <v>823.91666666666652</v>
      </c>
      <c r="J340" s="279">
        <v>849.83333333333326</v>
      </c>
      <c r="K340" s="277">
        <v>798</v>
      </c>
      <c r="L340" s="277">
        <v>755</v>
      </c>
      <c r="M340" s="277">
        <v>4.0589700000000004</v>
      </c>
    </row>
    <row r="341" spans="1:13">
      <c r="A341" s="268">
        <v>331</v>
      </c>
      <c r="B341" s="277" t="s">
        <v>150</v>
      </c>
      <c r="C341" s="278">
        <v>37.35</v>
      </c>
      <c r="D341" s="279">
        <v>37.15</v>
      </c>
      <c r="E341" s="279">
        <v>36.699999999999996</v>
      </c>
      <c r="F341" s="279">
        <v>36.049999999999997</v>
      </c>
      <c r="G341" s="279">
        <v>35.599999999999994</v>
      </c>
      <c r="H341" s="279">
        <v>37.799999999999997</v>
      </c>
      <c r="I341" s="279">
        <v>38.25</v>
      </c>
      <c r="J341" s="279">
        <v>38.9</v>
      </c>
      <c r="K341" s="277">
        <v>37.6</v>
      </c>
      <c r="L341" s="277">
        <v>36.5</v>
      </c>
      <c r="M341" s="277">
        <v>69.016469999999998</v>
      </c>
    </row>
    <row r="342" spans="1:13">
      <c r="A342" s="268">
        <v>332</v>
      </c>
      <c r="B342" s="277" t="s">
        <v>261</v>
      </c>
      <c r="C342" s="278">
        <v>3473.75</v>
      </c>
      <c r="D342" s="279">
        <v>3427.0166666666664</v>
      </c>
      <c r="E342" s="279">
        <v>3355.1333333333328</v>
      </c>
      <c r="F342" s="279">
        <v>3236.5166666666664</v>
      </c>
      <c r="G342" s="279">
        <v>3164.6333333333328</v>
      </c>
      <c r="H342" s="279">
        <v>3545.6333333333328</v>
      </c>
      <c r="I342" s="279">
        <v>3617.516666666666</v>
      </c>
      <c r="J342" s="279">
        <v>3736.1333333333328</v>
      </c>
      <c r="K342" s="277">
        <v>3498.9</v>
      </c>
      <c r="L342" s="277">
        <v>3308.4</v>
      </c>
      <c r="M342" s="277">
        <v>7.3165800000000001</v>
      </c>
    </row>
    <row r="343" spans="1:13">
      <c r="A343" s="268">
        <v>333</v>
      </c>
      <c r="B343" s="277" t="s">
        <v>478</v>
      </c>
      <c r="C343" s="278">
        <v>1990.7</v>
      </c>
      <c r="D343" s="279">
        <v>1989.1333333333332</v>
      </c>
      <c r="E343" s="279">
        <v>1964.5666666666664</v>
      </c>
      <c r="F343" s="279">
        <v>1938.4333333333332</v>
      </c>
      <c r="G343" s="279">
        <v>1913.8666666666663</v>
      </c>
      <c r="H343" s="279">
        <v>2015.2666666666664</v>
      </c>
      <c r="I343" s="279">
        <v>2039.833333333333</v>
      </c>
      <c r="J343" s="279">
        <v>2065.9666666666662</v>
      </c>
      <c r="K343" s="277">
        <v>2013.7</v>
      </c>
      <c r="L343" s="277">
        <v>1963</v>
      </c>
      <c r="M343" s="277">
        <v>0.73616999999999999</v>
      </c>
    </row>
    <row r="344" spans="1:13">
      <c r="A344" s="268">
        <v>334</v>
      </c>
      <c r="B344" s="277" t="s">
        <v>151</v>
      </c>
      <c r="C344" s="278">
        <v>26.85</v>
      </c>
      <c r="D344" s="279">
        <v>26.733333333333334</v>
      </c>
      <c r="E344" s="279">
        <v>26.416666666666668</v>
      </c>
      <c r="F344" s="279">
        <v>25.983333333333334</v>
      </c>
      <c r="G344" s="279">
        <v>25.666666666666668</v>
      </c>
      <c r="H344" s="279">
        <v>27.166666666666668</v>
      </c>
      <c r="I344" s="279">
        <v>27.483333333333331</v>
      </c>
      <c r="J344" s="279">
        <v>27.916666666666668</v>
      </c>
      <c r="K344" s="277">
        <v>27.05</v>
      </c>
      <c r="L344" s="277">
        <v>26.3</v>
      </c>
      <c r="M344" s="277">
        <v>37.606110000000001</v>
      </c>
    </row>
    <row r="345" spans="1:13">
      <c r="A345" s="268">
        <v>335</v>
      </c>
      <c r="B345" s="277" t="s">
        <v>477</v>
      </c>
      <c r="C345" s="278">
        <v>61.65</v>
      </c>
      <c r="D345" s="279">
        <v>62.25</v>
      </c>
      <c r="E345" s="279">
        <v>60.8</v>
      </c>
      <c r="F345" s="279">
        <v>59.949999999999996</v>
      </c>
      <c r="G345" s="279">
        <v>58.499999999999993</v>
      </c>
      <c r="H345" s="279">
        <v>63.1</v>
      </c>
      <c r="I345" s="279">
        <v>64.550000000000011</v>
      </c>
      <c r="J345" s="279">
        <v>65.400000000000006</v>
      </c>
      <c r="K345" s="277">
        <v>63.7</v>
      </c>
      <c r="L345" s="277">
        <v>61.4</v>
      </c>
      <c r="M345" s="277">
        <v>2.8673199999999999</v>
      </c>
    </row>
    <row r="346" spans="1:13">
      <c r="A346" s="268">
        <v>336</v>
      </c>
      <c r="B346" s="277" t="s">
        <v>152</v>
      </c>
      <c r="C346" s="278">
        <v>34.549999999999997</v>
      </c>
      <c r="D346" s="279">
        <v>34.299999999999997</v>
      </c>
      <c r="E346" s="279">
        <v>33.699999999999996</v>
      </c>
      <c r="F346" s="279">
        <v>32.85</v>
      </c>
      <c r="G346" s="279">
        <v>32.25</v>
      </c>
      <c r="H346" s="279">
        <v>35.149999999999991</v>
      </c>
      <c r="I346" s="279">
        <v>35.749999999999986</v>
      </c>
      <c r="J346" s="279">
        <v>36.599999999999987</v>
      </c>
      <c r="K346" s="277">
        <v>34.9</v>
      </c>
      <c r="L346" s="277">
        <v>33.450000000000003</v>
      </c>
      <c r="M346" s="277">
        <v>83.714179999999999</v>
      </c>
    </row>
    <row r="347" spans="1:13">
      <c r="A347" s="268">
        <v>337</v>
      </c>
      <c r="B347" s="277" t="s">
        <v>473</v>
      </c>
      <c r="C347" s="278">
        <v>557.15</v>
      </c>
      <c r="D347" s="279">
        <v>555.76666666666665</v>
      </c>
      <c r="E347" s="279">
        <v>542.63333333333333</v>
      </c>
      <c r="F347" s="279">
        <v>528.11666666666667</v>
      </c>
      <c r="G347" s="279">
        <v>514.98333333333335</v>
      </c>
      <c r="H347" s="279">
        <v>570.2833333333333</v>
      </c>
      <c r="I347" s="279">
        <v>583.41666666666652</v>
      </c>
      <c r="J347" s="279">
        <v>597.93333333333328</v>
      </c>
      <c r="K347" s="277">
        <v>568.9</v>
      </c>
      <c r="L347" s="277">
        <v>541.25</v>
      </c>
      <c r="M347" s="277">
        <v>1.14994</v>
      </c>
    </row>
    <row r="348" spans="1:13">
      <c r="A348" s="268">
        <v>338</v>
      </c>
      <c r="B348" s="277" t="s">
        <v>153</v>
      </c>
      <c r="C348" s="278">
        <v>15992.55</v>
      </c>
      <c r="D348" s="279">
        <v>16074.183333333334</v>
      </c>
      <c r="E348" s="279">
        <v>15888.366666666669</v>
      </c>
      <c r="F348" s="279">
        <v>15784.183333333334</v>
      </c>
      <c r="G348" s="279">
        <v>15598.366666666669</v>
      </c>
      <c r="H348" s="279">
        <v>16178.366666666669</v>
      </c>
      <c r="I348" s="279">
        <v>16364.183333333334</v>
      </c>
      <c r="J348" s="279">
        <v>16468.366666666669</v>
      </c>
      <c r="K348" s="277">
        <v>16260</v>
      </c>
      <c r="L348" s="277">
        <v>15970</v>
      </c>
      <c r="M348" s="277">
        <v>1.06192</v>
      </c>
    </row>
    <row r="349" spans="1:13">
      <c r="A349" s="268">
        <v>339</v>
      </c>
      <c r="B349" s="277" t="s">
        <v>476</v>
      </c>
      <c r="C349" s="278">
        <v>36.049999999999997</v>
      </c>
      <c r="D349" s="279">
        <v>35.916666666666664</v>
      </c>
      <c r="E349" s="279">
        <v>35.43333333333333</v>
      </c>
      <c r="F349" s="279">
        <v>34.816666666666663</v>
      </c>
      <c r="G349" s="279">
        <v>34.333333333333329</v>
      </c>
      <c r="H349" s="279">
        <v>36.533333333333331</v>
      </c>
      <c r="I349" s="279">
        <v>37.016666666666666</v>
      </c>
      <c r="J349" s="279">
        <v>37.633333333333333</v>
      </c>
      <c r="K349" s="277">
        <v>36.4</v>
      </c>
      <c r="L349" s="277">
        <v>35.299999999999997</v>
      </c>
      <c r="M349" s="277">
        <v>4.6293800000000003</v>
      </c>
    </row>
    <row r="350" spans="1:13">
      <c r="A350" s="268">
        <v>340</v>
      </c>
      <c r="B350" s="277" t="s">
        <v>475</v>
      </c>
      <c r="C350" s="278">
        <v>323.35000000000002</v>
      </c>
      <c r="D350" s="279">
        <v>322.09999999999997</v>
      </c>
      <c r="E350" s="279">
        <v>315.79999999999995</v>
      </c>
      <c r="F350" s="279">
        <v>308.25</v>
      </c>
      <c r="G350" s="279">
        <v>301.95</v>
      </c>
      <c r="H350" s="279">
        <v>329.64999999999992</v>
      </c>
      <c r="I350" s="279">
        <v>335.95</v>
      </c>
      <c r="J350" s="279">
        <v>343.49999999999989</v>
      </c>
      <c r="K350" s="277">
        <v>328.4</v>
      </c>
      <c r="L350" s="277">
        <v>314.55</v>
      </c>
      <c r="M350" s="277">
        <v>0.70867000000000002</v>
      </c>
    </row>
    <row r="351" spans="1:13">
      <c r="A351" s="268">
        <v>341</v>
      </c>
      <c r="B351" s="277" t="s">
        <v>270</v>
      </c>
      <c r="C351" s="278">
        <v>21.45</v>
      </c>
      <c r="D351" s="279">
        <v>21.599999999999998</v>
      </c>
      <c r="E351" s="279">
        <v>21.249999999999996</v>
      </c>
      <c r="F351" s="279">
        <v>21.049999999999997</v>
      </c>
      <c r="G351" s="279">
        <v>20.699999999999996</v>
      </c>
      <c r="H351" s="279">
        <v>21.799999999999997</v>
      </c>
      <c r="I351" s="279">
        <v>22.15</v>
      </c>
      <c r="J351" s="279">
        <v>22.349999999999998</v>
      </c>
      <c r="K351" s="277">
        <v>21.95</v>
      </c>
      <c r="L351" s="277">
        <v>21.4</v>
      </c>
      <c r="M351" s="277">
        <v>67.372079999999997</v>
      </c>
    </row>
    <row r="352" spans="1:13">
      <c r="A352" s="268">
        <v>342</v>
      </c>
      <c r="B352" s="277" t="s">
        <v>283</v>
      </c>
      <c r="C352" s="278">
        <v>113.5</v>
      </c>
      <c r="D352" s="279">
        <v>113.3</v>
      </c>
      <c r="E352" s="279">
        <v>112.3</v>
      </c>
      <c r="F352" s="279">
        <v>111.1</v>
      </c>
      <c r="G352" s="279">
        <v>110.1</v>
      </c>
      <c r="H352" s="279">
        <v>114.5</v>
      </c>
      <c r="I352" s="279">
        <v>115.5</v>
      </c>
      <c r="J352" s="279">
        <v>116.7</v>
      </c>
      <c r="K352" s="277">
        <v>114.3</v>
      </c>
      <c r="L352" s="277">
        <v>112.1</v>
      </c>
      <c r="M352" s="277">
        <v>3.77494</v>
      </c>
    </row>
    <row r="353" spans="1:13">
      <c r="A353" s="268">
        <v>343</v>
      </c>
      <c r="B353" s="277" t="s">
        <v>479</v>
      </c>
      <c r="C353" s="278">
        <v>1276.3</v>
      </c>
      <c r="D353" s="279">
        <v>1276.5</v>
      </c>
      <c r="E353" s="279">
        <v>1263.45</v>
      </c>
      <c r="F353" s="279">
        <v>1250.6000000000001</v>
      </c>
      <c r="G353" s="279">
        <v>1237.5500000000002</v>
      </c>
      <c r="H353" s="279">
        <v>1289.3499999999999</v>
      </c>
      <c r="I353" s="279">
        <v>1302.4000000000001</v>
      </c>
      <c r="J353" s="279">
        <v>1315.2499999999998</v>
      </c>
      <c r="K353" s="277">
        <v>1289.55</v>
      </c>
      <c r="L353" s="277">
        <v>1263.6500000000001</v>
      </c>
      <c r="M353" s="277">
        <v>7.2620000000000004E-2</v>
      </c>
    </row>
    <row r="354" spans="1:13">
      <c r="A354" s="268">
        <v>344</v>
      </c>
      <c r="B354" s="277" t="s">
        <v>474</v>
      </c>
      <c r="C354" s="278">
        <v>52.85</v>
      </c>
      <c r="D354" s="279">
        <v>52.65</v>
      </c>
      <c r="E354" s="279">
        <v>52.199999999999996</v>
      </c>
      <c r="F354" s="279">
        <v>51.55</v>
      </c>
      <c r="G354" s="279">
        <v>51.099999999999994</v>
      </c>
      <c r="H354" s="279">
        <v>53.3</v>
      </c>
      <c r="I354" s="279">
        <v>53.75</v>
      </c>
      <c r="J354" s="279">
        <v>54.4</v>
      </c>
      <c r="K354" s="277">
        <v>53.1</v>
      </c>
      <c r="L354" s="277">
        <v>52</v>
      </c>
      <c r="M354" s="277">
        <v>2.7570999999999999</v>
      </c>
    </row>
    <row r="355" spans="1:13">
      <c r="A355" s="268">
        <v>345</v>
      </c>
      <c r="B355" s="277" t="s">
        <v>155</v>
      </c>
      <c r="C355" s="278">
        <v>98.3</v>
      </c>
      <c r="D355" s="279">
        <v>97.850000000000009</v>
      </c>
      <c r="E355" s="279">
        <v>96.450000000000017</v>
      </c>
      <c r="F355" s="279">
        <v>94.600000000000009</v>
      </c>
      <c r="G355" s="279">
        <v>93.200000000000017</v>
      </c>
      <c r="H355" s="279">
        <v>99.700000000000017</v>
      </c>
      <c r="I355" s="279">
        <v>101.10000000000002</v>
      </c>
      <c r="J355" s="279">
        <v>102.95000000000002</v>
      </c>
      <c r="K355" s="277">
        <v>99.25</v>
      </c>
      <c r="L355" s="277">
        <v>96</v>
      </c>
      <c r="M355" s="277">
        <v>100.59322</v>
      </c>
    </row>
    <row r="356" spans="1:13">
      <c r="A356" s="268">
        <v>346</v>
      </c>
      <c r="B356" s="277" t="s">
        <v>156</v>
      </c>
      <c r="C356" s="278">
        <v>98.95</v>
      </c>
      <c r="D356" s="279">
        <v>99.25</v>
      </c>
      <c r="E356" s="279">
        <v>98</v>
      </c>
      <c r="F356" s="279">
        <v>97.05</v>
      </c>
      <c r="G356" s="279">
        <v>95.8</v>
      </c>
      <c r="H356" s="279">
        <v>100.2</v>
      </c>
      <c r="I356" s="279">
        <v>101.45</v>
      </c>
      <c r="J356" s="279">
        <v>102.4</v>
      </c>
      <c r="K356" s="277">
        <v>100.5</v>
      </c>
      <c r="L356" s="277">
        <v>98.3</v>
      </c>
      <c r="M356" s="277">
        <v>209.04848000000001</v>
      </c>
    </row>
    <row r="357" spans="1:13">
      <c r="A357" s="268">
        <v>347</v>
      </c>
      <c r="B357" s="277" t="s">
        <v>271</v>
      </c>
      <c r="C357" s="278">
        <v>385.85</v>
      </c>
      <c r="D357" s="279">
        <v>384.01666666666665</v>
      </c>
      <c r="E357" s="279">
        <v>376.13333333333333</v>
      </c>
      <c r="F357" s="279">
        <v>366.41666666666669</v>
      </c>
      <c r="G357" s="279">
        <v>358.53333333333336</v>
      </c>
      <c r="H357" s="279">
        <v>393.73333333333329</v>
      </c>
      <c r="I357" s="279">
        <v>401.61666666666662</v>
      </c>
      <c r="J357" s="279">
        <v>411.33333333333326</v>
      </c>
      <c r="K357" s="277">
        <v>391.9</v>
      </c>
      <c r="L357" s="277">
        <v>374.3</v>
      </c>
      <c r="M357" s="277">
        <v>2.2287599999999999</v>
      </c>
    </row>
    <row r="358" spans="1:13">
      <c r="A358" s="268">
        <v>348</v>
      </c>
      <c r="B358" s="277" t="s">
        <v>272</v>
      </c>
      <c r="C358" s="278">
        <v>2959.9</v>
      </c>
      <c r="D358" s="279">
        <v>2977.7166666666667</v>
      </c>
      <c r="E358" s="279">
        <v>2932.2833333333333</v>
      </c>
      <c r="F358" s="279">
        <v>2904.6666666666665</v>
      </c>
      <c r="G358" s="279">
        <v>2859.2333333333331</v>
      </c>
      <c r="H358" s="279">
        <v>3005.3333333333335</v>
      </c>
      <c r="I358" s="279">
        <v>3050.7666666666669</v>
      </c>
      <c r="J358" s="279">
        <v>3078.3833333333337</v>
      </c>
      <c r="K358" s="277">
        <v>3023.15</v>
      </c>
      <c r="L358" s="277">
        <v>2950.1</v>
      </c>
      <c r="M358" s="277">
        <v>0.29518</v>
      </c>
    </row>
    <row r="359" spans="1:13">
      <c r="A359" s="268">
        <v>349</v>
      </c>
      <c r="B359" s="277" t="s">
        <v>157</v>
      </c>
      <c r="C359" s="278">
        <v>96.75</v>
      </c>
      <c r="D359" s="279">
        <v>95.983333333333334</v>
      </c>
      <c r="E359" s="279">
        <v>94.766666666666666</v>
      </c>
      <c r="F359" s="279">
        <v>92.783333333333331</v>
      </c>
      <c r="G359" s="279">
        <v>91.566666666666663</v>
      </c>
      <c r="H359" s="279">
        <v>97.966666666666669</v>
      </c>
      <c r="I359" s="279">
        <v>99.183333333333337</v>
      </c>
      <c r="J359" s="279">
        <v>101.16666666666667</v>
      </c>
      <c r="K359" s="277">
        <v>97.2</v>
      </c>
      <c r="L359" s="277">
        <v>94</v>
      </c>
      <c r="M359" s="277">
        <v>6.4015899999999997</v>
      </c>
    </row>
    <row r="360" spans="1:13">
      <c r="A360" s="268">
        <v>350</v>
      </c>
      <c r="B360" s="277" t="s">
        <v>480</v>
      </c>
      <c r="C360" s="278">
        <v>70.95</v>
      </c>
      <c r="D360" s="279">
        <v>71.016666666666666</v>
      </c>
      <c r="E360" s="279">
        <v>70.033333333333331</v>
      </c>
      <c r="F360" s="279">
        <v>69.11666666666666</v>
      </c>
      <c r="G360" s="279">
        <v>68.133333333333326</v>
      </c>
      <c r="H360" s="279">
        <v>71.933333333333337</v>
      </c>
      <c r="I360" s="279">
        <v>72.916666666666657</v>
      </c>
      <c r="J360" s="279">
        <v>73.833333333333343</v>
      </c>
      <c r="K360" s="277">
        <v>72</v>
      </c>
      <c r="L360" s="277">
        <v>70.099999999999994</v>
      </c>
      <c r="M360" s="277">
        <v>0.47572999999999999</v>
      </c>
    </row>
    <row r="361" spans="1:13">
      <c r="A361" s="268">
        <v>351</v>
      </c>
      <c r="B361" s="277" t="s">
        <v>158</v>
      </c>
      <c r="C361" s="278">
        <v>80.3</v>
      </c>
      <c r="D361" s="279">
        <v>80.516666666666666</v>
      </c>
      <c r="E361" s="279">
        <v>79.283333333333331</v>
      </c>
      <c r="F361" s="279">
        <v>78.266666666666666</v>
      </c>
      <c r="G361" s="279">
        <v>77.033333333333331</v>
      </c>
      <c r="H361" s="279">
        <v>81.533333333333331</v>
      </c>
      <c r="I361" s="279">
        <v>82.766666666666652</v>
      </c>
      <c r="J361" s="279">
        <v>83.783333333333331</v>
      </c>
      <c r="K361" s="277">
        <v>81.75</v>
      </c>
      <c r="L361" s="277">
        <v>79.5</v>
      </c>
      <c r="M361" s="277">
        <v>311.55169999999998</v>
      </c>
    </row>
    <row r="362" spans="1:13">
      <c r="A362" s="268">
        <v>352</v>
      </c>
      <c r="B362" s="277" t="s">
        <v>481</v>
      </c>
      <c r="C362" s="278">
        <v>64.95</v>
      </c>
      <c r="D362" s="279">
        <v>64.916666666666671</v>
      </c>
      <c r="E362" s="279">
        <v>64.63333333333334</v>
      </c>
      <c r="F362" s="279">
        <v>64.316666666666663</v>
      </c>
      <c r="G362" s="279">
        <v>64.033333333333331</v>
      </c>
      <c r="H362" s="279">
        <v>65.233333333333348</v>
      </c>
      <c r="I362" s="279">
        <v>65.51666666666668</v>
      </c>
      <c r="J362" s="279">
        <v>65.833333333333357</v>
      </c>
      <c r="K362" s="277">
        <v>65.2</v>
      </c>
      <c r="L362" s="277">
        <v>64.599999999999994</v>
      </c>
      <c r="M362" s="277">
        <v>1.23824</v>
      </c>
    </row>
    <row r="363" spans="1:13">
      <c r="A363" s="268">
        <v>353</v>
      </c>
      <c r="B363" s="277" t="s">
        <v>482</v>
      </c>
      <c r="C363" s="278">
        <v>198.55</v>
      </c>
      <c r="D363" s="279">
        <v>200.5</v>
      </c>
      <c r="E363" s="279">
        <v>194.6</v>
      </c>
      <c r="F363" s="279">
        <v>190.65</v>
      </c>
      <c r="G363" s="279">
        <v>184.75</v>
      </c>
      <c r="H363" s="279">
        <v>204.45</v>
      </c>
      <c r="I363" s="279">
        <v>210.34999999999997</v>
      </c>
      <c r="J363" s="279">
        <v>214.29999999999998</v>
      </c>
      <c r="K363" s="277">
        <v>206.4</v>
      </c>
      <c r="L363" s="277">
        <v>196.55</v>
      </c>
      <c r="M363" s="277">
        <v>7.5639500000000002</v>
      </c>
    </row>
    <row r="364" spans="1:13">
      <c r="A364" s="268">
        <v>354</v>
      </c>
      <c r="B364" s="277" t="s">
        <v>483</v>
      </c>
      <c r="C364" s="278">
        <v>203.3</v>
      </c>
      <c r="D364" s="279">
        <v>201.28333333333333</v>
      </c>
      <c r="E364" s="279">
        <v>195.06666666666666</v>
      </c>
      <c r="F364" s="279">
        <v>186.83333333333334</v>
      </c>
      <c r="G364" s="279">
        <v>180.61666666666667</v>
      </c>
      <c r="H364" s="279">
        <v>209.51666666666665</v>
      </c>
      <c r="I364" s="279">
        <v>215.73333333333329</v>
      </c>
      <c r="J364" s="279">
        <v>223.96666666666664</v>
      </c>
      <c r="K364" s="277">
        <v>207.5</v>
      </c>
      <c r="L364" s="277">
        <v>193.05</v>
      </c>
      <c r="M364" s="277">
        <v>0.28475</v>
      </c>
    </row>
    <row r="365" spans="1:13">
      <c r="A365" s="268">
        <v>355</v>
      </c>
      <c r="B365" s="277" t="s">
        <v>159</v>
      </c>
      <c r="C365" s="278">
        <v>19689.8</v>
      </c>
      <c r="D365" s="279">
        <v>19664.95</v>
      </c>
      <c r="E365" s="279">
        <v>19229.900000000001</v>
      </c>
      <c r="F365" s="279">
        <v>18770</v>
      </c>
      <c r="G365" s="279">
        <v>18334.95</v>
      </c>
      <c r="H365" s="279">
        <v>20124.850000000002</v>
      </c>
      <c r="I365" s="279">
        <v>20559.899999999998</v>
      </c>
      <c r="J365" s="279">
        <v>21019.800000000003</v>
      </c>
      <c r="K365" s="277">
        <v>20100</v>
      </c>
      <c r="L365" s="277">
        <v>19205.05</v>
      </c>
      <c r="M365" s="277">
        <v>0.70850999999999997</v>
      </c>
    </row>
    <row r="366" spans="1:13">
      <c r="A366" s="268">
        <v>356</v>
      </c>
      <c r="B366" s="277" t="s">
        <v>160</v>
      </c>
      <c r="C366" s="278">
        <v>1354.6</v>
      </c>
      <c r="D366" s="279">
        <v>1351.0666666666666</v>
      </c>
      <c r="E366" s="279">
        <v>1324.7333333333331</v>
      </c>
      <c r="F366" s="279">
        <v>1294.8666666666666</v>
      </c>
      <c r="G366" s="279">
        <v>1268.5333333333331</v>
      </c>
      <c r="H366" s="279">
        <v>1380.9333333333332</v>
      </c>
      <c r="I366" s="279">
        <v>1407.2666666666667</v>
      </c>
      <c r="J366" s="279">
        <v>1437.1333333333332</v>
      </c>
      <c r="K366" s="277">
        <v>1377.4</v>
      </c>
      <c r="L366" s="277">
        <v>1321.2</v>
      </c>
      <c r="M366" s="277">
        <v>14.291130000000001</v>
      </c>
    </row>
    <row r="367" spans="1:13">
      <c r="A367" s="268">
        <v>357</v>
      </c>
      <c r="B367" s="277" t="s">
        <v>488</v>
      </c>
      <c r="C367" s="278">
        <v>1012.45</v>
      </c>
      <c r="D367" s="279">
        <v>1002.8166666666666</v>
      </c>
      <c r="E367" s="279">
        <v>977.63333333333321</v>
      </c>
      <c r="F367" s="279">
        <v>942.81666666666661</v>
      </c>
      <c r="G367" s="279">
        <v>917.63333333333321</v>
      </c>
      <c r="H367" s="279">
        <v>1037.6333333333332</v>
      </c>
      <c r="I367" s="279">
        <v>1062.8166666666666</v>
      </c>
      <c r="J367" s="279">
        <v>1097.6333333333332</v>
      </c>
      <c r="K367" s="277">
        <v>1028</v>
      </c>
      <c r="L367" s="277">
        <v>968</v>
      </c>
      <c r="M367" s="277">
        <v>0.89205000000000001</v>
      </c>
    </row>
    <row r="368" spans="1:13">
      <c r="A368" s="268">
        <v>358</v>
      </c>
      <c r="B368" s="277" t="s">
        <v>161</v>
      </c>
      <c r="C368" s="278">
        <v>240.35</v>
      </c>
      <c r="D368" s="279">
        <v>241.45000000000002</v>
      </c>
      <c r="E368" s="279">
        <v>238.40000000000003</v>
      </c>
      <c r="F368" s="279">
        <v>236.45000000000002</v>
      </c>
      <c r="G368" s="279">
        <v>233.40000000000003</v>
      </c>
      <c r="H368" s="279">
        <v>243.40000000000003</v>
      </c>
      <c r="I368" s="279">
        <v>246.45000000000005</v>
      </c>
      <c r="J368" s="279">
        <v>248.40000000000003</v>
      </c>
      <c r="K368" s="277">
        <v>244.5</v>
      </c>
      <c r="L368" s="277">
        <v>239.5</v>
      </c>
      <c r="M368" s="277">
        <v>26.764869999999998</v>
      </c>
    </row>
    <row r="369" spans="1:13">
      <c r="A369" s="268">
        <v>359</v>
      </c>
      <c r="B369" s="277" t="s">
        <v>162</v>
      </c>
      <c r="C369" s="278">
        <v>96.75</v>
      </c>
      <c r="D369" s="279">
        <v>96.266666666666666</v>
      </c>
      <c r="E369" s="279">
        <v>94.683333333333337</v>
      </c>
      <c r="F369" s="279">
        <v>92.616666666666674</v>
      </c>
      <c r="G369" s="279">
        <v>91.033333333333346</v>
      </c>
      <c r="H369" s="279">
        <v>98.333333333333329</v>
      </c>
      <c r="I369" s="279">
        <v>99.916666666666671</v>
      </c>
      <c r="J369" s="279">
        <v>101.98333333333332</v>
      </c>
      <c r="K369" s="277">
        <v>97.85</v>
      </c>
      <c r="L369" s="277">
        <v>94.2</v>
      </c>
      <c r="M369" s="277">
        <v>66.98075</v>
      </c>
    </row>
    <row r="370" spans="1:13">
      <c r="A370" s="268">
        <v>360</v>
      </c>
      <c r="B370" s="277" t="s">
        <v>275</v>
      </c>
      <c r="C370" s="278">
        <v>4649.1499999999996</v>
      </c>
      <c r="D370" s="279">
        <v>4653.3833333333332</v>
      </c>
      <c r="E370" s="279">
        <v>4610.7666666666664</v>
      </c>
      <c r="F370" s="279">
        <v>4572.3833333333332</v>
      </c>
      <c r="G370" s="279">
        <v>4529.7666666666664</v>
      </c>
      <c r="H370" s="279">
        <v>4691.7666666666664</v>
      </c>
      <c r="I370" s="279">
        <v>4734.3833333333332</v>
      </c>
      <c r="J370" s="279">
        <v>4772.7666666666664</v>
      </c>
      <c r="K370" s="277">
        <v>4696</v>
      </c>
      <c r="L370" s="277">
        <v>4615</v>
      </c>
      <c r="M370" s="277">
        <v>0.16611000000000001</v>
      </c>
    </row>
    <row r="371" spans="1:13">
      <c r="A371" s="268">
        <v>361</v>
      </c>
      <c r="B371" s="277" t="s">
        <v>277</v>
      </c>
      <c r="C371" s="278">
        <v>10107.200000000001</v>
      </c>
      <c r="D371" s="279">
        <v>10087.4</v>
      </c>
      <c r="E371" s="279">
        <v>9994.7999999999993</v>
      </c>
      <c r="F371" s="279">
        <v>9882.4</v>
      </c>
      <c r="G371" s="279">
        <v>9789.7999999999993</v>
      </c>
      <c r="H371" s="279">
        <v>10199.799999999999</v>
      </c>
      <c r="I371" s="279">
        <v>10292.400000000001</v>
      </c>
      <c r="J371" s="279">
        <v>10404.799999999999</v>
      </c>
      <c r="K371" s="277">
        <v>10180</v>
      </c>
      <c r="L371" s="277">
        <v>9975</v>
      </c>
      <c r="M371" s="277">
        <v>0.71636999999999995</v>
      </c>
    </row>
    <row r="372" spans="1:13">
      <c r="A372" s="268">
        <v>362</v>
      </c>
      <c r="B372" s="277" t="s">
        <v>494</v>
      </c>
      <c r="C372" s="278">
        <v>4950.2</v>
      </c>
      <c r="D372" s="279">
        <v>4965.8833333333332</v>
      </c>
      <c r="E372" s="279">
        <v>4883.9666666666662</v>
      </c>
      <c r="F372" s="279">
        <v>4817.7333333333327</v>
      </c>
      <c r="G372" s="279">
        <v>4735.8166666666657</v>
      </c>
      <c r="H372" s="279">
        <v>5032.1166666666668</v>
      </c>
      <c r="I372" s="279">
        <v>5114.0333333333347</v>
      </c>
      <c r="J372" s="279">
        <v>5180.2666666666673</v>
      </c>
      <c r="K372" s="277">
        <v>5047.8</v>
      </c>
      <c r="L372" s="277">
        <v>4899.6499999999996</v>
      </c>
      <c r="M372" s="277">
        <v>0.18790000000000001</v>
      </c>
    </row>
    <row r="373" spans="1:13">
      <c r="A373" s="268">
        <v>363</v>
      </c>
      <c r="B373" s="277" t="s">
        <v>489</v>
      </c>
      <c r="C373" s="278">
        <v>121.95</v>
      </c>
      <c r="D373" s="279">
        <v>121.39999999999999</v>
      </c>
      <c r="E373" s="279">
        <v>119.79999999999998</v>
      </c>
      <c r="F373" s="279">
        <v>117.64999999999999</v>
      </c>
      <c r="G373" s="279">
        <v>116.04999999999998</v>
      </c>
      <c r="H373" s="279">
        <v>123.54999999999998</v>
      </c>
      <c r="I373" s="279">
        <v>125.14999999999998</v>
      </c>
      <c r="J373" s="279">
        <v>127.29999999999998</v>
      </c>
      <c r="K373" s="277">
        <v>123</v>
      </c>
      <c r="L373" s="277">
        <v>119.25</v>
      </c>
      <c r="M373" s="277">
        <v>4.8864900000000002</v>
      </c>
    </row>
    <row r="374" spans="1:13">
      <c r="A374" s="268">
        <v>364</v>
      </c>
      <c r="B374" s="277" t="s">
        <v>490</v>
      </c>
      <c r="C374" s="278">
        <v>658.85</v>
      </c>
      <c r="D374" s="279">
        <v>657</v>
      </c>
      <c r="E374" s="279">
        <v>652</v>
      </c>
      <c r="F374" s="279">
        <v>645.15</v>
      </c>
      <c r="G374" s="279">
        <v>640.15</v>
      </c>
      <c r="H374" s="279">
        <v>663.85</v>
      </c>
      <c r="I374" s="279">
        <v>668.85</v>
      </c>
      <c r="J374" s="279">
        <v>675.7</v>
      </c>
      <c r="K374" s="277">
        <v>662</v>
      </c>
      <c r="L374" s="277">
        <v>650.15</v>
      </c>
      <c r="M374" s="277">
        <v>2.80308</v>
      </c>
    </row>
    <row r="375" spans="1:13">
      <c r="A375" s="268">
        <v>365</v>
      </c>
      <c r="B375" s="277" t="s">
        <v>163</v>
      </c>
      <c r="C375" s="278">
        <v>1413.65</v>
      </c>
      <c r="D375" s="279">
        <v>1426.25</v>
      </c>
      <c r="E375" s="279">
        <v>1395.55</v>
      </c>
      <c r="F375" s="279">
        <v>1377.45</v>
      </c>
      <c r="G375" s="279">
        <v>1346.75</v>
      </c>
      <c r="H375" s="279">
        <v>1444.35</v>
      </c>
      <c r="I375" s="279">
        <v>1475.0499999999997</v>
      </c>
      <c r="J375" s="279">
        <v>1493.1499999999999</v>
      </c>
      <c r="K375" s="277">
        <v>1456.95</v>
      </c>
      <c r="L375" s="277">
        <v>1408.15</v>
      </c>
      <c r="M375" s="277">
        <v>9.1359600000000007</v>
      </c>
    </row>
    <row r="376" spans="1:13">
      <c r="A376" s="268">
        <v>366</v>
      </c>
      <c r="B376" s="277" t="s">
        <v>273</v>
      </c>
      <c r="C376" s="278">
        <v>1912.45</v>
      </c>
      <c r="D376" s="279">
        <v>1902.5</v>
      </c>
      <c r="E376" s="279">
        <v>1875</v>
      </c>
      <c r="F376" s="279">
        <v>1837.55</v>
      </c>
      <c r="G376" s="279">
        <v>1810.05</v>
      </c>
      <c r="H376" s="279">
        <v>1939.95</v>
      </c>
      <c r="I376" s="279">
        <v>1967.45</v>
      </c>
      <c r="J376" s="279">
        <v>2004.9</v>
      </c>
      <c r="K376" s="277">
        <v>1930</v>
      </c>
      <c r="L376" s="277">
        <v>1865.05</v>
      </c>
      <c r="M376" s="277">
        <v>3.53023</v>
      </c>
    </row>
    <row r="377" spans="1:13">
      <c r="A377" s="268">
        <v>367</v>
      </c>
      <c r="B377" s="277" t="s">
        <v>164</v>
      </c>
      <c r="C377" s="278">
        <v>34.799999999999997</v>
      </c>
      <c r="D377" s="279">
        <v>34.699999999999996</v>
      </c>
      <c r="E377" s="279">
        <v>34.249999999999993</v>
      </c>
      <c r="F377" s="279">
        <v>33.699999999999996</v>
      </c>
      <c r="G377" s="279">
        <v>33.249999999999993</v>
      </c>
      <c r="H377" s="279">
        <v>35.249999999999993</v>
      </c>
      <c r="I377" s="279">
        <v>35.699999999999996</v>
      </c>
      <c r="J377" s="279">
        <v>36.249999999999993</v>
      </c>
      <c r="K377" s="277">
        <v>35.15</v>
      </c>
      <c r="L377" s="277">
        <v>34.15</v>
      </c>
      <c r="M377" s="277">
        <v>292.00842</v>
      </c>
    </row>
    <row r="378" spans="1:13">
      <c r="A378" s="268">
        <v>368</v>
      </c>
      <c r="B378" s="277" t="s">
        <v>274</v>
      </c>
      <c r="C378" s="278">
        <v>284.45</v>
      </c>
      <c r="D378" s="279">
        <v>283.56666666666666</v>
      </c>
      <c r="E378" s="279">
        <v>279.13333333333333</v>
      </c>
      <c r="F378" s="279">
        <v>273.81666666666666</v>
      </c>
      <c r="G378" s="279">
        <v>269.38333333333333</v>
      </c>
      <c r="H378" s="279">
        <v>288.88333333333333</v>
      </c>
      <c r="I378" s="279">
        <v>293.31666666666661</v>
      </c>
      <c r="J378" s="279">
        <v>298.63333333333333</v>
      </c>
      <c r="K378" s="277">
        <v>288</v>
      </c>
      <c r="L378" s="277">
        <v>278.25</v>
      </c>
      <c r="M378" s="277">
        <v>6.4851799999999997</v>
      </c>
    </row>
    <row r="379" spans="1:13">
      <c r="A379" s="268">
        <v>369</v>
      </c>
      <c r="B379" s="277" t="s">
        <v>485</v>
      </c>
      <c r="C379" s="278">
        <v>170.55</v>
      </c>
      <c r="D379" s="279">
        <v>171.46666666666667</v>
      </c>
      <c r="E379" s="279">
        <v>168.18333333333334</v>
      </c>
      <c r="F379" s="279">
        <v>165.81666666666666</v>
      </c>
      <c r="G379" s="279">
        <v>162.53333333333333</v>
      </c>
      <c r="H379" s="279">
        <v>173.83333333333334</v>
      </c>
      <c r="I379" s="279">
        <v>177.1166666666667</v>
      </c>
      <c r="J379" s="279">
        <v>179.48333333333335</v>
      </c>
      <c r="K379" s="277">
        <v>174.75</v>
      </c>
      <c r="L379" s="277">
        <v>169.1</v>
      </c>
      <c r="M379" s="277">
        <v>1.54915</v>
      </c>
    </row>
    <row r="380" spans="1:13">
      <c r="A380" s="268">
        <v>370</v>
      </c>
      <c r="B380" s="277" t="s">
        <v>491</v>
      </c>
      <c r="C380" s="278">
        <v>881.55</v>
      </c>
      <c r="D380" s="279">
        <v>885.65</v>
      </c>
      <c r="E380" s="279">
        <v>875.9</v>
      </c>
      <c r="F380" s="279">
        <v>870.25</v>
      </c>
      <c r="G380" s="279">
        <v>860.5</v>
      </c>
      <c r="H380" s="279">
        <v>891.3</v>
      </c>
      <c r="I380" s="279">
        <v>901.05</v>
      </c>
      <c r="J380" s="279">
        <v>906.69999999999993</v>
      </c>
      <c r="K380" s="277">
        <v>895.4</v>
      </c>
      <c r="L380" s="277">
        <v>880</v>
      </c>
      <c r="M380" s="277">
        <v>1.61036</v>
      </c>
    </row>
    <row r="381" spans="1:13">
      <c r="A381" s="268">
        <v>371</v>
      </c>
      <c r="B381" s="277" t="s">
        <v>2224</v>
      </c>
      <c r="C381" s="278">
        <v>434.45</v>
      </c>
      <c r="D381" s="279">
        <v>423.48333333333335</v>
      </c>
      <c r="E381" s="279">
        <v>408.9666666666667</v>
      </c>
      <c r="F381" s="279">
        <v>383.48333333333335</v>
      </c>
      <c r="G381" s="279">
        <v>368.9666666666667</v>
      </c>
      <c r="H381" s="279">
        <v>448.9666666666667</v>
      </c>
      <c r="I381" s="279">
        <v>463.48333333333335</v>
      </c>
      <c r="J381" s="279">
        <v>488.9666666666667</v>
      </c>
      <c r="K381" s="277">
        <v>438</v>
      </c>
      <c r="L381" s="277">
        <v>398</v>
      </c>
      <c r="M381" s="277">
        <v>3.2619199999999999</v>
      </c>
    </row>
    <row r="382" spans="1:13">
      <c r="A382" s="268">
        <v>372</v>
      </c>
      <c r="B382" s="277" t="s">
        <v>165</v>
      </c>
      <c r="C382" s="278">
        <v>181.2</v>
      </c>
      <c r="D382" s="279">
        <v>179.85</v>
      </c>
      <c r="E382" s="279">
        <v>176.6</v>
      </c>
      <c r="F382" s="279">
        <v>172</v>
      </c>
      <c r="G382" s="279">
        <v>168.75</v>
      </c>
      <c r="H382" s="279">
        <v>184.45</v>
      </c>
      <c r="I382" s="279">
        <v>187.7</v>
      </c>
      <c r="J382" s="279">
        <v>192.29999999999998</v>
      </c>
      <c r="K382" s="277">
        <v>183.1</v>
      </c>
      <c r="L382" s="277">
        <v>175.25</v>
      </c>
      <c r="M382" s="277">
        <v>174.14804000000001</v>
      </c>
    </row>
    <row r="383" spans="1:13">
      <c r="A383" s="268">
        <v>373</v>
      </c>
      <c r="B383" s="277" t="s">
        <v>492</v>
      </c>
      <c r="C383" s="278">
        <v>70.7</v>
      </c>
      <c r="D383" s="279">
        <v>70.416666666666671</v>
      </c>
      <c r="E383" s="279">
        <v>69.333333333333343</v>
      </c>
      <c r="F383" s="279">
        <v>67.966666666666669</v>
      </c>
      <c r="G383" s="279">
        <v>66.88333333333334</v>
      </c>
      <c r="H383" s="279">
        <v>71.783333333333346</v>
      </c>
      <c r="I383" s="279">
        <v>72.866666666666688</v>
      </c>
      <c r="J383" s="279">
        <v>74.233333333333348</v>
      </c>
      <c r="K383" s="277">
        <v>71.5</v>
      </c>
      <c r="L383" s="277">
        <v>69.05</v>
      </c>
      <c r="M383" s="277">
        <v>7.3567099999999996</v>
      </c>
    </row>
    <row r="384" spans="1:13">
      <c r="A384" s="268">
        <v>374</v>
      </c>
      <c r="B384" s="277" t="s">
        <v>276</v>
      </c>
      <c r="C384" s="278">
        <v>256.3</v>
      </c>
      <c r="D384" s="279">
        <v>255.33333333333334</v>
      </c>
      <c r="E384" s="279">
        <v>250.9666666666667</v>
      </c>
      <c r="F384" s="279">
        <v>245.63333333333335</v>
      </c>
      <c r="G384" s="279">
        <v>241.26666666666671</v>
      </c>
      <c r="H384" s="279">
        <v>260.66666666666669</v>
      </c>
      <c r="I384" s="279">
        <v>265.0333333333333</v>
      </c>
      <c r="J384" s="279">
        <v>270.36666666666667</v>
      </c>
      <c r="K384" s="277">
        <v>259.7</v>
      </c>
      <c r="L384" s="277">
        <v>250</v>
      </c>
      <c r="M384" s="277">
        <v>5.4346100000000002</v>
      </c>
    </row>
    <row r="385" spans="1:13">
      <c r="A385" s="268">
        <v>375</v>
      </c>
      <c r="B385" s="277" t="s">
        <v>493</v>
      </c>
      <c r="C385" s="278">
        <v>52.35</v>
      </c>
      <c r="D385" s="279">
        <v>52.15</v>
      </c>
      <c r="E385" s="279">
        <v>51.199999999999996</v>
      </c>
      <c r="F385" s="279">
        <v>50.05</v>
      </c>
      <c r="G385" s="279">
        <v>49.099999999999994</v>
      </c>
      <c r="H385" s="279">
        <v>53.3</v>
      </c>
      <c r="I385" s="279">
        <v>54.25</v>
      </c>
      <c r="J385" s="279">
        <v>55.4</v>
      </c>
      <c r="K385" s="277">
        <v>53.1</v>
      </c>
      <c r="L385" s="277">
        <v>51</v>
      </c>
      <c r="M385" s="277">
        <v>1.08758</v>
      </c>
    </row>
    <row r="386" spans="1:13">
      <c r="A386" s="268">
        <v>376</v>
      </c>
      <c r="B386" s="277" t="s">
        <v>486</v>
      </c>
      <c r="C386" s="278">
        <v>58.7</v>
      </c>
      <c r="D386" s="279">
        <v>58.916666666666664</v>
      </c>
      <c r="E386" s="279">
        <v>58.333333333333329</v>
      </c>
      <c r="F386" s="279">
        <v>57.966666666666661</v>
      </c>
      <c r="G386" s="279">
        <v>57.383333333333326</v>
      </c>
      <c r="H386" s="279">
        <v>59.283333333333331</v>
      </c>
      <c r="I386" s="279">
        <v>59.86666666666666</v>
      </c>
      <c r="J386" s="279">
        <v>60.233333333333334</v>
      </c>
      <c r="K386" s="277">
        <v>59.5</v>
      </c>
      <c r="L386" s="277">
        <v>58.55</v>
      </c>
      <c r="M386" s="277">
        <v>11.78792</v>
      </c>
    </row>
    <row r="387" spans="1:13">
      <c r="A387" s="268">
        <v>377</v>
      </c>
      <c r="B387" s="277" t="s">
        <v>166</v>
      </c>
      <c r="C387" s="278">
        <v>1402.3</v>
      </c>
      <c r="D387" s="279">
        <v>1391.0333333333335</v>
      </c>
      <c r="E387" s="279">
        <v>1374.666666666667</v>
      </c>
      <c r="F387" s="279">
        <v>1347.0333333333335</v>
      </c>
      <c r="G387" s="279">
        <v>1330.666666666667</v>
      </c>
      <c r="H387" s="279">
        <v>1418.666666666667</v>
      </c>
      <c r="I387" s="279">
        <v>1435.0333333333333</v>
      </c>
      <c r="J387" s="279">
        <v>1462.666666666667</v>
      </c>
      <c r="K387" s="277">
        <v>1407.4</v>
      </c>
      <c r="L387" s="277">
        <v>1363.4</v>
      </c>
      <c r="M387" s="277">
        <v>19.091799999999999</v>
      </c>
    </row>
    <row r="388" spans="1:13">
      <c r="A388" s="268">
        <v>378</v>
      </c>
      <c r="B388" s="277" t="s">
        <v>278</v>
      </c>
      <c r="C388" s="278">
        <v>379</v>
      </c>
      <c r="D388" s="279">
        <v>375.34999999999997</v>
      </c>
      <c r="E388" s="279">
        <v>367.89999999999992</v>
      </c>
      <c r="F388" s="279">
        <v>356.79999999999995</v>
      </c>
      <c r="G388" s="279">
        <v>349.34999999999991</v>
      </c>
      <c r="H388" s="279">
        <v>386.44999999999993</v>
      </c>
      <c r="I388" s="279">
        <v>393.9</v>
      </c>
      <c r="J388" s="279">
        <v>404.99999999999994</v>
      </c>
      <c r="K388" s="277">
        <v>382.8</v>
      </c>
      <c r="L388" s="277">
        <v>364.25</v>
      </c>
      <c r="M388" s="277">
        <v>1.4496500000000001</v>
      </c>
    </row>
    <row r="389" spans="1:13">
      <c r="A389" s="268">
        <v>379</v>
      </c>
      <c r="B389" s="277" t="s">
        <v>496</v>
      </c>
      <c r="C389" s="278">
        <v>402.4</v>
      </c>
      <c r="D389" s="279">
        <v>403.83333333333331</v>
      </c>
      <c r="E389" s="279">
        <v>396.66666666666663</v>
      </c>
      <c r="F389" s="279">
        <v>390.93333333333334</v>
      </c>
      <c r="G389" s="279">
        <v>383.76666666666665</v>
      </c>
      <c r="H389" s="279">
        <v>409.56666666666661</v>
      </c>
      <c r="I389" s="279">
        <v>416.73333333333323</v>
      </c>
      <c r="J389" s="279">
        <v>422.46666666666658</v>
      </c>
      <c r="K389" s="277">
        <v>411</v>
      </c>
      <c r="L389" s="277">
        <v>398.1</v>
      </c>
      <c r="M389" s="277">
        <v>1.86822</v>
      </c>
    </row>
    <row r="390" spans="1:13">
      <c r="A390" s="268">
        <v>380</v>
      </c>
      <c r="B390" s="277" t="s">
        <v>498</v>
      </c>
      <c r="C390" s="278">
        <v>112.5</v>
      </c>
      <c r="D390" s="279">
        <v>112.16666666666667</v>
      </c>
      <c r="E390" s="279">
        <v>110.03333333333335</v>
      </c>
      <c r="F390" s="279">
        <v>107.56666666666668</v>
      </c>
      <c r="G390" s="279">
        <v>105.43333333333335</v>
      </c>
      <c r="H390" s="279">
        <v>114.63333333333334</v>
      </c>
      <c r="I390" s="279">
        <v>116.76666666666667</v>
      </c>
      <c r="J390" s="279">
        <v>119.23333333333333</v>
      </c>
      <c r="K390" s="277">
        <v>114.3</v>
      </c>
      <c r="L390" s="277">
        <v>109.7</v>
      </c>
      <c r="M390" s="277">
        <v>8.5781200000000002</v>
      </c>
    </row>
    <row r="391" spans="1:13">
      <c r="A391" s="268">
        <v>381</v>
      </c>
      <c r="B391" s="277" t="s">
        <v>279</v>
      </c>
      <c r="C391" s="278">
        <v>451.2</v>
      </c>
      <c r="D391" s="279">
        <v>451.55</v>
      </c>
      <c r="E391" s="279">
        <v>448.65000000000003</v>
      </c>
      <c r="F391" s="279">
        <v>446.1</v>
      </c>
      <c r="G391" s="279">
        <v>443.20000000000005</v>
      </c>
      <c r="H391" s="279">
        <v>454.1</v>
      </c>
      <c r="I391" s="279">
        <v>457</v>
      </c>
      <c r="J391" s="279">
        <v>459.55</v>
      </c>
      <c r="K391" s="277">
        <v>454.45</v>
      </c>
      <c r="L391" s="277">
        <v>449</v>
      </c>
      <c r="M391" s="277">
        <v>0.72701000000000005</v>
      </c>
    </row>
    <row r="392" spans="1:13">
      <c r="A392" s="268">
        <v>382</v>
      </c>
      <c r="B392" s="277" t="s">
        <v>499</v>
      </c>
      <c r="C392" s="278">
        <v>313.35000000000002</v>
      </c>
      <c r="D392" s="279">
        <v>308.59999999999997</v>
      </c>
      <c r="E392" s="279">
        <v>302.24999999999994</v>
      </c>
      <c r="F392" s="279">
        <v>291.14999999999998</v>
      </c>
      <c r="G392" s="279">
        <v>284.79999999999995</v>
      </c>
      <c r="H392" s="279">
        <v>319.69999999999993</v>
      </c>
      <c r="I392" s="279">
        <v>326.04999999999995</v>
      </c>
      <c r="J392" s="279">
        <v>337.14999999999992</v>
      </c>
      <c r="K392" s="277">
        <v>314.95</v>
      </c>
      <c r="L392" s="277">
        <v>297.5</v>
      </c>
      <c r="M392" s="277">
        <v>8.7755399999999995</v>
      </c>
    </row>
    <row r="393" spans="1:13">
      <c r="A393" s="268">
        <v>383</v>
      </c>
      <c r="B393" s="277" t="s">
        <v>167</v>
      </c>
      <c r="C393" s="278">
        <v>715.7</v>
      </c>
      <c r="D393" s="279">
        <v>711.23333333333323</v>
      </c>
      <c r="E393" s="279">
        <v>702.46666666666647</v>
      </c>
      <c r="F393" s="279">
        <v>689.23333333333323</v>
      </c>
      <c r="G393" s="279">
        <v>680.46666666666647</v>
      </c>
      <c r="H393" s="279">
        <v>724.46666666666647</v>
      </c>
      <c r="I393" s="279">
        <v>733.23333333333312</v>
      </c>
      <c r="J393" s="279">
        <v>746.46666666666647</v>
      </c>
      <c r="K393" s="277">
        <v>720</v>
      </c>
      <c r="L393" s="277">
        <v>698</v>
      </c>
      <c r="M393" s="277">
        <v>4.9246999999999996</v>
      </c>
    </row>
    <row r="394" spans="1:13">
      <c r="A394" s="268">
        <v>384</v>
      </c>
      <c r="B394" s="277" t="s">
        <v>501</v>
      </c>
      <c r="C394" s="278">
        <v>1180.95</v>
      </c>
      <c r="D394" s="279">
        <v>1180.7333333333333</v>
      </c>
      <c r="E394" s="279">
        <v>1166.4666666666667</v>
      </c>
      <c r="F394" s="279">
        <v>1151.9833333333333</v>
      </c>
      <c r="G394" s="279">
        <v>1137.7166666666667</v>
      </c>
      <c r="H394" s="279">
        <v>1195.2166666666667</v>
      </c>
      <c r="I394" s="279">
        <v>1209.4833333333336</v>
      </c>
      <c r="J394" s="279">
        <v>1223.9666666666667</v>
      </c>
      <c r="K394" s="277">
        <v>1195</v>
      </c>
      <c r="L394" s="277">
        <v>1166.25</v>
      </c>
      <c r="M394" s="277">
        <v>5.1279999999999999E-2</v>
      </c>
    </row>
    <row r="395" spans="1:13">
      <c r="A395" s="268">
        <v>385</v>
      </c>
      <c r="B395" s="277" t="s">
        <v>502</v>
      </c>
      <c r="C395" s="278">
        <v>288.10000000000002</v>
      </c>
      <c r="D395" s="279">
        <v>286.28333333333336</v>
      </c>
      <c r="E395" s="279">
        <v>282.56666666666672</v>
      </c>
      <c r="F395" s="279">
        <v>277.03333333333336</v>
      </c>
      <c r="G395" s="279">
        <v>273.31666666666672</v>
      </c>
      <c r="H395" s="279">
        <v>291.81666666666672</v>
      </c>
      <c r="I395" s="279">
        <v>295.5333333333333</v>
      </c>
      <c r="J395" s="279">
        <v>301.06666666666672</v>
      </c>
      <c r="K395" s="277">
        <v>290</v>
      </c>
      <c r="L395" s="277">
        <v>280.75</v>
      </c>
      <c r="M395" s="277">
        <v>4.9962600000000004</v>
      </c>
    </row>
    <row r="396" spans="1:13">
      <c r="A396" s="268">
        <v>386</v>
      </c>
      <c r="B396" s="277" t="s">
        <v>168</v>
      </c>
      <c r="C396" s="278">
        <v>197.05</v>
      </c>
      <c r="D396" s="279">
        <v>194.95000000000002</v>
      </c>
      <c r="E396" s="279">
        <v>191.70000000000005</v>
      </c>
      <c r="F396" s="279">
        <v>186.35000000000002</v>
      </c>
      <c r="G396" s="279">
        <v>183.10000000000005</v>
      </c>
      <c r="H396" s="279">
        <v>200.30000000000004</v>
      </c>
      <c r="I396" s="279">
        <v>203.54999999999998</v>
      </c>
      <c r="J396" s="279">
        <v>208.90000000000003</v>
      </c>
      <c r="K396" s="277">
        <v>198.2</v>
      </c>
      <c r="L396" s="277">
        <v>189.6</v>
      </c>
      <c r="M396" s="277">
        <v>185.97871000000001</v>
      </c>
    </row>
    <row r="397" spans="1:13">
      <c r="A397" s="268">
        <v>387</v>
      </c>
      <c r="B397" s="277" t="s">
        <v>500</v>
      </c>
      <c r="C397" s="278">
        <v>48.75</v>
      </c>
      <c r="D397" s="279">
        <v>48.416666666666664</v>
      </c>
      <c r="E397" s="279">
        <v>47.833333333333329</v>
      </c>
      <c r="F397" s="279">
        <v>46.916666666666664</v>
      </c>
      <c r="G397" s="279">
        <v>46.333333333333329</v>
      </c>
      <c r="H397" s="279">
        <v>49.333333333333329</v>
      </c>
      <c r="I397" s="279">
        <v>49.916666666666657</v>
      </c>
      <c r="J397" s="279">
        <v>50.833333333333329</v>
      </c>
      <c r="K397" s="277">
        <v>49</v>
      </c>
      <c r="L397" s="277">
        <v>47.5</v>
      </c>
      <c r="M397" s="277">
        <v>6.1834800000000003</v>
      </c>
    </row>
    <row r="398" spans="1:13">
      <c r="A398" s="268">
        <v>388</v>
      </c>
      <c r="B398" s="277" t="s">
        <v>169</v>
      </c>
      <c r="C398" s="278">
        <v>112.6</v>
      </c>
      <c r="D398" s="279">
        <v>111.8</v>
      </c>
      <c r="E398" s="279">
        <v>110.14999999999999</v>
      </c>
      <c r="F398" s="279">
        <v>107.69999999999999</v>
      </c>
      <c r="G398" s="279">
        <v>106.04999999999998</v>
      </c>
      <c r="H398" s="279">
        <v>114.25</v>
      </c>
      <c r="I398" s="279">
        <v>115.9</v>
      </c>
      <c r="J398" s="279">
        <v>118.35000000000001</v>
      </c>
      <c r="K398" s="277">
        <v>113.45</v>
      </c>
      <c r="L398" s="277">
        <v>109.35</v>
      </c>
      <c r="M398" s="277">
        <v>76.50703</v>
      </c>
    </row>
    <row r="399" spans="1:13">
      <c r="A399" s="268">
        <v>389</v>
      </c>
      <c r="B399" s="277" t="s">
        <v>503</v>
      </c>
      <c r="C399" s="278">
        <v>112.65</v>
      </c>
      <c r="D399" s="279">
        <v>113.64999999999999</v>
      </c>
      <c r="E399" s="279">
        <v>110.49999999999999</v>
      </c>
      <c r="F399" s="279">
        <v>108.35</v>
      </c>
      <c r="G399" s="279">
        <v>105.19999999999999</v>
      </c>
      <c r="H399" s="279">
        <v>115.79999999999998</v>
      </c>
      <c r="I399" s="279">
        <v>118.94999999999999</v>
      </c>
      <c r="J399" s="279">
        <v>121.09999999999998</v>
      </c>
      <c r="K399" s="277">
        <v>116.8</v>
      </c>
      <c r="L399" s="277">
        <v>111.5</v>
      </c>
      <c r="M399" s="277">
        <v>3.2831700000000001</v>
      </c>
    </row>
    <row r="400" spans="1:13">
      <c r="A400" s="268">
        <v>390</v>
      </c>
      <c r="B400" s="277" t="s">
        <v>504</v>
      </c>
      <c r="C400" s="278">
        <v>643.85</v>
      </c>
      <c r="D400" s="279">
        <v>644.0333333333333</v>
      </c>
      <c r="E400" s="279">
        <v>637.16666666666663</v>
      </c>
      <c r="F400" s="279">
        <v>630.48333333333335</v>
      </c>
      <c r="G400" s="279">
        <v>623.61666666666667</v>
      </c>
      <c r="H400" s="279">
        <v>650.71666666666658</v>
      </c>
      <c r="I400" s="279">
        <v>657.58333333333337</v>
      </c>
      <c r="J400" s="279">
        <v>664.26666666666654</v>
      </c>
      <c r="K400" s="277">
        <v>650.9</v>
      </c>
      <c r="L400" s="277">
        <v>637.35</v>
      </c>
      <c r="M400" s="277">
        <v>1.5541199999999999</v>
      </c>
    </row>
    <row r="401" spans="1:13">
      <c r="A401" s="268">
        <v>391</v>
      </c>
      <c r="B401" s="277" t="s">
        <v>170</v>
      </c>
      <c r="C401" s="278">
        <v>2128.1999999999998</v>
      </c>
      <c r="D401" s="279">
        <v>2117.0666666666666</v>
      </c>
      <c r="E401" s="279">
        <v>2096.1333333333332</v>
      </c>
      <c r="F401" s="279">
        <v>2064.0666666666666</v>
      </c>
      <c r="G401" s="279">
        <v>2043.1333333333332</v>
      </c>
      <c r="H401" s="279">
        <v>2149.1333333333332</v>
      </c>
      <c r="I401" s="279">
        <v>2170.0666666666666</v>
      </c>
      <c r="J401" s="279">
        <v>2202.1333333333332</v>
      </c>
      <c r="K401" s="277">
        <v>2138</v>
      </c>
      <c r="L401" s="277">
        <v>2085</v>
      </c>
      <c r="M401" s="277">
        <v>124.37209</v>
      </c>
    </row>
    <row r="402" spans="1:13">
      <c r="A402" s="268">
        <v>392</v>
      </c>
      <c r="B402" s="277" t="s">
        <v>519</v>
      </c>
      <c r="C402" s="278">
        <v>10.4</v>
      </c>
      <c r="D402" s="279">
        <v>10.45</v>
      </c>
      <c r="E402" s="279">
        <v>10.149999999999999</v>
      </c>
      <c r="F402" s="279">
        <v>9.8999999999999986</v>
      </c>
      <c r="G402" s="279">
        <v>9.5999999999999979</v>
      </c>
      <c r="H402" s="279">
        <v>10.7</v>
      </c>
      <c r="I402" s="279">
        <v>11</v>
      </c>
      <c r="J402" s="279">
        <v>11.25</v>
      </c>
      <c r="K402" s="277">
        <v>10.75</v>
      </c>
      <c r="L402" s="277">
        <v>10.199999999999999</v>
      </c>
      <c r="M402" s="277">
        <v>17.57816</v>
      </c>
    </row>
    <row r="403" spans="1:13">
      <c r="A403" s="268">
        <v>393</v>
      </c>
      <c r="B403" s="277" t="s">
        <v>508</v>
      </c>
      <c r="C403" s="278">
        <v>170.35</v>
      </c>
      <c r="D403" s="279">
        <v>170.11666666666667</v>
      </c>
      <c r="E403" s="279">
        <v>164.23333333333335</v>
      </c>
      <c r="F403" s="279">
        <v>158.11666666666667</v>
      </c>
      <c r="G403" s="279">
        <v>152.23333333333335</v>
      </c>
      <c r="H403" s="279">
        <v>176.23333333333335</v>
      </c>
      <c r="I403" s="279">
        <v>182.11666666666667</v>
      </c>
      <c r="J403" s="279">
        <v>188.23333333333335</v>
      </c>
      <c r="K403" s="277">
        <v>176</v>
      </c>
      <c r="L403" s="277">
        <v>164</v>
      </c>
      <c r="M403" s="277">
        <v>5.5606</v>
      </c>
    </row>
    <row r="404" spans="1:13">
      <c r="A404" s="268">
        <v>394</v>
      </c>
      <c r="B404" s="277" t="s">
        <v>495</v>
      </c>
      <c r="C404" s="278">
        <v>244.85</v>
      </c>
      <c r="D404" s="279">
        <v>245.13333333333335</v>
      </c>
      <c r="E404" s="279">
        <v>242.76666666666671</v>
      </c>
      <c r="F404" s="279">
        <v>240.68333333333337</v>
      </c>
      <c r="G404" s="279">
        <v>238.31666666666672</v>
      </c>
      <c r="H404" s="279">
        <v>247.2166666666667</v>
      </c>
      <c r="I404" s="279">
        <v>249.58333333333331</v>
      </c>
      <c r="J404" s="279">
        <v>251.66666666666669</v>
      </c>
      <c r="K404" s="277">
        <v>247.5</v>
      </c>
      <c r="L404" s="277">
        <v>243.05</v>
      </c>
      <c r="M404" s="277">
        <v>1.7985899999999999</v>
      </c>
    </row>
    <row r="405" spans="1:13">
      <c r="A405" s="268">
        <v>395</v>
      </c>
      <c r="B405" s="277" t="s">
        <v>497</v>
      </c>
      <c r="C405" s="278">
        <v>21.2</v>
      </c>
      <c r="D405" s="279">
        <v>21.133333333333333</v>
      </c>
      <c r="E405" s="279">
        <v>20.916666666666664</v>
      </c>
      <c r="F405" s="279">
        <v>20.633333333333333</v>
      </c>
      <c r="G405" s="279">
        <v>20.416666666666664</v>
      </c>
      <c r="H405" s="279">
        <v>21.416666666666664</v>
      </c>
      <c r="I405" s="279">
        <v>21.633333333333333</v>
      </c>
      <c r="J405" s="279">
        <v>21.916666666666664</v>
      </c>
      <c r="K405" s="277">
        <v>21.35</v>
      </c>
      <c r="L405" s="277">
        <v>20.85</v>
      </c>
      <c r="M405" s="277">
        <v>17.04956</v>
      </c>
    </row>
    <row r="406" spans="1:13">
      <c r="A406" s="268">
        <v>396</v>
      </c>
      <c r="B406" s="277" t="s">
        <v>512</v>
      </c>
      <c r="C406" s="278">
        <v>50.1</v>
      </c>
      <c r="D406" s="279">
        <v>51.050000000000004</v>
      </c>
      <c r="E406" s="279">
        <v>48.650000000000006</v>
      </c>
      <c r="F406" s="279">
        <v>47.2</v>
      </c>
      <c r="G406" s="279">
        <v>44.800000000000004</v>
      </c>
      <c r="H406" s="279">
        <v>52.500000000000007</v>
      </c>
      <c r="I406" s="279">
        <v>54.9</v>
      </c>
      <c r="J406" s="279">
        <v>56.350000000000009</v>
      </c>
      <c r="K406" s="277">
        <v>53.45</v>
      </c>
      <c r="L406" s="277">
        <v>49.6</v>
      </c>
      <c r="M406" s="277">
        <v>15.635009999999999</v>
      </c>
    </row>
    <row r="407" spans="1:13">
      <c r="A407" s="268">
        <v>397</v>
      </c>
      <c r="B407" s="277" t="s">
        <v>171</v>
      </c>
      <c r="C407" s="278">
        <v>41.6</v>
      </c>
      <c r="D407" s="279">
        <v>41.050000000000004</v>
      </c>
      <c r="E407" s="279">
        <v>40.050000000000011</v>
      </c>
      <c r="F407" s="279">
        <v>38.500000000000007</v>
      </c>
      <c r="G407" s="279">
        <v>37.500000000000014</v>
      </c>
      <c r="H407" s="279">
        <v>42.600000000000009</v>
      </c>
      <c r="I407" s="279">
        <v>43.599999999999994</v>
      </c>
      <c r="J407" s="279">
        <v>45.150000000000006</v>
      </c>
      <c r="K407" s="277">
        <v>42.05</v>
      </c>
      <c r="L407" s="277">
        <v>39.5</v>
      </c>
      <c r="M407" s="277">
        <v>377.89891999999998</v>
      </c>
    </row>
    <row r="408" spans="1:13">
      <c r="A408" s="268">
        <v>398</v>
      </c>
      <c r="B408" s="277" t="s">
        <v>513</v>
      </c>
      <c r="C408" s="278">
        <v>8288.1</v>
      </c>
      <c r="D408" s="279">
        <v>8249.3666666666668</v>
      </c>
      <c r="E408" s="279">
        <v>8138.7333333333336</v>
      </c>
      <c r="F408" s="279">
        <v>7989.3666666666668</v>
      </c>
      <c r="G408" s="279">
        <v>7878.7333333333336</v>
      </c>
      <c r="H408" s="279">
        <v>8398.7333333333336</v>
      </c>
      <c r="I408" s="279">
        <v>8509.3666666666686</v>
      </c>
      <c r="J408" s="279">
        <v>8658.7333333333336</v>
      </c>
      <c r="K408" s="277">
        <v>8360</v>
      </c>
      <c r="L408" s="277">
        <v>8100</v>
      </c>
      <c r="M408" s="277">
        <v>6.3880000000000006E-2</v>
      </c>
    </row>
    <row r="409" spans="1:13">
      <c r="A409" s="268">
        <v>399</v>
      </c>
      <c r="B409" s="277" t="s">
        <v>3524</v>
      </c>
      <c r="C409" s="278">
        <v>814.1</v>
      </c>
      <c r="D409" s="279">
        <v>811.66666666666663</v>
      </c>
      <c r="E409" s="279">
        <v>804.33333333333326</v>
      </c>
      <c r="F409" s="279">
        <v>794.56666666666661</v>
      </c>
      <c r="G409" s="279">
        <v>787.23333333333323</v>
      </c>
      <c r="H409" s="279">
        <v>821.43333333333328</v>
      </c>
      <c r="I409" s="279">
        <v>828.76666666666654</v>
      </c>
      <c r="J409" s="279">
        <v>838.5333333333333</v>
      </c>
      <c r="K409" s="277">
        <v>819</v>
      </c>
      <c r="L409" s="277">
        <v>801.9</v>
      </c>
      <c r="M409" s="277">
        <v>8.6441400000000002</v>
      </c>
    </row>
    <row r="410" spans="1:13">
      <c r="A410" s="268">
        <v>400</v>
      </c>
      <c r="B410" s="277" t="s">
        <v>280</v>
      </c>
      <c r="C410" s="278">
        <v>850.3</v>
      </c>
      <c r="D410" s="279">
        <v>852.19999999999993</v>
      </c>
      <c r="E410" s="279">
        <v>839.39999999999986</v>
      </c>
      <c r="F410" s="279">
        <v>828.49999999999989</v>
      </c>
      <c r="G410" s="279">
        <v>815.69999999999982</v>
      </c>
      <c r="H410" s="279">
        <v>863.09999999999991</v>
      </c>
      <c r="I410" s="279">
        <v>875.89999999999986</v>
      </c>
      <c r="J410" s="279">
        <v>886.8</v>
      </c>
      <c r="K410" s="277">
        <v>865</v>
      </c>
      <c r="L410" s="277">
        <v>841.3</v>
      </c>
      <c r="M410" s="277">
        <v>20.069690000000001</v>
      </c>
    </row>
    <row r="411" spans="1:13">
      <c r="A411" s="268">
        <v>401</v>
      </c>
      <c r="B411" s="277" t="s">
        <v>172</v>
      </c>
      <c r="C411" s="278">
        <v>216.25</v>
      </c>
      <c r="D411" s="279">
        <v>215.85</v>
      </c>
      <c r="E411" s="279">
        <v>212.7</v>
      </c>
      <c r="F411" s="279">
        <v>209.15</v>
      </c>
      <c r="G411" s="279">
        <v>206</v>
      </c>
      <c r="H411" s="279">
        <v>219.39999999999998</v>
      </c>
      <c r="I411" s="279">
        <v>222.55</v>
      </c>
      <c r="J411" s="279">
        <v>226.09999999999997</v>
      </c>
      <c r="K411" s="277">
        <v>219</v>
      </c>
      <c r="L411" s="277">
        <v>212.3</v>
      </c>
      <c r="M411" s="277">
        <v>476.08719000000002</v>
      </c>
    </row>
    <row r="412" spans="1:13">
      <c r="A412" s="268">
        <v>402</v>
      </c>
      <c r="B412" s="277" t="s">
        <v>514</v>
      </c>
      <c r="C412" s="278">
        <v>3971.45</v>
      </c>
      <c r="D412" s="279">
        <v>3961.2666666666664</v>
      </c>
      <c r="E412" s="279">
        <v>3927.5333333333328</v>
      </c>
      <c r="F412" s="279">
        <v>3883.6166666666663</v>
      </c>
      <c r="G412" s="279">
        <v>3849.8833333333328</v>
      </c>
      <c r="H412" s="279">
        <v>4005.1833333333329</v>
      </c>
      <c r="I412" s="279">
        <v>4038.9166666666665</v>
      </c>
      <c r="J412" s="279">
        <v>4082.833333333333</v>
      </c>
      <c r="K412" s="277">
        <v>3995</v>
      </c>
      <c r="L412" s="277">
        <v>3917.35</v>
      </c>
      <c r="M412" s="277">
        <v>4.1880000000000001E-2</v>
      </c>
    </row>
    <row r="413" spans="1:13">
      <c r="A413" s="268">
        <v>403</v>
      </c>
      <c r="B413" s="277" t="s">
        <v>2403</v>
      </c>
      <c r="C413" s="278">
        <v>84.15</v>
      </c>
      <c r="D413" s="279">
        <v>84.7</v>
      </c>
      <c r="E413" s="279">
        <v>83</v>
      </c>
      <c r="F413" s="279">
        <v>81.849999999999994</v>
      </c>
      <c r="G413" s="279">
        <v>80.149999999999991</v>
      </c>
      <c r="H413" s="279">
        <v>85.850000000000009</v>
      </c>
      <c r="I413" s="279">
        <v>87.550000000000026</v>
      </c>
      <c r="J413" s="279">
        <v>88.700000000000017</v>
      </c>
      <c r="K413" s="277">
        <v>86.4</v>
      </c>
      <c r="L413" s="277">
        <v>83.55</v>
      </c>
      <c r="M413" s="277">
        <v>2.1850200000000002</v>
      </c>
    </row>
    <row r="414" spans="1:13">
      <c r="A414" s="268">
        <v>404</v>
      </c>
      <c r="B414" s="277" t="s">
        <v>2405</v>
      </c>
      <c r="C414" s="278">
        <v>59.75</v>
      </c>
      <c r="D414" s="279">
        <v>59.85</v>
      </c>
      <c r="E414" s="279">
        <v>59</v>
      </c>
      <c r="F414" s="279">
        <v>58.25</v>
      </c>
      <c r="G414" s="279">
        <v>57.4</v>
      </c>
      <c r="H414" s="279">
        <v>60.6</v>
      </c>
      <c r="I414" s="279">
        <v>61.45000000000001</v>
      </c>
      <c r="J414" s="279">
        <v>62.2</v>
      </c>
      <c r="K414" s="277">
        <v>60.7</v>
      </c>
      <c r="L414" s="277">
        <v>59.1</v>
      </c>
      <c r="M414" s="277">
        <v>12.055820000000001</v>
      </c>
    </row>
    <row r="415" spans="1:13">
      <c r="A415" s="268">
        <v>405</v>
      </c>
      <c r="B415" s="277" t="s">
        <v>2413</v>
      </c>
      <c r="C415" s="278">
        <v>131.5</v>
      </c>
      <c r="D415" s="279">
        <v>130.83333333333334</v>
      </c>
      <c r="E415" s="279">
        <v>128.66666666666669</v>
      </c>
      <c r="F415" s="279">
        <v>125.83333333333334</v>
      </c>
      <c r="G415" s="279">
        <v>123.66666666666669</v>
      </c>
      <c r="H415" s="279">
        <v>133.66666666666669</v>
      </c>
      <c r="I415" s="279">
        <v>135.83333333333337</v>
      </c>
      <c r="J415" s="279">
        <v>138.66666666666669</v>
      </c>
      <c r="K415" s="277">
        <v>133</v>
      </c>
      <c r="L415" s="277">
        <v>128</v>
      </c>
      <c r="M415" s="277">
        <v>5.5149600000000003</v>
      </c>
    </row>
    <row r="416" spans="1:13">
      <c r="A416" s="268">
        <v>406</v>
      </c>
      <c r="B416" s="277" t="s">
        <v>516</v>
      </c>
      <c r="C416" s="278">
        <v>1384.8</v>
      </c>
      <c r="D416" s="279">
        <v>1382.6166666666668</v>
      </c>
      <c r="E416" s="279">
        <v>1375.2333333333336</v>
      </c>
      <c r="F416" s="279">
        <v>1365.6666666666667</v>
      </c>
      <c r="G416" s="279">
        <v>1358.2833333333335</v>
      </c>
      <c r="H416" s="279">
        <v>1392.1833333333336</v>
      </c>
      <c r="I416" s="279">
        <v>1399.5666666666668</v>
      </c>
      <c r="J416" s="279">
        <v>1409.1333333333337</v>
      </c>
      <c r="K416" s="277">
        <v>1390</v>
      </c>
      <c r="L416" s="277">
        <v>1373.05</v>
      </c>
      <c r="M416" s="277">
        <v>9.9159999999999998E-2</v>
      </c>
    </row>
    <row r="417" spans="1:13">
      <c r="A417" s="268">
        <v>407</v>
      </c>
      <c r="B417" s="277" t="s">
        <v>518</v>
      </c>
      <c r="C417" s="278">
        <v>176.2</v>
      </c>
      <c r="D417" s="279">
        <v>176.2833333333333</v>
      </c>
      <c r="E417" s="279">
        <v>173.96666666666661</v>
      </c>
      <c r="F417" s="279">
        <v>171.73333333333332</v>
      </c>
      <c r="G417" s="279">
        <v>169.41666666666663</v>
      </c>
      <c r="H417" s="279">
        <v>178.51666666666659</v>
      </c>
      <c r="I417" s="279">
        <v>180.83333333333331</v>
      </c>
      <c r="J417" s="279">
        <v>183.06666666666658</v>
      </c>
      <c r="K417" s="277">
        <v>178.6</v>
      </c>
      <c r="L417" s="277">
        <v>174.05</v>
      </c>
      <c r="M417" s="277">
        <v>1.5763499999999999</v>
      </c>
    </row>
    <row r="418" spans="1:13">
      <c r="A418" s="268">
        <v>408</v>
      </c>
      <c r="B418" s="277" t="s">
        <v>173</v>
      </c>
      <c r="C418" s="278">
        <v>20563.599999999999</v>
      </c>
      <c r="D418" s="279">
        <v>20587.333333333332</v>
      </c>
      <c r="E418" s="279">
        <v>20426.266666666663</v>
      </c>
      <c r="F418" s="279">
        <v>20288.933333333331</v>
      </c>
      <c r="G418" s="279">
        <v>20127.866666666661</v>
      </c>
      <c r="H418" s="279">
        <v>20724.666666666664</v>
      </c>
      <c r="I418" s="279">
        <v>20885.733333333337</v>
      </c>
      <c r="J418" s="279">
        <v>21023.066666666666</v>
      </c>
      <c r="K418" s="277">
        <v>20748.400000000001</v>
      </c>
      <c r="L418" s="277">
        <v>20450</v>
      </c>
      <c r="M418" s="277">
        <v>0.49617</v>
      </c>
    </row>
    <row r="419" spans="1:13">
      <c r="A419" s="268">
        <v>409</v>
      </c>
      <c r="B419" s="277" t="s">
        <v>520</v>
      </c>
      <c r="C419" s="278">
        <v>978.25</v>
      </c>
      <c r="D419" s="279">
        <v>969.4666666666667</v>
      </c>
      <c r="E419" s="279">
        <v>948.78333333333342</v>
      </c>
      <c r="F419" s="279">
        <v>919.31666666666672</v>
      </c>
      <c r="G419" s="279">
        <v>898.63333333333344</v>
      </c>
      <c r="H419" s="279">
        <v>998.93333333333339</v>
      </c>
      <c r="I419" s="279">
        <v>1019.6166666666668</v>
      </c>
      <c r="J419" s="279">
        <v>1049.0833333333335</v>
      </c>
      <c r="K419" s="277">
        <v>990.15</v>
      </c>
      <c r="L419" s="277">
        <v>940</v>
      </c>
      <c r="M419" s="277">
        <v>0.70101000000000002</v>
      </c>
    </row>
    <row r="420" spans="1:13">
      <c r="A420" s="268">
        <v>410</v>
      </c>
      <c r="B420" s="277" t="s">
        <v>174</v>
      </c>
      <c r="C420" s="278">
        <v>1195.95</v>
      </c>
      <c r="D420" s="279">
        <v>1191.1499999999999</v>
      </c>
      <c r="E420" s="279">
        <v>1182.2999999999997</v>
      </c>
      <c r="F420" s="279">
        <v>1168.6499999999999</v>
      </c>
      <c r="G420" s="279">
        <v>1159.7999999999997</v>
      </c>
      <c r="H420" s="279">
        <v>1204.7999999999997</v>
      </c>
      <c r="I420" s="279">
        <v>1213.6499999999996</v>
      </c>
      <c r="J420" s="279">
        <v>1227.2999999999997</v>
      </c>
      <c r="K420" s="277">
        <v>1200</v>
      </c>
      <c r="L420" s="277">
        <v>1177.5</v>
      </c>
      <c r="M420" s="277">
        <v>5.4919200000000004</v>
      </c>
    </row>
    <row r="421" spans="1:13">
      <c r="A421" s="268">
        <v>411</v>
      </c>
      <c r="B421" s="277" t="s">
        <v>515</v>
      </c>
      <c r="C421" s="278">
        <v>366.1</v>
      </c>
      <c r="D421" s="279">
        <v>369.65000000000003</v>
      </c>
      <c r="E421" s="279">
        <v>361.30000000000007</v>
      </c>
      <c r="F421" s="279">
        <v>356.50000000000006</v>
      </c>
      <c r="G421" s="279">
        <v>348.15000000000009</v>
      </c>
      <c r="H421" s="279">
        <v>374.45000000000005</v>
      </c>
      <c r="I421" s="279">
        <v>382.80000000000007</v>
      </c>
      <c r="J421" s="279">
        <v>387.6</v>
      </c>
      <c r="K421" s="277">
        <v>378</v>
      </c>
      <c r="L421" s="277">
        <v>364.85</v>
      </c>
      <c r="M421" s="277">
        <v>0.57772000000000001</v>
      </c>
    </row>
    <row r="422" spans="1:13">
      <c r="A422" s="268">
        <v>412</v>
      </c>
      <c r="B422" s="277" t="s">
        <v>510</v>
      </c>
      <c r="C422" s="278">
        <v>23.35</v>
      </c>
      <c r="D422" s="279">
        <v>23.3</v>
      </c>
      <c r="E422" s="279">
        <v>23.1</v>
      </c>
      <c r="F422" s="279">
        <v>22.85</v>
      </c>
      <c r="G422" s="279">
        <v>22.650000000000002</v>
      </c>
      <c r="H422" s="279">
        <v>23.55</v>
      </c>
      <c r="I422" s="279">
        <v>23.749999999999996</v>
      </c>
      <c r="J422" s="279">
        <v>24</v>
      </c>
      <c r="K422" s="277">
        <v>23.5</v>
      </c>
      <c r="L422" s="277">
        <v>23.05</v>
      </c>
      <c r="M422" s="277">
        <v>8.1417199999999994</v>
      </c>
    </row>
    <row r="423" spans="1:13">
      <c r="A423" s="268">
        <v>413</v>
      </c>
      <c r="B423" s="277" t="s">
        <v>511</v>
      </c>
      <c r="C423" s="278">
        <v>1622.6</v>
      </c>
      <c r="D423" s="279">
        <v>1617.6333333333332</v>
      </c>
      <c r="E423" s="279">
        <v>1601.6166666666663</v>
      </c>
      <c r="F423" s="279">
        <v>1580.6333333333332</v>
      </c>
      <c r="G423" s="279">
        <v>1564.6166666666663</v>
      </c>
      <c r="H423" s="279">
        <v>1638.6166666666663</v>
      </c>
      <c r="I423" s="279">
        <v>1654.6333333333332</v>
      </c>
      <c r="J423" s="279">
        <v>1675.6166666666663</v>
      </c>
      <c r="K423" s="277">
        <v>1633.65</v>
      </c>
      <c r="L423" s="277">
        <v>1596.65</v>
      </c>
      <c r="M423" s="277">
        <v>0.11713</v>
      </c>
    </row>
    <row r="424" spans="1:13">
      <c r="A424" s="268">
        <v>414</v>
      </c>
      <c r="B424" s="277" t="s">
        <v>521</v>
      </c>
      <c r="C424" s="278">
        <v>265.14999999999998</v>
      </c>
      <c r="D424" s="279">
        <v>264.06666666666666</v>
      </c>
      <c r="E424" s="279">
        <v>256.13333333333333</v>
      </c>
      <c r="F424" s="279">
        <v>247.11666666666667</v>
      </c>
      <c r="G424" s="279">
        <v>239.18333333333334</v>
      </c>
      <c r="H424" s="279">
        <v>273.08333333333331</v>
      </c>
      <c r="I424" s="279">
        <v>281.01666666666659</v>
      </c>
      <c r="J424" s="279">
        <v>290.0333333333333</v>
      </c>
      <c r="K424" s="277">
        <v>272</v>
      </c>
      <c r="L424" s="277">
        <v>255.05</v>
      </c>
      <c r="M424" s="277">
        <v>4.6173400000000004</v>
      </c>
    </row>
    <row r="425" spans="1:13">
      <c r="A425" s="268">
        <v>415</v>
      </c>
      <c r="B425" s="277" t="s">
        <v>522</v>
      </c>
      <c r="C425" s="278">
        <v>1083.95</v>
      </c>
      <c r="D425" s="279">
        <v>1095.6666666666667</v>
      </c>
      <c r="E425" s="279">
        <v>1068.1833333333334</v>
      </c>
      <c r="F425" s="279">
        <v>1052.4166666666667</v>
      </c>
      <c r="G425" s="279">
        <v>1024.9333333333334</v>
      </c>
      <c r="H425" s="279">
        <v>1111.4333333333334</v>
      </c>
      <c r="I425" s="279">
        <v>1138.9166666666665</v>
      </c>
      <c r="J425" s="279">
        <v>1154.6833333333334</v>
      </c>
      <c r="K425" s="277">
        <v>1123.1500000000001</v>
      </c>
      <c r="L425" s="277">
        <v>1079.9000000000001</v>
      </c>
      <c r="M425" s="277">
        <v>0.18346999999999999</v>
      </c>
    </row>
    <row r="426" spans="1:13">
      <c r="A426" s="268">
        <v>416</v>
      </c>
      <c r="B426" s="277" t="s">
        <v>523</v>
      </c>
      <c r="C426" s="278">
        <v>306.05</v>
      </c>
      <c r="D426" s="279">
        <v>305.91666666666669</v>
      </c>
      <c r="E426" s="279">
        <v>302.28333333333336</v>
      </c>
      <c r="F426" s="279">
        <v>298.51666666666665</v>
      </c>
      <c r="G426" s="279">
        <v>294.88333333333333</v>
      </c>
      <c r="H426" s="279">
        <v>309.68333333333339</v>
      </c>
      <c r="I426" s="279">
        <v>313.31666666666672</v>
      </c>
      <c r="J426" s="279">
        <v>317.08333333333343</v>
      </c>
      <c r="K426" s="277">
        <v>309.55</v>
      </c>
      <c r="L426" s="277">
        <v>302.14999999999998</v>
      </c>
      <c r="M426" s="277">
        <v>1.37232</v>
      </c>
    </row>
    <row r="427" spans="1:13">
      <c r="A427" s="268">
        <v>417</v>
      </c>
      <c r="B427" s="277" t="s">
        <v>524</v>
      </c>
      <c r="C427" s="278">
        <v>7.25</v>
      </c>
      <c r="D427" s="279">
        <v>7.2666666666666666</v>
      </c>
      <c r="E427" s="279">
        <v>7.1833333333333336</v>
      </c>
      <c r="F427" s="279">
        <v>7.1166666666666671</v>
      </c>
      <c r="G427" s="279">
        <v>7.0333333333333341</v>
      </c>
      <c r="H427" s="279">
        <v>7.333333333333333</v>
      </c>
      <c r="I427" s="279">
        <v>7.416666666666667</v>
      </c>
      <c r="J427" s="279">
        <v>7.4833333333333325</v>
      </c>
      <c r="K427" s="277">
        <v>7.35</v>
      </c>
      <c r="L427" s="277">
        <v>7.2</v>
      </c>
      <c r="M427" s="277">
        <v>56.550719999999998</v>
      </c>
    </row>
    <row r="428" spans="1:13">
      <c r="A428" s="268">
        <v>418</v>
      </c>
      <c r="B428" s="277" t="s">
        <v>2517</v>
      </c>
      <c r="C428" s="278">
        <v>595.75</v>
      </c>
      <c r="D428" s="279">
        <v>593.05000000000007</v>
      </c>
      <c r="E428" s="279">
        <v>578.70000000000016</v>
      </c>
      <c r="F428" s="279">
        <v>561.65000000000009</v>
      </c>
      <c r="G428" s="279">
        <v>547.30000000000018</v>
      </c>
      <c r="H428" s="279">
        <v>610.10000000000014</v>
      </c>
      <c r="I428" s="279">
        <v>624.45000000000005</v>
      </c>
      <c r="J428" s="279">
        <v>641.50000000000011</v>
      </c>
      <c r="K428" s="277">
        <v>607.4</v>
      </c>
      <c r="L428" s="277">
        <v>576</v>
      </c>
      <c r="M428" s="277">
        <v>0.93476999999999999</v>
      </c>
    </row>
    <row r="429" spans="1:13">
      <c r="A429" s="268">
        <v>419</v>
      </c>
      <c r="B429" s="277" t="s">
        <v>527</v>
      </c>
      <c r="C429" s="278">
        <v>178.55</v>
      </c>
      <c r="D429" s="279">
        <v>179.08333333333334</v>
      </c>
      <c r="E429" s="279">
        <v>176.81666666666669</v>
      </c>
      <c r="F429" s="279">
        <v>175.08333333333334</v>
      </c>
      <c r="G429" s="279">
        <v>172.81666666666669</v>
      </c>
      <c r="H429" s="279">
        <v>180.81666666666669</v>
      </c>
      <c r="I429" s="279">
        <v>183.08333333333334</v>
      </c>
      <c r="J429" s="279">
        <v>184.81666666666669</v>
      </c>
      <c r="K429" s="277">
        <v>181.35</v>
      </c>
      <c r="L429" s="277">
        <v>177.35</v>
      </c>
      <c r="M429" s="277">
        <v>3.72905</v>
      </c>
    </row>
    <row r="430" spans="1:13">
      <c r="A430" s="268">
        <v>420</v>
      </c>
      <c r="B430" s="277" t="s">
        <v>2526</v>
      </c>
      <c r="C430" s="278">
        <v>50.85</v>
      </c>
      <c r="D430" s="279">
        <v>50.85</v>
      </c>
      <c r="E430" s="279">
        <v>50.25</v>
      </c>
      <c r="F430" s="279">
        <v>49.65</v>
      </c>
      <c r="G430" s="279">
        <v>49.05</v>
      </c>
      <c r="H430" s="279">
        <v>51.45</v>
      </c>
      <c r="I430" s="279">
        <v>52.050000000000011</v>
      </c>
      <c r="J430" s="279">
        <v>52.650000000000006</v>
      </c>
      <c r="K430" s="277">
        <v>51.45</v>
      </c>
      <c r="L430" s="277">
        <v>50.25</v>
      </c>
      <c r="M430" s="277">
        <v>18.144939999999998</v>
      </c>
    </row>
    <row r="431" spans="1:13">
      <c r="A431" s="268">
        <v>421</v>
      </c>
      <c r="B431" s="277" t="s">
        <v>175</v>
      </c>
      <c r="C431" s="286">
        <v>4218.2</v>
      </c>
      <c r="D431" s="287">
        <v>4210.5166666666664</v>
      </c>
      <c r="E431" s="287">
        <v>4129.083333333333</v>
      </c>
      <c r="F431" s="287">
        <v>4039.9666666666662</v>
      </c>
      <c r="G431" s="287">
        <v>3958.5333333333328</v>
      </c>
      <c r="H431" s="287">
        <v>4299.6333333333332</v>
      </c>
      <c r="I431" s="287">
        <v>4381.0666666666675</v>
      </c>
      <c r="J431" s="287">
        <v>4470.1833333333334</v>
      </c>
      <c r="K431" s="288">
        <v>4291.95</v>
      </c>
      <c r="L431" s="288">
        <v>4121.3999999999996</v>
      </c>
      <c r="M431" s="288">
        <v>2.73542</v>
      </c>
    </row>
    <row r="432" spans="1:13">
      <c r="A432" s="268">
        <v>422</v>
      </c>
      <c r="B432" s="277" t="s">
        <v>176</v>
      </c>
      <c r="C432" s="277">
        <v>692.4</v>
      </c>
      <c r="D432" s="279">
        <v>696.06666666666661</v>
      </c>
      <c r="E432" s="279">
        <v>678.98333333333323</v>
      </c>
      <c r="F432" s="279">
        <v>665.56666666666661</v>
      </c>
      <c r="G432" s="279">
        <v>648.48333333333323</v>
      </c>
      <c r="H432" s="279">
        <v>709.48333333333323</v>
      </c>
      <c r="I432" s="279">
        <v>726.56666666666672</v>
      </c>
      <c r="J432" s="279">
        <v>739.98333333333323</v>
      </c>
      <c r="K432" s="277">
        <v>713.15</v>
      </c>
      <c r="L432" s="277">
        <v>682.65</v>
      </c>
      <c r="M432" s="277">
        <v>37.308459999999997</v>
      </c>
    </row>
    <row r="433" spans="1:13">
      <c r="A433" s="268">
        <v>423</v>
      </c>
      <c r="B433" s="277" t="s">
        <v>177</v>
      </c>
      <c r="C433" s="277">
        <v>611.75</v>
      </c>
      <c r="D433" s="279">
        <v>610.83333333333337</v>
      </c>
      <c r="E433" s="279">
        <v>594.66666666666674</v>
      </c>
      <c r="F433" s="279">
        <v>577.58333333333337</v>
      </c>
      <c r="G433" s="279">
        <v>561.41666666666674</v>
      </c>
      <c r="H433" s="279">
        <v>627.91666666666674</v>
      </c>
      <c r="I433" s="279">
        <v>644.08333333333348</v>
      </c>
      <c r="J433" s="279">
        <v>661.16666666666674</v>
      </c>
      <c r="K433" s="277">
        <v>627</v>
      </c>
      <c r="L433" s="277">
        <v>593.75</v>
      </c>
      <c r="M433" s="277">
        <v>15.816229999999999</v>
      </c>
    </row>
    <row r="434" spans="1:13">
      <c r="A434" s="268">
        <v>424</v>
      </c>
      <c r="B434" s="277" t="s">
        <v>525</v>
      </c>
      <c r="C434" s="277">
        <v>86.5</v>
      </c>
      <c r="D434" s="279">
        <v>86.850000000000009</v>
      </c>
      <c r="E434" s="279">
        <v>85.65000000000002</v>
      </c>
      <c r="F434" s="279">
        <v>84.800000000000011</v>
      </c>
      <c r="G434" s="279">
        <v>83.600000000000023</v>
      </c>
      <c r="H434" s="279">
        <v>87.700000000000017</v>
      </c>
      <c r="I434" s="279">
        <v>88.9</v>
      </c>
      <c r="J434" s="279">
        <v>89.750000000000014</v>
      </c>
      <c r="K434" s="277">
        <v>88.05</v>
      </c>
      <c r="L434" s="277">
        <v>86</v>
      </c>
      <c r="M434" s="277">
        <v>0.57099</v>
      </c>
    </row>
    <row r="435" spans="1:13">
      <c r="A435" s="268">
        <v>425</v>
      </c>
      <c r="B435" s="277" t="s">
        <v>281</v>
      </c>
      <c r="C435" s="277">
        <v>154.85</v>
      </c>
      <c r="D435" s="279">
        <v>154.70000000000002</v>
      </c>
      <c r="E435" s="279">
        <v>152.40000000000003</v>
      </c>
      <c r="F435" s="279">
        <v>149.95000000000002</v>
      </c>
      <c r="G435" s="279">
        <v>147.65000000000003</v>
      </c>
      <c r="H435" s="279">
        <v>157.15000000000003</v>
      </c>
      <c r="I435" s="279">
        <v>159.45000000000005</v>
      </c>
      <c r="J435" s="279">
        <v>161.90000000000003</v>
      </c>
      <c r="K435" s="277">
        <v>157</v>
      </c>
      <c r="L435" s="277">
        <v>152.25</v>
      </c>
      <c r="M435" s="277">
        <v>8.5725800000000003</v>
      </c>
    </row>
    <row r="436" spans="1:13">
      <c r="A436" s="268">
        <v>426</v>
      </c>
      <c r="B436" s="277" t="s">
        <v>526</v>
      </c>
      <c r="C436" s="277">
        <v>459.75</v>
      </c>
      <c r="D436" s="279">
        <v>459.25</v>
      </c>
      <c r="E436" s="279">
        <v>451.5</v>
      </c>
      <c r="F436" s="279">
        <v>443.25</v>
      </c>
      <c r="G436" s="279">
        <v>435.5</v>
      </c>
      <c r="H436" s="279">
        <v>467.5</v>
      </c>
      <c r="I436" s="279">
        <v>475.25</v>
      </c>
      <c r="J436" s="279">
        <v>483.5</v>
      </c>
      <c r="K436" s="277">
        <v>467</v>
      </c>
      <c r="L436" s="277">
        <v>451</v>
      </c>
      <c r="M436" s="277">
        <v>1.2751699999999999</v>
      </c>
    </row>
    <row r="437" spans="1:13">
      <c r="A437" s="268">
        <v>427</v>
      </c>
      <c r="B437" s="277" t="s">
        <v>3388</v>
      </c>
      <c r="C437" s="277">
        <v>278.10000000000002</v>
      </c>
      <c r="D437" s="279">
        <v>275.83333333333337</v>
      </c>
      <c r="E437" s="279">
        <v>271.86666666666673</v>
      </c>
      <c r="F437" s="279">
        <v>265.63333333333338</v>
      </c>
      <c r="G437" s="279">
        <v>261.66666666666674</v>
      </c>
      <c r="H437" s="279">
        <v>282.06666666666672</v>
      </c>
      <c r="I437" s="279">
        <v>286.03333333333342</v>
      </c>
      <c r="J437" s="279">
        <v>292.26666666666671</v>
      </c>
      <c r="K437" s="277">
        <v>279.8</v>
      </c>
      <c r="L437" s="277">
        <v>269.60000000000002</v>
      </c>
      <c r="M437" s="277">
        <v>2.90795</v>
      </c>
    </row>
    <row r="438" spans="1:13">
      <c r="A438" s="268">
        <v>428</v>
      </c>
      <c r="B438" s="277" t="s">
        <v>529</v>
      </c>
      <c r="C438" s="277">
        <v>1494.95</v>
      </c>
      <c r="D438" s="279">
        <v>1506.9833333333333</v>
      </c>
      <c r="E438" s="279">
        <v>1463.9666666666667</v>
      </c>
      <c r="F438" s="279">
        <v>1432.9833333333333</v>
      </c>
      <c r="G438" s="279">
        <v>1389.9666666666667</v>
      </c>
      <c r="H438" s="279">
        <v>1537.9666666666667</v>
      </c>
      <c r="I438" s="279">
        <v>1580.9833333333336</v>
      </c>
      <c r="J438" s="279">
        <v>1611.9666666666667</v>
      </c>
      <c r="K438" s="277">
        <v>1550</v>
      </c>
      <c r="L438" s="277">
        <v>1476</v>
      </c>
      <c r="M438" s="277">
        <v>0.45221</v>
      </c>
    </row>
    <row r="439" spans="1:13">
      <c r="A439" s="268">
        <v>429</v>
      </c>
      <c r="B439" s="277" t="s">
        <v>530</v>
      </c>
      <c r="C439" s="277">
        <v>436.3</v>
      </c>
      <c r="D439" s="279">
        <v>438.76666666666665</v>
      </c>
      <c r="E439" s="279">
        <v>427.5333333333333</v>
      </c>
      <c r="F439" s="279">
        <v>418.76666666666665</v>
      </c>
      <c r="G439" s="279">
        <v>407.5333333333333</v>
      </c>
      <c r="H439" s="279">
        <v>447.5333333333333</v>
      </c>
      <c r="I439" s="279">
        <v>458.76666666666665</v>
      </c>
      <c r="J439" s="279">
        <v>467.5333333333333</v>
      </c>
      <c r="K439" s="277">
        <v>450</v>
      </c>
      <c r="L439" s="277">
        <v>430</v>
      </c>
      <c r="M439" s="277">
        <v>0.50455000000000005</v>
      </c>
    </row>
    <row r="440" spans="1:13">
      <c r="A440" s="268">
        <v>430</v>
      </c>
      <c r="B440" s="277" t="s">
        <v>178</v>
      </c>
      <c r="C440" s="277">
        <v>514.5</v>
      </c>
      <c r="D440" s="279">
        <v>516.43333333333328</v>
      </c>
      <c r="E440" s="279">
        <v>507.26666666666654</v>
      </c>
      <c r="F440" s="279">
        <v>500.03333333333325</v>
      </c>
      <c r="G440" s="279">
        <v>490.8666666666665</v>
      </c>
      <c r="H440" s="279">
        <v>523.66666666666652</v>
      </c>
      <c r="I440" s="279">
        <v>532.83333333333326</v>
      </c>
      <c r="J440" s="279">
        <v>540.06666666666661</v>
      </c>
      <c r="K440" s="277">
        <v>525.6</v>
      </c>
      <c r="L440" s="277">
        <v>509.2</v>
      </c>
      <c r="M440" s="277">
        <v>96.366489999999999</v>
      </c>
    </row>
    <row r="441" spans="1:13">
      <c r="A441" s="268">
        <v>431</v>
      </c>
      <c r="B441" s="277" t="s">
        <v>531</v>
      </c>
      <c r="C441" s="277">
        <v>278.35000000000002</v>
      </c>
      <c r="D441" s="279">
        <v>276.31666666666666</v>
      </c>
      <c r="E441" s="279">
        <v>270.63333333333333</v>
      </c>
      <c r="F441" s="279">
        <v>262.91666666666669</v>
      </c>
      <c r="G441" s="279">
        <v>257.23333333333335</v>
      </c>
      <c r="H441" s="279">
        <v>284.0333333333333</v>
      </c>
      <c r="I441" s="279">
        <v>289.71666666666658</v>
      </c>
      <c r="J441" s="279">
        <v>297.43333333333328</v>
      </c>
      <c r="K441" s="277">
        <v>282</v>
      </c>
      <c r="L441" s="277">
        <v>268.60000000000002</v>
      </c>
      <c r="M441" s="277">
        <v>3.92048</v>
      </c>
    </row>
    <row r="442" spans="1:13">
      <c r="A442" s="268">
        <v>432</v>
      </c>
      <c r="B442" s="277" t="s">
        <v>179</v>
      </c>
      <c r="C442" s="277">
        <v>479.2</v>
      </c>
      <c r="D442" s="279">
        <v>475</v>
      </c>
      <c r="E442" s="279">
        <v>468.25</v>
      </c>
      <c r="F442" s="279">
        <v>457.3</v>
      </c>
      <c r="G442" s="279">
        <v>450.55</v>
      </c>
      <c r="H442" s="279">
        <v>485.95</v>
      </c>
      <c r="I442" s="279">
        <v>492.7</v>
      </c>
      <c r="J442" s="279">
        <v>503.65</v>
      </c>
      <c r="K442" s="277">
        <v>481.75</v>
      </c>
      <c r="L442" s="277">
        <v>464.05</v>
      </c>
      <c r="M442" s="277">
        <v>18.049240000000001</v>
      </c>
    </row>
    <row r="443" spans="1:13">
      <c r="A443" s="268">
        <v>433</v>
      </c>
      <c r="B443" s="277" t="s">
        <v>532</v>
      </c>
      <c r="C443" s="277">
        <v>163.1</v>
      </c>
      <c r="D443" s="279">
        <v>165.9</v>
      </c>
      <c r="E443" s="279">
        <v>159.45000000000002</v>
      </c>
      <c r="F443" s="279">
        <v>155.80000000000001</v>
      </c>
      <c r="G443" s="279">
        <v>149.35000000000002</v>
      </c>
      <c r="H443" s="279">
        <v>169.55</v>
      </c>
      <c r="I443" s="279">
        <v>176</v>
      </c>
      <c r="J443" s="279">
        <v>179.65</v>
      </c>
      <c r="K443" s="277">
        <v>172.35</v>
      </c>
      <c r="L443" s="277">
        <v>162.25</v>
      </c>
      <c r="M443" s="277">
        <v>3.3653599999999999</v>
      </c>
    </row>
    <row r="444" spans="1:13">
      <c r="A444" s="268">
        <v>434</v>
      </c>
      <c r="B444" s="277" t="s">
        <v>533</v>
      </c>
      <c r="C444" s="277">
        <v>1353.9</v>
      </c>
      <c r="D444" s="279">
        <v>1348.0666666666666</v>
      </c>
      <c r="E444" s="279">
        <v>1331.1333333333332</v>
      </c>
      <c r="F444" s="279">
        <v>1308.3666666666666</v>
      </c>
      <c r="G444" s="279">
        <v>1291.4333333333332</v>
      </c>
      <c r="H444" s="279">
        <v>1370.8333333333333</v>
      </c>
      <c r="I444" s="279">
        <v>1387.7666666666667</v>
      </c>
      <c r="J444" s="279">
        <v>1410.5333333333333</v>
      </c>
      <c r="K444" s="277">
        <v>1365</v>
      </c>
      <c r="L444" s="277">
        <v>1325.3</v>
      </c>
      <c r="M444" s="277">
        <v>1.6430499999999999</v>
      </c>
    </row>
    <row r="445" spans="1:13">
      <c r="A445" s="268">
        <v>435</v>
      </c>
      <c r="B445" s="277" t="s">
        <v>534</v>
      </c>
      <c r="C445" s="277">
        <v>3.6</v>
      </c>
      <c r="D445" s="279">
        <v>3.6333333333333329</v>
      </c>
      <c r="E445" s="279">
        <v>3.5166666666666657</v>
      </c>
      <c r="F445" s="279">
        <v>3.4333333333333327</v>
      </c>
      <c r="G445" s="279">
        <v>3.3166666666666655</v>
      </c>
      <c r="H445" s="279">
        <v>3.7166666666666659</v>
      </c>
      <c r="I445" s="279">
        <v>3.833333333333333</v>
      </c>
      <c r="J445" s="279">
        <v>3.9166666666666661</v>
      </c>
      <c r="K445" s="277">
        <v>3.75</v>
      </c>
      <c r="L445" s="277">
        <v>3.55</v>
      </c>
      <c r="M445" s="277">
        <v>145.85858999999999</v>
      </c>
    </row>
    <row r="446" spans="1:13">
      <c r="A446" s="268">
        <v>436</v>
      </c>
      <c r="B446" s="277" t="s">
        <v>535</v>
      </c>
      <c r="C446" s="277">
        <v>130.4</v>
      </c>
      <c r="D446" s="279">
        <v>131.03333333333333</v>
      </c>
      <c r="E446" s="279">
        <v>127.46666666666667</v>
      </c>
      <c r="F446" s="279">
        <v>124.53333333333333</v>
      </c>
      <c r="G446" s="279">
        <v>120.96666666666667</v>
      </c>
      <c r="H446" s="279">
        <v>133.96666666666667</v>
      </c>
      <c r="I446" s="279">
        <v>137.53333333333333</v>
      </c>
      <c r="J446" s="279">
        <v>140.46666666666667</v>
      </c>
      <c r="K446" s="277">
        <v>134.6</v>
      </c>
      <c r="L446" s="277">
        <v>128.1</v>
      </c>
      <c r="M446" s="277">
        <v>1.2442299999999999</v>
      </c>
    </row>
    <row r="447" spans="1:13">
      <c r="A447" s="268">
        <v>437</v>
      </c>
      <c r="B447" s="277" t="s">
        <v>2594</v>
      </c>
      <c r="C447" s="277">
        <v>255.7</v>
      </c>
      <c r="D447" s="279">
        <v>255.83333333333334</v>
      </c>
      <c r="E447" s="279">
        <v>251.86666666666667</v>
      </c>
      <c r="F447" s="279">
        <v>248.03333333333333</v>
      </c>
      <c r="G447" s="279">
        <v>244.06666666666666</v>
      </c>
      <c r="H447" s="279">
        <v>259.66666666666669</v>
      </c>
      <c r="I447" s="279">
        <v>263.63333333333333</v>
      </c>
      <c r="J447" s="279">
        <v>267.4666666666667</v>
      </c>
      <c r="K447" s="277">
        <v>259.8</v>
      </c>
      <c r="L447" s="277">
        <v>252</v>
      </c>
      <c r="M447" s="277">
        <v>1.1771799999999999</v>
      </c>
    </row>
    <row r="448" spans="1:13">
      <c r="A448" s="268">
        <v>438</v>
      </c>
      <c r="B448" s="277" t="s">
        <v>536</v>
      </c>
      <c r="C448" s="277">
        <v>856.45</v>
      </c>
      <c r="D448" s="279">
        <v>861.7833333333333</v>
      </c>
      <c r="E448" s="279">
        <v>844.66666666666663</v>
      </c>
      <c r="F448" s="279">
        <v>832.88333333333333</v>
      </c>
      <c r="G448" s="279">
        <v>815.76666666666665</v>
      </c>
      <c r="H448" s="279">
        <v>873.56666666666661</v>
      </c>
      <c r="I448" s="279">
        <v>890.68333333333339</v>
      </c>
      <c r="J448" s="279">
        <v>902.46666666666658</v>
      </c>
      <c r="K448" s="277">
        <v>878.9</v>
      </c>
      <c r="L448" s="277">
        <v>850</v>
      </c>
      <c r="M448" s="277">
        <v>0.2009</v>
      </c>
    </row>
    <row r="449" spans="1:13">
      <c r="A449" s="268">
        <v>439</v>
      </c>
      <c r="B449" s="277" t="s">
        <v>282</v>
      </c>
      <c r="C449" s="277">
        <v>470.05</v>
      </c>
      <c r="D449" s="279">
        <v>473.08333333333331</v>
      </c>
      <c r="E449" s="279">
        <v>463.76666666666665</v>
      </c>
      <c r="F449" s="279">
        <v>457.48333333333335</v>
      </c>
      <c r="G449" s="279">
        <v>448.16666666666669</v>
      </c>
      <c r="H449" s="279">
        <v>479.36666666666662</v>
      </c>
      <c r="I449" s="279">
        <v>488.68333333333334</v>
      </c>
      <c r="J449" s="279">
        <v>494.96666666666658</v>
      </c>
      <c r="K449" s="277">
        <v>482.4</v>
      </c>
      <c r="L449" s="277">
        <v>466.8</v>
      </c>
      <c r="M449" s="277">
        <v>3.8022300000000002</v>
      </c>
    </row>
    <row r="450" spans="1:13">
      <c r="A450" s="268">
        <v>440</v>
      </c>
      <c r="B450" s="277" t="s">
        <v>542</v>
      </c>
      <c r="C450" s="277">
        <v>50.45</v>
      </c>
      <c r="D450" s="279">
        <v>50.683333333333337</v>
      </c>
      <c r="E450" s="279">
        <v>49.466666666666676</v>
      </c>
      <c r="F450" s="279">
        <v>48.483333333333341</v>
      </c>
      <c r="G450" s="279">
        <v>47.26666666666668</v>
      </c>
      <c r="H450" s="279">
        <v>51.666666666666671</v>
      </c>
      <c r="I450" s="279">
        <v>52.88333333333334</v>
      </c>
      <c r="J450" s="279">
        <v>53.866666666666667</v>
      </c>
      <c r="K450" s="277">
        <v>51.9</v>
      </c>
      <c r="L450" s="277">
        <v>49.7</v>
      </c>
      <c r="M450" s="277">
        <v>5.0515699999999999</v>
      </c>
    </row>
    <row r="451" spans="1:13">
      <c r="A451" s="268">
        <v>441</v>
      </c>
      <c r="B451" s="277" t="s">
        <v>2609</v>
      </c>
      <c r="C451" s="277">
        <v>12136.15</v>
      </c>
      <c r="D451" s="279">
        <v>12079.050000000001</v>
      </c>
      <c r="E451" s="279">
        <v>11909.100000000002</v>
      </c>
      <c r="F451" s="279">
        <v>11682.050000000001</v>
      </c>
      <c r="G451" s="279">
        <v>11512.100000000002</v>
      </c>
      <c r="H451" s="279">
        <v>12306.100000000002</v>
      </c>
      <c r="I451" s="279">
        <v>12476.050000000003</v>
      </c>
      <c r="J451" s="279">
        <v>12703.100000000002</v>
      </c>
      <c r="K451" s="277">
        <v>12249</v>
      </c>
      <c r="L451" s="277">
        <v>11852</v>
      </c>
      <c r="M451" s="277">
        <v>1.162E-2</v>
      </c>
    </row>
    <row r="452" spans="1:13">
      <c r="A452" s="268">
        <v>442</v>
      </c>
      <c r="B452" s="277" t="s">
        <v>2614</v>
      </c>
      <c r="C452" s="277">
        <v>863.5</v>
      </c>
      <c r="D452" s="279">
        <v>869.55000000000007</v>
      </c>
      <c r="E452" s="279">
        <v>844.95000000000016</v>
      </c>
      <c r="F452" s="279">
        <v>826.40000000000009</v>
      </c>
      <c r="G452" s="279">
        <v>801.80000000000018</v>
      </c>
      <c r="H452" s="279">
        <v>888.10000000000014</v>
      </c>
      <c r="I452" s="279">
        <v>912.7</v>
      </c>
      <c r="J452" s="279">
        <v>931.25000000000011</v>
      </c>
      <c r="K452" s="277">
        <v>894.15</v>
      </c>
      <c r="L452" s="277">
        <v>851</v>
      </c>
      <c r="M452" s="277">
        <v>1.3203800000000001</v>
      </c>
    </row>
    <row r="453" spans="1:13">
      <c r="A453" s="268">
        <v>443</v>
      </c>
      <c r="B453" s="277" t="s">
        <v>3465</v>
      </c>
      <c r="C453" s="277">
        <v>549.85</v>
      </c>
      <c r="D453" s="279">
        <v>549.31666666666661</v>
      </c>
      <c r="E453" s="279">
        <v>542.63333333333321</v>
      </c>
      <c r="F453" s="279">
        <v>535.41666666666663</v>
      </c>
      <c r="G453" s="279">
        <v>528.73333333333323</v>
      </c>
      <c r="H453" s="279">
        <v>556.53333333333319</v>
      </c>
      <c r="I453" s="279">
        <v>563.21666666666658</v>
      </c>
      <c r="J453" s="279">
        <v>570.43333333333317</v>
      </c>
      <c r="K453" s="277">
        <v>556</v>
      </c>
      <c r="L453" s="277">
        <v>542.1</v>
      </c>
      <c r="M453" s="277">
        <v>40.426920000000003</v>
      </c>
    </row>
    <row r="454" spans="1:13">
      <c r="A454" s="268">
        <v>444</v>
      </c>
      <c r="B454" s="277" t="s">
        <v>182</v>
      </c>
      <c r="C454" s="277">
        <v>1135.55</v>
      </c>
      <c r="D454" s="279">
        <v>1124.6166666666668</v>
      </c>
      <c r="E454" s="279">
        <v>1106.2333333333336</v>
      </c>
      <c r="F454" s="279">
        <v>1076.9166666666667</v>
      </c>
      <c r="G454" s="279">
        <v>1058.5333333333335</v>
      </c>
      <c r="H454" s="279">
        <v>1153.9333333333336</v>
      </c>
      <c r="I454" s="279">
        <v>1172.3166666666668</v>
      </c>
      <c r="J454" s="279">
        <v>1201.6333333333337</v>
      </c>
      <c r="K454" s="277">
        <v>1143</v>
      </c>
      <c r="L454" s="277">
        <v>1095.3</v>
      </c>
      <c r="M454" s="277">
        <v>2.9892799999999999</v>
      </c>
    </row>
    <row r="455" spans="1:13">
      <c r="A455" s="268">
        <v>445</v>
      </c>
      <c r="B455" s="277" t="s">
        <v>543</v>
      </c>
      <c r="C455" s="277">
        <v>810.65</v>
      </c>
      <c r="D455" s="279">
        <v>816.76666666666677</v>
      </c>
      <c r="E455" s="279">
        <v>799.88333333333355</v>
      </c>
      <c r="F455" s="279">
        <v>789.11666666666679</v>
      </c>
      <c r="G455" s="279">
        <v>772.23333333333358</v>
      </c>
      <c r="H455" s="279">
        <v>827.53333333333353</v>
      </c>
      <c r="I455" s="279">
        <v>844.41666666666674</v>
      </c>
      <c r="J455" s="279">
        <v>855.18333333333351</v>
      </c>
      <c r="K455" s="277">
        <v>833.65</v>
      </c>
      <c r="L455" s="277">
        <v>806</v>
      </c>
      <c r="M455" s="277">
        <v>0.29174</v>
      </c>
    </row>
    <row r="456" spans="1:13">
      <c r="A456" s="268">
        <v>446</v>
      </c>
      <c r="B456" s="277" t="s">
        <v>183</v>
      </c>
      <c r="C456" s="277">
        <v>150.30000000000001</v>
      </c>
      <c r="D456" s="279">
        <v>147.80000000000001</v>
      </c>
      <c r="E456" s="279">
        <v>143.95000000000002</v>
      </c>
      <c r="F456" s="279">
        <v>137.6</v>
      </c>
      <c r="G456" s="279">
        <v>133.75</v>
      </c>
      <c r="H456" s="279">
        <v>154.15000000000003</v>
      </c>
      <c r="I456" s="279">
        <v>158.00000000000006</v>
      </c>
      <c r="J456" s="279">
        <v>164.35000000000005</v>
      </c>
      <c r="K456" s="277">
        <v>151.65</v>
      </c>
      <c r="L456" s="277">
        <v>141.44999999999999</v>
      </c>
      <c r="M456" s="277">
        <v>749.51549999999997</v>
      </c>
    </row>
    <row r="457" spans="1:13">
      <c r="A457" s="268">
        <v>447</v>
      </c>
      <c r="B457" s="277" t="s">
        <v>184</v>
      </c>
      <c r="C457" s="277">
        <v>52.95</v>
      </c>
      <c r="D457" s="279">
        <v>52.25</v>
      </c>
      <c r="E457" s="279">
        <v>50.8</v>
      </c>
      <c r="F457" s="279">
        <v>48.65</v>
      </c>
      <c r="G457" s="279">
        <v>47.199999999999996</v>
      </c>
      <c r="H457" s="279">
        <v>54.4</v>
      </c>
      <c r="I457" s="279">
        <v>55.85</v>
      </c>
      <c r="J457" s="279">
        <v>58</v>
      </c>
      <c r="K457" s="277">
        <v>53.7</v>
      </c>
      <c r="L457" s="277">
        <v>50.1</v>
      </c>
      <c r="M457" s="277">
        <v>94.225129999999993</v>
      </c>
    </row>
    <row r="458" spans="1:13">
      <c r="A458" s="268">
        <v>448</v>
      </c>
      <c r="B458" s="277" t="s">
        <v>185</v>
      </c>
      <c r="C458" s="277">
        <v>60.95</v>
      </c>
      <c r="D458" s="279">
        <v>60.383333333333333</v>
      </c>
      <c r="E458" s="279">
        <v>59.416666666666664</v>
      </c>
      <c r="F458" s="279">
        <v>57.883333333333333</v>
      </c>
      <c r="G458" s="279">
        <v>56.916666666666664</v>
      </c>
      <c r="H458" s="279">
        <v>61.916666666666664</v>
      </c>
      <c r="I458" s="279">
        <v>62.883333333333333</v>
      </c>
      <c r="J458" s="279">
        <v>64.416666666666657</v>
      </c>
      <c r="K458" s="277">
        <v>61.35</v>
      </c>
      <c r="L458" s="277">
        <v>58.85</v>
      </c>
      <c r="M458" s="277">
        <v>258.24346000000003</v>
      </c>
    </row>
    <row r="459" spans="1:13">
      <c r="A459" s="268">
        <v>449</v>
      </c>
      <c r="B459" s="277" t="s">
        <v>186</v>
      </c>
      <c r="C459" s="277">
        <v>438.65</v>
      </c>
      <c r="D459" s="279">
        <v>435.81666666666661</v>
      </c>
      <c r="E459" s="279">
        <v>429.93333333333322</v>
      </c>
      <c r="F459" s="279">
        <v>421.21666666666664</v>
      </c>
      <c r="G459" s="279">
        <v>415.33333333333326</v>
      </c>
      <c r="H459" s="279">
        <v>444.53333333333319</v>
      </c>
      <c r="I459" s="279">
        <v>450.41666666666663</v>
      </c>
      <c r="J459" s="279">
        <v>459.13333333333316</v>
      </c>
      <c r="K459" s="277">
        <v>441.7</v>
      </c>
      <c r="L459" s="277">
        <v>427.1</v>
      </c>
      <c r="M459" s="277">
        <v>117.39341</v>
      </c>
    </row>
    <row r="460" spans="1:13">
      <c r="A460" s="268">
        <v>450</v>
      </c>
      <c r="B460" s="277" t="s">
        <v>2625</v>
      </c>
      <c r="C460" s="277">
        <v>25.75</v>
      </c>
      <c r="D460" s="279">
        <v>25.599999999999998</v>
      </c>
      <c r="E460" s="279">
        <v>25.299999999999997</v>
      </c>
      <c r="F460" s="279">
        <v>24.849999999999998</v>
      </c>
      <c r="G460" s="279">
        <v>24.549999999999997</v>
      </c>
      <c r="H460" s="279">
        <v>26.049999999999997</v>
      </c>
      <c r="I460" s="279">
        <v>26.35</v>
      </c>
      <c r="J460" s="279">
        <v>26.799999999999997</v>
      </c>
      <c r="K460" s="277">
        <v>25.9</v>
      </c>
      <c r="L460" s="277">
        <v>25.15</v>
      </c>
      <c r="M460" s="277">
        <v>19.13944</v>
      </c>
    </row>
    <row r="461" spans="1:13">
      <c r="A461" s="268">
        <v>451</v>
      </c>
      <c r="B461" s="277" t="s">
        <v>537</v>
      </c>
      <c r="C461" s="277">
        <v>789.25</v>
      </c>
      <c r="D461" s="279">
        <v>785.16666666666663</v>
      </c>
      <c r="E461" s="279">
        <v>776.33333333333326</v>
      </c>
      <c r="F461" s="279">
        <v>763.41666666666663</v>
      </c>
      <c r="G461" s="279">
        <v>754.58333333333326</v>
      </c>
      <c r="H461" s="279">
        <v>798.08333333333326</v>
      </c>
      <c r="I461" s="279">
        <v>806.91666666666652</v>
      </c>
      <c r="J461" s="279">
        <v>819.83333333333326</v>
      </c>
      <c r="K461" s="277">
        <v>794</v>
      </c>
      <c r="L461" s="277">
        <v>772.25</v>
      </c>
      <c r="M461" s="277">
        <v>8.1189999999999998E-2</v>
      </c>
    </row>
    <row r="462" spans="1:13">
      <c r="A462" s="268">
        <v>452</v>
      </c>
      <c r="B462" s="277" t="s">
        <v>538</v>
      </c>
      <c r="C462" s="277">
        <v>400.1</v>
      </c>
      <c r="D462" s="279">
        <v>403.93333333333334</v>
      </c>
      <c r="E462" s="279">
        <v>382.86666666666667</v>
      </c>
      <c r="F462" s="279">
        <v>365.63333333333333</v>
      </c>
      <c r="G462" s="279">
        <v>344.56666666666666</v>
      </c>
      <c r="H462" s="279">
        <v>421.16666666666669</v>
      </c>
      <c r="I462" s="279">
        <v>442.23333333333341</v>
      </c>
      <c r="J462" s="279">
        <v>459.4666666666667</v>
      </c>
      <c r="K462" s="277">
        <v>425</v>
      </c>
      <c r="L462" s="277">
        <v>386.7</v>
      </c>
      <c r="M462" s="277">
        <v>0.57472999999999996</v>
      </c>
    </row>
    <row r="463" spans="1:13">
      <c r="A463" s="268">
        <v>453</v>
      </c>
      <c r="B463" s="277" t="s">
        <v>187</v>
      </c>
      <c r="C463" s="277">
        <v>2265.15</v>
      </c>
      <c r="D463" s="279">
        <v>2258.5166666666664</v>
      </c>
      <c r="E463" s="279">
        <v>2248.2833333333328</v>
      </c>
      <c r="F463" s="279">
        <v>2231.4166666666665</v>
      </c>
      <c r="G463" s="279">
        <v>2221.1833333333329</v>
      </c>
      <c r="H463" s="279">
        <v>2275.3833333333328</v>
      </c>
      <c r="I463" s="279">
        <v>2285.6166666666663</v>
      </c>
      <c r="J463" s="279">
        <v>2302.4833333333327</v>
      </c>
      <c r="K463" s="277">
        <v>2268.75</v>
      </c>
      <c r="L463" s="277">
        <v>2241.65</v>
      </c>
      <c r="M463" s="277">
        <v>20.841519999999999</v>
      </c>
    </row>
    <row r="464" spans="1:13">
      <c r="A464" s="268">
        <v>454</v>
      </c>
      <c r="B464" s="277" t="s">
        <v>544</v>
      </c>
      <c r="C464" s="277">
        <v>2355.9</v>
      </c>
      <c r="D464" s="279">
        <v>2359.7166666666667</v>
      </c>
      <c r="E464" s="279">
        <v>2319.7833333333333</v>
      </c>
      <c r="F464" s="279">
        <v>2283.6666666666665</v>
      </c>
      <c r="G464" s="279">
        <v>2243.7333333333331</v>
      </c>
      <c r="H464" s="279">
        <v>2395.8333333333335</v>
      </c>
      <c r="I464" s="279">
        <v>2435.7666666666669</v>
      </c>
      <c r="J464" s="279">
        <v>2471.8833333333337</v>
      </c>
      <c r="K464" s="277">
        <v>2399.65</v>
      </c>
      <c r="L464" s="277">
        <v>2323.6</v>
      </c>
      <c r="M464" s="277">
        <v>0.14174999999999999</v>
      </c>
    </row>
    <row r="465" spans="1:13">
      <c r="A465" s="268">
        <v>455</v>
      </c>
      <c r="B465" s="277" t="s">
        <v>188</v>
      </c>
      <c r="C465" s="277">
        <v>735.2</v>
      </c>
      <c r="D465" s="279">
        <v>736.36666666666667</v>
      </c>
      <c r="E465" s="279">
        <v>726.98333333333335</v>
      </c>
      <c r="F465" s="279">
        <v>718.76666666666665</v>
      </c>
      <c r="G465" s="279">
        <v>709.38333333333333</v>
      </c>
      <c r="H465" s="279">
        <v>744.58333333333337</v>
      </c>
      <c r="I465" s="279">
        <v>753.96666666666681</v>
      </c>
      <c r="J465" s="279">
        <v>762.18333333333339</v>
      </c>
      <c r="K465" s="277">
        <v>745.75</v>
      </c>
      <c r="L465" s="277">
        <v>728.15</v>
      </c>
      <c r="M465" s="277">
        <v>34.674860000000002</v>
      </c>
    </row>
    <row r="466" spans="1:13">
      <c r="A466" s="268">
        <v>456</v>
      </c>
      <c r="B466" s="277" t="s">
        <v>546</v>
      </c>
      <c r="C466" s="277">
        <v>773.65</v>
      </c>
      <c r="D466" s="279">
        <v>777.86666666666667</v>
      </c>
      <c r="E466" s="279">
        <v>766.83333333333337</v>
      </c>
      <c r="F466" s="279">
        <v>760.01666666666665</v>
      </c>
      <c r="G466" s="279">
        <v>748.98333333333335</v>
      </c>
      <c r="H466" s="279">
        <v>784.68333333333339</v>
      </c>
      <c r="I466" s="279">
        <v>795.7166666666667</v>
      </c>
      <c r="J466" s="279">
        <v>802.53333333333342</v>
      </c>
      <c r="K466" s="277">
        <v>788.9</v>
      </c>
      <c r="L466" s="277">
        <v>771.05</v>
      </c>
      <c r="M466" s="277">
        <v>1.0682799999999999</v>
      </c>
    </row>
    <row r="467" spans="1:13">
      <c r="A467" s="268">
        <v>457</v>
      </c>
      <c r="B467" s="277" t="s">
        <v>547</v>
      </c>
      <c r="C467" s="277">
        <v>754.25</v>
      </c>
      <c r="D467" s="279">
        <v>758.43333333333339</v>
      </c>
      <c r="E467" s="279">
        <v>746.86666666666679</v>
      </c>
      <c r="F467" s="279">
        <v>739.48333333333335</v>
      </c>
      <c r="G467" s="279">
        <v>727.91666666666674</v>
      </c>
      <c r="H467" s="279">
        <v>765.81666666666683</v>
      </c>
      <c r="I467" s="279">
        <v>777.38333333333344</v>
      </c>
      <c r="J467" s="279">
        <v>784.76666666666688</v>
      </c>
      <c r="K467" s="277">
        <v>770</v>
      </c>
      <c r="L467" s="277">
        <v>751.05</v>
      </c>
      <c r="M467" s="277">
        <v>0.41726000000000002</v>
      </c>
    </row>
    <row r="468" spans="1:13">
      <c r="A468" s="268">
        <v>458</v>
      </c>
      <c r="B468" s="277" t="s">
        <v>552</v>
      </c>
      <c r="C468" s="277">
        <v>649.04999999999995</v>
      </c>
      <c r="D468" s="279">
        <v>647.2833333333333</v>
      </c>
      <c r="E468" s="279">
        <v>641.76666666666665</v>
      </c>
      <c r="F468" s="279">
        <v>634.48333333333335</v>
      </c>
      <c r="G468" s="279">
        <v>628.9666666666667</v>
      </c>
      <c r="H468" s="279">
        <v>654.56666666666661</v>
      </c>
      <c r="I468" s="279">
        <v>660.08333333333326</v>
      </c>
      <c r="J468" s="279">
        <v>667.36666666666656</v>
      </c>
      <c r="K468" s="277">
        <v>652.79999999999995</v>
      </c>
      <c r="L468" s="277">
        <v>640</v>
      </c>
      <c r="M468" s="277">
        <v>1.1728799999999999</v>
      </c>
    </row>
    <row r="469" spans="1:13">
      <c r="A469" s="268">
        <v>459</v>
      </c>
      <c r="B469" s="277" t="s">
        <v>548</v>
      </c>
      <c r="C469" s="277">
        <v>42.1</v>
      </c>
      <c r="D469" s="279">
        <v>42.033333333333331</v>
      </c>
      <c r="E469" s="279">
        <v>41.066666666666663</v>
      </c>
      <c r="F469" s="279">
        <v>40.033333333333331</v>
      </c>
      <c r="G469" s="279">
        <v>39.066666666666663</v>
      </c>
      <c r="H469" s="279">
        <v>43.066666666666663</v>
      </c>
      <c r="I469" s="279">
        <v>44.033333333333331</v>
      </c>
      <c r="J469" s="279">
        <v>45.066666666666663</v>
      </c>
      <c r="K469" s="277">
        <v>43</v>
      </c>
      <c r="L469" s="277">
        <v>41</v>
      </c>
      <c r="M469" s="277">
        <v>2.4297</v>
      </c>
    </row>
    <row r="470" spans="1:13">
      <c r="A470" s="268">
        <v>460</v>
      </c>
      <c r="B470" s="277" t="s">
        <v>549</v>
      </c>
      <c r="C470" s="277">
        <v>1146.95</v>
      </c>
      <c r="D470" s="279">
        <v>1134.3166666666666</v>
      </c>
      <c r="E470" s="279">
        <v>1118.6333333333332</v>
      </c>
      <c r="F470" s="279">
        <v>1090.3166666666666</v>
      </c>
      <c r="G470" s="279">
        <v>1074.6333333333332</v>
      </c>
      <c r="H470" s="279">
        <v>1162.6333333333332</v>
      </c>
      <c r="I470" s="279">
        <v>1178.3166666666666</v>
      </c>
      <c r="J470" s="279">
        <v>1206.6333333333332</v>
      </c>
      <c r="K470" s="277">
        <v>1150</v>
      </c>
      <c r="L470" s="277">
        <v>1106</v>
      </c>
      <c r="M470" s="277">
        <v>0.35267999999999999</v>
      </c>
    </row>
    <row r="471" spans="1:13">
      <c r="A471" s="268">
        <v>461</v>
      </c>
      <c r="B471" s="277" t="s">
        <v>189</v>
      </c>
      <c r="C471" s="277">
        <v>1121.3</v>
      </c>
      <c r="D471" s="279">
        <v>1116.1833333333332</v>
      </c>
      <c r="E471" s="279">
        <v>1107.7166666666662</v>
      </c>
      <c r="F471" s="279">
        <v>1094.133333333333</v>
      </c>
      <c r="G471" s="279">
        <v>1085.6666666666661</v>
      </c>
      <c r="H471" s="279">
        <v>1129.7666666666664</v>
      </c>
      <c r="I471" s="279">
        <v>1138.2333333333331</v>
      </c>
      <c r="J471" s="279">
        <v>1151.8166666666666</v>
      </c>
      <c r="K471" s="277">
        <v>1124.6500000000001</v>
      </c>
      <c r="L471" s="277">
        <v>1102.5999999999999</v>
      </c>
      <c r="M471" s="277">
        <v>19.198799999999999</v>
      </c>
    </row>
    <row r="472" spans="1:13">
      <c r="A472" s="268">
        <v>462</v>
      </c>
      <c r="B472" s="277" t="s">
        <v>190</v>
      </c>
      <c r="C472" s="277">
        <v>2761.8</v>
      </c>
      <c r="D472" s="279">
        <v>2749.75</v>
      </c>
      <c r="E472" s="279">
        <v>2707.05</v>
      </c>
      <c r="F472" s="279">
        <v>2652.3</v>
      </c>
      <c r="G472" s="279">
        <v>2609.6000000000004</v>
      </c>
      <c r="H472" s="279">
        <v>2804.5</v>
      </c>
      <c r="I472" s="279">
        <v>2847.2</v>
      </c>
      <c r="J472" s="279">
        <v>2901.95</v>
      </c>
      <c r="K472" s="277">
        <v>2792.45</v>
      </c>
      <c r="L472" s="277">
        <v>2695</v>
      </c>
      <c r="M472" s="277">
        <v>13.383430000000001</v>
      </c>
    </row>
    <row r="473" spans="1:13">
      <c r="A473" s="268">
        <v>463</v>
      </c>
      <c r="B473" s="277" t="s">
        <v>191</v>
      </c>
      <c r="C473" s="277">
        <v>340.9</v>
      </c>
      <c r="D473" s="279">
        <v>339.90000000000003</v>
      </c>
      <c r="E473" s="279">
        <v>336.25000000000006</v>
      </c>
      <c r="F473" s="279">
        <v>331.6</v>
      </c>
      <c r="G473" s="279">
        <v>327.95000000000005</v>
      </c>
      <c r="H473" s="279">
        <v>344.55000000000007</v>
      </c>
      <c r="I473" s="279">
        <v>348.20000000000005</v>
      </c>
      <c r="J473" s="279">
        <v>352.85000000000008</v>
      </c>
      <c r="K473" s="277">
        <v>343.55</v>
      </c>
      <c r="L473" s="277">
        <v>335.25</v>
      </c>
      <c r="M473" s="277">
        <v>7.6229300000000002</v>
      </c>
    </row>
    <row r="474" spans="1:13">
      <c r="A474" s="268">
        <v>464</v>
      </c>
      <c r="B474" s="277" t="s">
        <v>550</v>
      </c>
      <c r="C474" s="277">
        <v>651.75</v>
      </c>
      <c r="D474" s="279">
        <v>648</v>
      </c>
      <c r="E474" s="279">
        <v>638</v>
      </c>
      <c r="F474" s="279">
        <v>624.25</v>
      </c>
      <c r="G474" s="279">
        <v>614.25</v>
      </c>
      <c r="H474" s="279">
        <v>661.75</v>
      </c>
      <c r="I474" s="279">
        <v>671.75</v>
      </c>
      <c r="J474" s="279">
        <v>685.5</v>
      </c>
      <c r="K474" s="277">
        <v>658</v>
      </c>
      <c r="L474" s="277">
        <v>634.25</v>
      </c>
      <c r="M474" s="277">
        <v>3.6176699999999999</v>
      </c>
    </row>
    <row r="475" spans="1:13">
      <c r="A475" s="268">
        <v>465</v>
      </c>
      <c r="B475" s="245" t="s">
        <v>551</v>
      </c>
      <c r="C475" s="277">
        <v>6.5</v>
      </c>
      <c r="D475" s="279">
        <v>6.4666666666666659</v>
      </c>
      <c r="E475" s="279">
        <v>6.4333333333333318</v>
      </c>
      <c r="F475" s="279">
        <v>6.3666666666666663</v>
      </c>
      <c r="G475" s="279">
        <v>6.3333333333333321</v>
      </c>
      <c r="H475" s="279">
        <v>6.5333333333333314</v>
      </c>
      <c r="I475" s="279">
        <v>6.5666666666666647</v>
      </c>
      <c r="J475" s="279">
        <v>6.6333333333333311</v>
      </c>
      <c r="K475" s="277">
        <v>6.5</v>
      </c>
      <c r="L475" s="277">
        <v>6.4</v>
      </c>
      <c r="M475" s="277">
        <v>28.461960000000001</v>
      </c>
    </row>
    <row r="476" spans="1:13">
      <c r="A476" s="268">
        <v>466</v>
      </c>
      <c r="B476" s="245" t="s">
        <v>539</v>
      </c>
      <c r="C476" s="277">
        <v>5818.95</v>
      </c>
      <c r="D476" s="279">
        <v>5815.2</v>
      </c>
      <c r="E476" s="279">
        <v>5755.45</v>
      </c>
      <c r="F476" s="279">
        <v>5691.95</v>
      </c>
      <c r="G476" s="279">
        <v>5632.2</v>
      </c>
      <c r="H476" s="279">
        <v>5878.7</v>
      </c>
      <c r="I476" s="279">
        <v>5938.45</v>
      </c>
      <c r="J476" s="279">
        <v>6001.95</v>
      </c>
      <c r="K476" s="277">
        <v>5874.95</v>
      </c>
      <c r="L476" s="277">
        <v>5751.7</v>
      </c>
      <c r="M476" s="277">
        <v>7.9289999999999999E-2</v>
      </c>
    </row>
    <row r="477" spans="1:13">
      <c r="A477" s="268">
        <v>467</v>
      </c>
      <c r="B477" s="245" t="s">
        <v>541</v>
      </c>
      <c r="C477" s="277">
        <v>32.299999999999997</v>
      </c>
      <c r="D477" s="279">
        <v>31.950000000000003</v>
      </c>
      <c r="E477" s="279">
        <v>31.050000000000004</v>
      </c>
      <c r="F477" s="279">
        <v>29.8</v>
      </c>
      <c r="G477" s="279">
        <v>28.900000000000002</v>
      </c>
      <c r="H477" s="279">
        <v>33.200000000000003</v>
      </c>
      <c r="I477" s="279">
        <v>34.100000000000009</v>
      </c>
      <c r="J477" s="279">
        <v>35.350000000000009</v>
      </c>
      <c r="K477" s="277">
        <v>32.85</v>
      </c>
      <c r="L477" s="277">
        <v>30.7</v>
      </c>
      <c r="M477" s="277">
        <v>45.507899999999999</v>
      </c>
    </row>
    <row r="478" spans="1:13">
      <c r="A478" s="268">
        <v>468</v>
      </c>
      <c r="B478" s="245" t="s">
        <v>192</v>
      </c>
      <c r="C478" s="277">
        <v>437.1</v>
      </c>
      <c r="D478" s="279">
        <v>435.16666666666669</v>
      </c>
      <c r="E478" s="279">
        <v>428.93333333333339</v>
      </c>
      <c r="F478" s="279">
        <v>420.76666666666671</v>
      </c>
      <c r="G478" s="279">
        <v>414.53333333333342</v>
      </c>
      <c r="H478" s="279">
        <v>443.33333333333337</v>
      </c>
      <c r="I478" s="279">
        <v>449.56666666666661</v>
      </c>
      <c r="J478" s="279">
        <v>457.73333333333335</v>
      </c>
      <c r="K478" s="277">
        <v>441.4</v>
      </c>
      <c r="L478" s="277">
        <v>427</v>
      </c>
      <c r="M478" s="277">
        <v>41.472709999999999</v>
      </c>
    </row>
    <row r="479" spans="1:13">
      <c r="A479" s="268">
        <v>469</v>
      </c>
      <c r="B479" s="245" t="s">
        <v>540</v>
      </c>
      <c r="C479" s="277">
        <v>231.8</v>
      </c>
      <c r="D479" s="279">
        <v>230.65</v>
      </c>
      <c r="E479" s="279">
        <v>228.65</v>
      </c>
      <c r="F479" s="279">
        <v>225.5</v>
      </c>
      <c r="G479" s="279">
        <v>223.5</v>
      </c>
      <c r="H479" s="279">
        <v>233.8</v>
      </c>
      <c r="I479" s="279">
        <v>235.8</v>
      </c>
      <c r="J479" s="279">
        <v>238.95000000000002</v>
      </c>
      <c r="K479" s="277">
        <v>232.65</v>
      </c>
      <c r="L479" s="277">
        <v>227.5</v>
      </c>
      <c r="M479" s="277">
        <v>0.15043999999999999</v>
      </c>
    </row>
    <row r="480" spans="1:13">
      <c r="A480" s="268">
        <v>470</v>
      </c>
      <c r="B480" s="245" t="s">
        <v>193</v>
      </c>
      <c r="C480" s="277">
        <v>1084.5</v>
      </c>
      <c r="D480" s="279">
        <v>1061.8500000000001</v>
      </c>
      <c r="E480" s="279">
        <v>1025.5500000000002</v>
      </c>
      <c r="F480" s="279">
        <v>966.6</v>
      </c>
      <c r="G480" s="279">
        <v>930.30000000000007</v>
      </c>
      <c r="H480" s="279">
        <v>1120.8000000000002</v>
      </c>
      <c r="I480" s="279">
        <v>1157.0999999999999</v>
      </c>
      <c r="J480" s="279">
        <v>1216.0500000000004</v>
      </c>
      <c r="K480" s="277">
        <v>1098.1500000000001</v>
      </c>
      <c r="L480" s="277">
        <v>1002.9</v>
      </c>
      <c r="M480" s="277">
        <v>30.99043</v>
      </c>
    </row>
    <row r="481" spans="1:13">
      <c r="A481" s="268">
        <v>471</v>
      </c>
      <c r="B481" s="245" t="s">
        <v>553</v>
      </c>
      <c r="C481" s="277">
        <v>13.45</v>
      </c>
      <c r="D481" s="279">
        <v>13.433333333333332</v>
      </c>
      <c r="E481" s="279">
        <v>13.316666666666663</v>
      </c>
      <c r="F481" s="277">
        <v>13.183333333333332</v>
      </c>
      <c r="G481" s="279">
        <v>13.066666666666663</v>
      </c>
      <c r="H481" s="279">
        <v>13.566666666666663</v>
      </c>
      <c r="I481" s="277">
        <v>13.683333333333334</v>
      </c>
      <c r="J481" s="279">
        <v>13.816666666666663</v>
      </c>
      <c r="K481" s="279">
        <v>13.55</v>
      </c>
      <c r="L481" s="277">
        <v>13.3</v>
      </c>
      <c r="M481" s="279">
        <v>11.624890000000001</v>
      </c>
    </row>
    <row r="482" spans="1:13">
      <c r="A482" s="268">
        <v>472</v>
      </c>
      <c r="B482" s="245" t="s">
        <v>554</v>
      </c>
      <c r="C482" s="277">
        <v>342</v>
      </c>
      <c r="D482" s="279">
        <v>340.36666666666667</v>
      </c>
      <c r="E482" s="279">
        <v>333.73333333333335</v>
      </c>
      <c r="F482" s="277">
        <v>325.4666666666667</v>
      </c>
      <c r="G482" s="279">
        <v>318.83333333333337</v>
      </c>
      <c r="H482" s="279">
        <v>348.63333333333333</v>
      </c>
      <c r="I482" s="277">
        <v>355.26666666666665</v>
      </c>
      <c r="J482" s="279">
        <v>363.5333333333333</v>
      </c>
      <c r="K482" s="279">
        <v>347</v>
      </c>
      <c r="L482" s="277">
        <v>332.1</v>
      </c>
      <c r="M482" s="279">
        <v>2.0123500000000001</v>
      </c>
    </row>
    <row r="483" spans="1:13">
      <c r="A483" s="268">
        <v>473</v>
      </c>
      <c r="B483" s="245" t="s">
        <v>194</v>
      </c>
      <c r="C483" s="245">
        <v>249</v>
      </c>
      <c r="D483" s="289">
        <v>248.98333333333335</v>
      </c>
      <c r="E483" s="289">
        <v>246.01666666666671</v>
      </c>
      <c r="F483" s="289">
        <v>243.03333333333336</v>
      </c>
      <c r="G483" s="289">
        <v>240.06666666666672</v>
      </c>
      <c r="H483" s="289">
        <v>251.9666666666667</v>
      </c>
      <c r="I483" s="289">
        <v>254.93333333333334</v>
      </c>
      <c r="J483" s="289">
        <v>257.91666666666669</v>
      </c>
      <c r="K483" s="289">
        <v>251.95</v>
      </c>
      <c r="L483" s="289">
        <v>246</v>
      </c>
      <c r="M483" s="289">
        <v>5.24925</v>
      </c>
    </row>
    <row r="484" spans="1:13">
      <c r="A484" s="268">
        <v>474</v>
      </c>
      <c r="B484" s="245" t="s">
        <v>3099</v>
      </c>
      <c r="C484" s="245">
        <v>35.450000000000003</v>
      </c>
      <c r="D484" s="289">
        <v>35.400000000000006</v>
      </c>
      <c r="E484" s="289">
        <v>34.95000000000001</v>
      </c>
      <c r="F484" s="289">
        <v>34.450000000000003</v>
      </c>
      <c r="G484" s="289">
        <v>34.000000000000007</v>
      </c>
      <c r="H484" s="289">
        <v>35.900000000000013</v>
      </c>
      <c r="I484" s="289">
        <v>36.35</v>
      </c>
      <c r="J484" s="289">
        <v>36.850000000000016</v>
      </c>
      <c r="K484" s="289">
        <v>35.85</v>
      </c>
      <c r="L484" s="289">
        <v>34.9</v>
      </c>
      <c r="M484" s="289">
        <v>7.4726900000000001</v>
      </c>
    </row>
    <row r="485" spans="1:13">
      <c r="A485" s="268">
        <v>475</v>
      </c>
      <c r="B485" s="245" t="s">
        <v>195</v>
      </c>
      <c r="C485" s="289">
        <v>3941.7</v>
      </c>
      <c r="D485" s="289">
        <v>3961.2666666666664</v>
      </c>
      <c r="E485" s="289">
        <v>3876.583333333333</v>
      </c>
      <c r="F485" s="289">
        <v>3811.4666666666667</v>
      </c>
      <c r="G485" s="289">
        <v>3726.7833333333333</v>
      </c>
      <c r="H485" s="289">
        <v>4026.3833333333328</v>
      </c>
      <c r="I485" s="289">
        <v>4111.0666666666657</v>
      </c>
      <c r="J485" s="289">
        <v>4176.1833333333325</v>
      </c>
      <c r="K485" s="289">
        <v>4045.95</v>
      </c>
      <c r="L485" s="289">
        <v>3896.15</v>
      </c>
      <c r="M485" s="289">
        <v>7.5944500000000001</v>
      </c>
    </row>
    <row r="486" spans="1:13">
      <c r="A486" s="268">
        <v>476</v>
      </c>
      <c r="B486" s="245" t="s">
        <v>196</v>
      </c>
      <c r="C486" s="289">
        <v>29.6</v>
      </c>
      <c r="D486" s="289">
        <v>29.633333333333336</v>
      </c>
      <c r="E486" s="289">
        <v>29.316666666666674</v>
      </c>
      <c r="F486" s="289">
        <v>29.033333333333339</v>
      </c>
      <c r="G486" s="289">
        <v>28.716666666666676</v>
      </c>
      <c r="H486" s="289">
        <v>29.916666666666671</v>
      </c>
      <c r="I486" s="289">
        <v>30.233333333333334</v>
      </c>
      <c r="J486" s="289">
        <v>30.516666666666669</v>
      </c>
      <c r="K486" s="289">
        <v>29.95</v>
      </c>
      <c r="L486" s="289">
        <v>29.35</v>
      </c>
      <c r="M486" s="289">
        <v>25.586539999999999</v>
      </c>
    </row>
    <row r="487" spans="1:13">
      <c r="A487" s="268">
        <v>477</v>
      </c>
      <c r="B487" s="245" t="s">
        <v>197</v>
      </c>
      <c r="C487" s="289">
        <v>500.85</v>
      </c>
      <c r="D487" s="289">
        <v>499.84999999999997</v>
      </c>
      <c r="E487" s="289">
        <v>493.69999999999993</v>
      </c>
      <c r="F487" s="289">
        <v>486.54999999999995</v>
      </c>
      <c r="G487" s="289">
        <v>480.39999999999992</v>
      </c>
      <c r="H487" s="289">
        <v>506.99999999999994</v>
      </c>
      <c r="I487" s="289">
        <v>513.14999999999986</v>
      </c>
      <c r="J487" s="289">
        <v>520.29999999999995</v>
      </c>
      <c r="K487" s="289">
        <v>506</v>
      </c>
      <c r="L487" s="289">
        <v>492.7</v>
      </c>
      <c r="M487" s="289">
        <v>41.531590000000001</v>
      </c>
    </row>
    <row r="488" spans="1:13">
      <c r="A488" s="268">
        <v>478</v>
      </c>
      <c r="B488" s="245" t="s">
        <v>560</v>
      </c>
      <c r="C488" s="289">
        <v>1750.75</v>
      </c>
      <c r="D488" s="289">
        <v>1731.9833333333333</v>
      </c>
      <c r="E488" s="289">
        <v>1703.9666666666667</v>
      </c>
      <c r="F488" s="289">
        <v>1657.1833333333334</v>
      </c>
      <c r="G488" s="289">
        <v>1629.1666666666667</v>
      </c>
      <c r="H488" s="289">
        <v>1778.7666666666667</v>
      </c>
      <c r="I488" s="289">
        <v>1806.7833333333335</v>
      </c>
      <c r="J488" s="289">
        <v>1853.5666666666666</v>
      </c>
      <c r="K488" s="289">
        <v>1760</v>
      </c>
      <c r="L488" s="289">
        <v>1685.2</v>
      </c>
      <c r="M488" s="289">
        <v>0.19162000000000001</v>
      </c>
    </row>
    <row r="489" spans="1:13">
      <c r="A489" s="268">
        <v>479</v>
      </c>
      <c r="B489" s="245" t="s">
        <v>561</v>
      </c>
      <c r="C489" s="289">
        <v>28.9</v>
      </c>
      <c r="D489" s="289">
        <v>29.016666666666666</v>
      </c>
      <c r="E489" s="289">
        <v>28.583333333333332</v>
      </c>
      <c r="F489" s="289">
        <v>28.266666666666666</v>
      </c>
      <c r="G489" s="289">
        <v>27.833333333333332</v>
      </c>
      <c r="H489" s="289">
        <v>29.333333333333332</v>
      </c>
      <c r="I489" s="289">
        <v>29.766666666666669</v>
      </c>
      <c r="J489" s="289">
        <v>30.083333333333332</v>
      </c>
      <c r="K489" s="289">
        <v>29.45</v>
      </c>
      <c r="L489" s="289">
        <v>28.7</v>
      </c>
      <c r="M489" s="289">
        <v>7.33901</v>
      </c>
    </row>
    <row r="490" spans="1:13">
      <c r="A490" s="268">
        <v>480</v>
      </c>
      <c r="B490" s="245" t="s">
        <v>285</v>
      </c>
      <c r="C490" s="289">
        <v>299.10000000000002</v>
      </c>
      <c r="D490" s="289">
        <v>295.36666666666667</v>
      </c>
      <c r="E490" s="289">
        <v>286.73333333333335</v>
      </c>
      <c r="F490" s="289">
        <v>274.36666666666667</v>
      </c>
      <c r="G490" s="289">
        <v>265.73333333333335</v>
      </c>
      <c r="H490" s="289">
        <v>307.73333333333335</v>
      </c>
      <c r="I490" s="289">
        <v>316.36666666666667</v>
      </c>
      <c r="J490" s="289">
        <v>328.73333333333335</v>
      </c>
      <c r="K490" s="289">
        <v>304</v>
      </c>
      <c r="L490" s="289">
        <v>283</v>
      </c>
      <c r="M490" s="289">
        <v>1.3585</v>
      </c>
    </row>
    <row r="491" spans="1:13">
      <c r="A491" s="268">
        <v>481</v>
      </c>
      <c r="B491" s="245" t="s">
        <v>563</v>
      </c>
      <c r="C491" s="289">
        <v>766.3</v>
      </c>
      <c r="D491" s="289">
        <v>764.48333333333323</v>
      </c>
      <c r="E491" s="289">
        <v>754.36666666666645</v>
      </c>
      <c r="F491" s="289">
        <v>742.43333333333317</v>
      </c>
      <c r="G491" s="289">
        <v>732.31666666666638</v>
      </c>
      <c r="H491" s="289">
        <v>776.41666666666652</v>
      </c>
      <c r="I491" s="289">
        <v>786.5333333333333</v>
      </c>
      <c r="J491" s="289">
        <v>798.46666666666658</v>
      </c>
      <c r="K491" s="289">
        <v>774.6</v>
      </c>
      <c r="L491" s="289">
        <v>752.55</v>
      </c>
      <c r="M491" s="289">
        <v>1.4833799999999999</v>
      </c>
    </row>
    <row r="492" spans="1:13">
      <c r="A492" s="268">
        <v>482</v>
      </c>
      <c r="B492" s="245" t="s">
        <v>564</v>
      </c>
      <c r="C492" s="289">
        <v>1487.55</v>
      </c>
      <c r="D492" s="289">
        <v>1490.9333333333334</v>
      </c>
      <c r="E492" s="289">
        <v>1461.6166666666668</v>
      </c>
      <c r="F492" s="289">
        <v>1435.6833333333334</v>
      </c>
      <c r="G492" s="289">
        <v>1406.3666666666668</v>
      </c>
      <c r="H492" s="289">
        <v>1516.8666666666668</v>
      </c>
      <c r="I492" s="289">
        <v>1546.1833333333334</v>
      </c>
      <c r="J492" s="289">
        <v>1572.1166666666668</v>
      </c>
      <c r="K492" s="289">
        <v>1520.25</v>
      </c>
      <c r="L492" s="289">
        <v>1465</v>
      </c>
      <c r="M492" s="289">
        <v>1.11741</v>
      </c>
    </row>
    <row r="493" spans="1:13">
      <c r="A493" s="268">
        <v>483</v>
      </c>
      <c r="B493" s="245" t="s">
        <v>2781</v>
      </c>
      <c r="C493" s="289">
        <v>968.35</v>
      </c>
      <c r="D493" s="289">
        <v>966.11666666666667</v>
      </c>
      <c r="E493" s="289">
        <v>952.23333333333335</v>
      </c>
      <c r="F493" s="289">
        <v>936.11666666666667</v>
      </c>
      <c r="G493" s="289">
        <v>922.23333333333335</v>
      </c>
      <c r="H493" s="289">
        <v>982.23333333333335</v>
      </c>
      <c r="I493" s="289">
        <v>996.11666666666679</v>
      </c>
      <c r="J493" s="289">
        <v>1012.2333333333333</v>
      </c>
      <c r="K493" s="289">
        <v>980</v>
      </c>
      <c r="L493" s="289">
        <v>950</v>
      </c>
      <c r="M493" s="289">
        <v>9.2599999999999991E-3</v>
      </c>
    </row>
    <row r="494" spans="1:13">
      <c r="A494" s="268">
        <v>484</v>
      </c>
      <c r="B494" s="245" t="s">
        <v>284</v>
      </c>
      <c r="C494" s="289">
        <v>169.85</v>
      </c>
      <c r="D494" s="289">
        <v>168.76666666666665</v>
      </c>
      <c r="E494" s="289">
        <v>167.08333333333331</v>
      </c>
      <c r="F494" s="289">
        <v>164.31666666666666</v>
      </c>
      <c r="G494" s="289">
        <v>162.63333333333333</v>
      </c>
      <c r="H494" s="289">
        <v>171.5333333333333</v>
      </c>
      <c r="I494" s="289">
        <v>173.21666666666664</v>
      </c>
      <c r="J494" s="289">
        <v>175.98333333333329</v>
      </c>
      <c r="K494" s="289">
        <v>170.45</v>
      </c>
      <c r="L494" s="289">
        <v>166</v>
      </c>
      <c r="M494" s="289">
        <v>4.3273900000000003</v>
      </c>
    </row>
    <row r="495" spans="1:13">
      <c r="A495" s="268">
        <v>485</v>
      </c>
      <c r="B495" s="245" t="s">
        <v>565</v>
      </c>
      <c r="C495" s="289">
        <v>1009.9</v>
      </c>
      <c r="D495" s="289">
        <v>1016.7999999999998</v>
      </c>
      <c r="E495" s="289">
        <v>999.14999999999964</v>
      </c>
      <c r="F495" s="289">
        <v>988.39999999999975</v>
      </c>
      <c r="G495" s="289">
        <v>970.74999999999955</v>
      </c>
      <c r="H495" s="289">
        <v>1027.5499999999997</v>
      </c>
      <c r="I495" s="289">
        <v>1045.2</v>
      </c>
      <c r="J495" s="289">
        <v>1055.9499999999998</v>
      </c>
      <c r="K495" s="289">
        <v>1034.45</v>
      </c>
      <c r="L495" s="289">
        <v>1006.05</v>
      </c>
      <c r="M495" s="289">
        <v>0.99326000000000003</v>
      </c>
    </row>
    <row r="496" spans="1:13">
      <c r="A496" s="268">
        <v>486</v>
      </c>
      <c r="B496" s="245" t="s">
        <v>556</v>
      </c>
      <c r="C496" s="289">
        <v>293.75</v>
      </c>
      <c r="D496" s="289">
        <v>293.56666666666666</v>
      </c>
      <c r="E496" s="289">
        <v>289.13333333333333</v>
      </c>
      <c r="F496" s="289">
        <v>284.51666666666665</v>
      </c>
      <c r="G496" s="289">
        <v>280.08333333333331</v>
      </c>
      <c r="H496" s="289">
        <v>298.18333333333334</v>
      </c>
      <c r="I496" s="289">
        <v>302.61666666666662</v>
      </c>
      <c r="J496" s="289">
        <v>307.23333333333335</v>
      </c>
      <c r="K496" s="289">
        <v>298</v>
      </c>
      <c r="L496" s="289">
        <v>288.95</v>
      </c>
      <c r="M496" s="289">
        <v>3.0165899999999999</v>
      </c>
    </row>
    <row r="497" spans="1:13">
      <c r="A497" s="268">
        <v>487</v>
      </c>
      <c r="B497" s="245" t="s">
        <v>555</v>
      </c>
      <c r="C497" s="289">
        <v>1835.85</v>
      </c>
      <c r="D497" s="289">
        <v>1851</v>
      </c>
      <c r="E497" s="289">
        <v>1784.2</v>
      </c>
      <c r="F497" s="289">
        <v>1732.55</v>
      </c>
      <c r="G497" s="289">
        <v>1665.75</v>
      </c>
      <c r="H497" s="289">
        <v>1902.65</v>
      </c>
      <c r="I497" s="289">
        <v>1969.4500000000003</v>
      </c>
      <c r="J497" s="289">
        <v>2021.1000000000001</v>
      </c>
      <c r="K497" s="289">
        <v>1917.8</v>
      </c>
      <c r="L497" s="289">
        <v>1799.35</v>
      </c>
      <c r="M497" s="289">
        <v>0.35465999999999998</v>
      </c>
    </row>
    <row r="498" spans="1:13">
      <c r="A498" s="268">
        <v>488</v>
      </c>
      <c r="B498" s="245" t="s">
        <v>199</v>
      </c>
      <c r="C498" s="289">
        <v>642.5</v>
      </c>
      <c r="D498" s="289">
        <v>637.75</v>
      </c>
      <c r="E498" s="289">
        <v>630.35</v>
      </c>
      <c r="F498" s="289">
        <v>618.20000000000005</v>
      </c>
      <c r="G498" s="289">
        <v>610.80000000000007</v>
      </c>
      <c r="H498" s="289">
        <v>649.9</v>
      </c>
      <c r="I498" s="289">
        <v>657.30000000000007</v>
      </c>
      <c r="J498" s="289">
        <v>669.44999999999993</v>
      </c>
      <c r="K498" s="289">
        <v>645.15</v>
      </c>
      <c r="L498" s="289">
        <v>625.6</v>
      </c>
      <c r="M498" s="289">
        <v>22.152100000000001</v>
      </c>
    </row>
    <row r="499" spans="1:13">
      <c r="A499" s="268">
        <v>489</v>
      </c>
      <c r="B499" s="245" t="s">
        <v>557</v>
      </c>
      <c r="C499" s="289">
        <v>167.2</v>
      </c>
      <c r="D499" s="289">
        <v>166.56666666666669</v>
      </c>
      <c r="E499" s="289">
        <v>163.73333333333338</v>
      </c>
      <c r="F499" s="289">
        <v>160.26666666666668</v>
      </c>
      <c r="G499" s="289">
        <v>157.43333333333337</v>
      </c>
      <c r="H499" s="289">
        <v>170.03333333333339</v>
      </c>
      <c r="I499" s="289">
        <v>172.8666666666667</v>
      </c>
      <c r="J499" s="289">
        <v>176.3333333333334</v>
      </c>
      <c r="K499" s="289">
        <v>169.4</v>
      </c>
      <c r="L499" s="289">
        <v>163.1</v>
      </c>
      <c r="M499" s="289">
        <v>1.4431799999999999</v>
      </c>
    </row>
    <row r="500" spans="1:13">
      <c r="A500" s="268">
        <v>490</v>
      </c>
      <c r="B500" s="245" t="s">
        <v>558</v>
      </c>
      <c r="C500" s="289">
        <v>3373.85</v>
      </c>
      <c r="D500" s="289">
        <v>3380.8666666666668</v>
      </c>
      <c r="E500" s="289">
        <v>3352.8333333333335</v>
      </c>
      <c r="F500" s="289">
        <v>3331.8166666666666</v>
      </c>
      <c r="G500" s="289">
        <v>3303.7833333333333</v>
      </c>
      <c r="H500" s="289">
        <v>3401.8833333333337</v>
      </c>
      <c r="I500" s="289">
        <v>3429.9166666666665</v>
      </c>
      <c r="J500" s="289">
        <v>3450.9333333333338</v>
      </c>
      <c r="K500" s="289">
        <v>3408.9</v>
      </c>
      <c r="L500" s="289">
        <v>3359.85</v>
      </c>
      <c r="M500" s="289">
        <v>4.7260000000000003E-2</v>
      </c>
    </row>
    <row r="501" spans="1:13">
      <c r="A501" s="268">
        <v>491</v>
      </c>
      <c r="B501" s="245" t="s">
        <v>562</v>
      </c>
      <c r="C501" s="289">
        <v>821.4</v>
      </c>
      <c r="D501" s="289">
        <v>822.25</v>
      </c>
      <c r="E501" s="289">
        <v>805.6</v>
      </c>
      <c r="F501" s="289">
        <v>789.80000000000007</v>
      </c>
      <c r="G501" s="289">
        <v>773.15000000000009</v>
      </c>
      <c r="H501" s="289">
        <v>838.05</v>
      </c>
      <c r="I501" s="289">
        <v>854.7</v>
      </c>
      <c r="J501" s="289">
        <v>870.49999999999989</v>
      </c>
      <c r="K501" s="289">
        <v>838.9</v>
      </c>
      <c r="L501" s="289">
        <v>806.45</v>
      </c>
      <c r="M501" s="289">
        <v>9.0880000000000002E-2</v>
      </c>
    </row>
    <row r="502" spans="1:13">
      <c r="A502" s="268">
        <v>492</v>
      </c>
      <c r="B502" s="245" t="s">
        <v>566</v>
      </c>
      <c r="C502" s="289">
        <v>6806.05</v>
      </c>
      <c r="D502" s="289">
        <v>6726.7166666666672</v>
      </c>
      <c r="E502" s="289">
        <v>6594.4833333333345</v>
      </c>
      <c r="F502" s="289">
        <v>6382.916666666667</v>
      </c>
      <c r="G502" s="289">
        <v>6250.6833333333343</v>
      </c>
      <c r="H502" s="289">
        <v>6938.2833333333347</v>
      </c>
      <c r="I502" s="289">
        <v>7070.5166666666682</v>
      </c>
      <c r="J502" s="289">
        <v>7282.0833333333348</v>
      </c>
      <c r="K502" s="289">
        <v>6858.95</v>
      </c>
      <c r="L502" s="289">
        <v>6515.15</v>
      </c>
      <c r="M502" s="289">
        <v>2.078E-2</v>
      </c>
    </row>
    <row r="503" spans="1:13">
      <c r="A503" s="268">
        <v>493</v>
      </c>
      <c r="B503" s="245" t="s">
        <v>567</v>
      </c>
      <c r="C503" s="289">
        <v>109.15</v>
      </c>
      <c r="D503" s="289">
        <v>108.88333333333333</v>
      </c>
      <c r="E503" s="289">
        <v>107.26666666666665</v>
      </c>
      <c r="F503" s="289">
        <v>105.38333333333333</v>
      </c>
      <c r="G503" s="289">
        <v>103.76666666666665</v>
      </c>
      <c r="H503" s="289">
        <v>110.76666666666665</v>
      </c>
      <c r="I503" s="289">
        <v>112.38333333333333</v>
      </c>
      <c r="J503" s="289">
        <v>114.26666666666665</v>
      </c>
      <c r="K503" s="289">
        <v>110.5</v>
      </c>
      <c r="L503" s="289">
        <v>107</v>
      </c>
      <c r="M503" s="289">
        <v>2.9329000000000001</v>
      </c>
    </row>
    <row r="504" spans="1:13">
      <c r="A504" s="268">
        <v>494</v>
      </c>
      <c r="B504" s="245" t="s">
        <v>568</v>
      </c>
      <c r="C504" s="289">
        <v>55.65</v>
      </c>
      <c r="D504" s="289">
        <v>54.133333333333333</v>
      </c>
      <c r="E504" s="289">
        <v>52.616666666666667</v>
      </c>
      <c r="F504" s="289">
        <v>49.583333333333336</v>
      </c>
      <c r="G504" s="289">
        <v>48.06666666666667</v>
      </c>
      <c r="H504" s="289">
        <v>57.166666666666664</v>
      </c>
      <c r="I504" s="289">
        <v>58.68333333333333</v>
      </c>
      <c r="J504" s="289">
        <v>61.716666666666661</v>
      </c>
      <c r="K504" s="289">
        <v>55.65</v>
      </c>
      <c r="L504" s="289">
        <v>51.1</v>
      </c>
      <c r="M504" s="289">
        <v>5.7802499999999997</v>
      </c>
    </row>
    <row r="505" spans="1:13">
      <c r="A505" s="268">
        <v>495</v>
      </c>
      <c r="B505" s="245" t="s">
        <v>2852</v>
      </c>
      <c r="C505" s="289">
        <v>364.4</v>
      </c>
      <c r="D505" s="289">
        <v>363.31666666666666</v>
      </c>
      <c r="E505" s="289">
        <v>356.63333333333333</v>
      </c>
      <c r="F505" s="289">
        <v>348.86666666666667</v>
      </c>
      <c r="G505" s="289">
        <v>342.18333333333334</v>
      </c>
      <c r="H505" s="289">
        <v>371.08333333333331</v>
      </c>
      <c r="I505" s="289">
        <v>377.76666666666659</v>
      </c>
      <c r="J505" s="289">
        <v>385.5333333333333</v>
      </c>
      <c r="K505" s="289">
        <v>370</v>
      </c>
      <c r="L505" s="289">
        <v>355.55</v>
      </c>
      <c r="M505" s="289">
        <v>0.94308000000000003</v>
      </c>
    </row>
    <row r="506" spans="1:13">
      <c r="A506" s="268">
        <v>496</v>
      </c>
      <c r="B506" s="245" t="s">
        <v>569</v>
      </c>
      <c r="C506" s="289">
        <v>2193.35</v>
      </c>
      <c r="D506" s="289">
        <v>2169.4</v>
      </c>
      <c r="E506" s="289">
        <v>2123.9</v>
      </c>
      <c r="F506" s="289">
        <v>2054.4499999999998</v>
      </c>
      <c r="G506" s="289">
        <v>2008.9499999999998</v>
      </c>
      <c r="H506" s="289">
        <v>2238.8500000000004</v>
      </c>
      <c r="I506" s="289">
        <v>2284.3500000000004</v>
      </c>
      <c r="J506" s="289">
        <v>2353.8000000000006</v>
      </c>
      <c r="K506" s="289">
        <v>2214.9</v>
      </c>
      <c r="L506" s="289">
        <v>2099.9499999999998</v>
      </c>
      <c r="M506" s="289">
        <v>0.73524</v>
      </c>
    </row>
    <row r="507" spans="1:13">
      <c r="A507" s="268">
        <v>497</v>
      </c>
      <c r="B507" s="245" t="s">
        <v>200</v>
      </c>
      <c r="C507" s="289">
        <v>273.7</v>
      </c>
      <c r="D507" s="289">
        <v>273.8</v>
      </c>
      <c r="E507" s="289">
        <v>271.10000000000002</v>
      </c>
      <c r="F507" s="289">
        <v>268.5</v>
      </c>
      <c r="G507" s="289">
        <v>265.8</v>
      </c>
      <c r="H507" s="289">
        <v>276.40000000000003</v>
      </c>
      <c r="I507" s="289">
        <v>279.09999999999997</v>
      </c>
      <c r="J507" s="289">
        <v>281.70000000000005</v>
      </c>
      <c r="K507" s="289">
        <v>276.5</v>
      </c>
      <c r="L507" s="289">
        <v>271.2</v>
      </c>
      <c r="M507" s="289">
        <v>84.320549999999997</v>
      </c>
    </row>
    <row r="508" spans="1:13">
      <c r="A508" s="268">
        <v>498</v>
      </c>
      <c r="B508" s="245" t="s">
        <v>570</v>
      </c>
      <c r="C508" s="289">
        <v>299.14999999999998</v>
      </c>
      <c r="D508" s="289">
        <v>300.55</v>
      </c>
      <c r="E508" s="289">
        <v>294.60000000000002</v>
      </c>
      <c r="F508" s="289">
        <v>290.05</v>
      </c>
      <c r="G508" s="289">
        <v>284.10000000000002</v>
      </c>
      <c r="H508" s="289">
        <v>305.10000000000002</v>
      </c>
      <c r="I508" s="289">
        <v>311.04999999999995</v>
      </c>
      <c r="J508" s="289">
        <v>315.60000000000002</v>
      </c>
      <c r="K508" s="289">
        <v>306.5</v>
      </c>
      <c r="L508" s="289">
        <v>296</v>
      </c>
      <c r="M508" s="289">
        <v>3.3618600000000001</v>
      </c>
    </row>
    <row r="509" spans="1:13">
      <c r="A509" s="268">
        <v>499</v>
      </c>
      <c r="B509" s="245" t="s">
        <v>202</v>
      </c>
      <c r="C509" s="289">
        <v>218.15</v>
      </c>
      <c r="D509" s="289">
        <v>213.7833333333333</v>
      </c>
      <c r="E509" s="289">
        <v>206.56666666666661</v>
      </c>
      <c r="F509" s="289">
        <v>194.98333333333329</v>
      </c>
      <c r="G509" s="289">
        <v>187.76666666666659</v>
      </c>
      <c r="H509" s="289">
        <v>225.36666666666662</v>
      </c>
      <c r="I509" s="289">
        <v>232.58333333333331</v>
      </c>
      <c r="J509" s="289">
        <v>244.16666666666663</v>
      </c>
      <c r="K509" s="289">
        <v>221</v>
      </c>
      <c r="L509" s="289">
        <v>202.2</v>
      </c>
      <c r="M509" s="289">
        <v>649.87080000000003</v>
      </c>
    </row>
    <row r="510" spans="1:13">
      <c r="A510" s="268">
        <v>500</v>
      </c>
      <c r="B510" s="245" t="s">
        <v>571</v>
      </c>
      <c r="C510" s="289">
        <v>174.4</v>
      </c>
      <c r="D510" s="289">
        <v>174.61666666666667</v>
      </c>
      <c r="E510" s="289">
        <v>172.43333333333334</v>
      </c>
      <c r="F510" s="289">
        <v>170.46666666666667</v>
      </c>
      <c r="G510" s="289">
        <v>168.28333333333333</v>
      </c>
      <c r="H510" s="289">
        <v>176.58333333333334</v>
      </c>
      <c r="I510" s="289">
        <v>178.76666666666668</v>
      </c>
      <c r="J510" s="289">
        <v>180.73333333333335</v>
      </c>
      <c r="K510" s="289">
        <v>176.8</v>
      </c>
      <c r="L510" s="289">
        <v>172.65</v>
      </c>
      <c r="M510" s="289">
        <v>0.96377000000000002</v>
      </c>
    </row>
    <row r="511" spans="1:13">
      <c r="A511" s="268"/>
      <c r="B511" s="245" t="s">
        <v>572</v>
      </c>
      <c r="C511" s="289">
        <v>1635.45</v>
      </c>
      <c r="D511" s="289">
        <v>1644.7666666666667</v>
      </c>
      <c r="E511" s="289">
        <v>1615.7333333333333</v>
      </c>
      <c r="F511" s="289">
        <v>1596.0166666666667</v>
      </c>
      <c r="G511" s="289">
        <v>1566.9833333333333</v>
      </c>
      <c r="H511" s="289">
        <v>1664.4833333333333</v>
      </c>
      <c r="I511" s="289">
        <v>1693.5166666666667</v>
      </c>
      <c r="J511" s="289">
        <v>1713.2333333333333</v>
      </c>
      <c r="K511" s="289">
        <v>1673.8</v>
      </c>
      <c r="L511" s="289">
        <v>1625.05</v>
      </c>
      <c r="M511" s="289">
        <v>0.15451000000000001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6" sqref="D36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22"/>
      <c r="B5" s="522"/>
      <c r="C5" s="523"/>
      <c r="D5" s="52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24" t="s">
        <v>574</v>
      </c>
      <c r="C7" s="524"/>
      <c r="D7" s="262">
        <f>Main!B10</f>
        <v>44077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44076</v>
      </c>
      <c r="B10" s="267">
        <v>540024</v>
      </c>
      <c r="C10" s="268" t="s">
        <v>3653</v>
      </c>
      <c r="D10" s="268" t="s">
        <v>3679</v>
      </c>
      <c r="E10" s="268" t="s">
        <v>584</v>
      </c>
      <c r="F10" s="381">
        <v>50000</v>
      </c>
      <c r="G10" s="267">
        <v>8.94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44076</v>
      </c>
      <c r="B11" s="267">
        <v>540024</v>
      </c>
      <c r="C11" s="268" t="s">
        <v>3653</v>
      </c>
      <c r="D11" s="268" t="s">
        <v>3700</v>
      </c>
      <c r="E11" s="268" t="s">
        <v>584</v>
      </c>
      <c r="F11" s="381">
        <v>50000</v>
      </c>
      <c r="G11" s="267">
        <v>8.94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44076</v>
      </c>
      <c r="B12" s="267">
        <v>540024</v>
      </c>
      <c r="C12" s="268" t="s">
        <v>3653</v>
      </c>
      <c r="D12" s="268" t="s">
        <v>3654</v>
      </c>
      <c r="E12" s="268" t="s">
        <v>583</v>
      </c>
      <c r="F12" s="381">
        <v>102943</v>
      </c>
      <c r="G12" s="267">
        <v>8.93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44076</v>
      </c>
      <c r="B13" s="267">
        <v>532467</v>
      </c>
      <c r="C13" s="268" t="s">
        <v>3701</v>
      </c>
      <c r="D13" s="268" t="s">
        <v>3702</v>
      </c>
      <c r="E13" s="268" t="s">
        <v>584</v>
      </c>
      <c r="F13" s="381">
        <v>200000</v>
      </c>
      <c r="G13" s="267">
        <v>0.44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44076</v>
      </c>
      <c r="B14" s="267">
        <v>532467</v>
      </c>
      <c r="C14" s="268" t="s">
        <v>3701</v>
      </c>
      <c r="D14" s="268" t="s">
        <v>3703</v>
      </c>
      <c r="E14" s="268" t="s">
        <v>583</v>
      </c>
      <c r="F14" s="381">
        <v>189511</v>
      </c>
      <c r="G14" s="267">
        <v>0.44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44076</v>
      </c>
      <c r="B15" s="267">
        <v>539097</v>
      </c>
      <c r="C15" s="268" t="s">
        <v>3704</v>
      </c>
      <c r="D15" s="268" t="s">
        <v>3705</v>
      </c>
      <c r="E15" s="268" t="s">
        <v>583</v>
      </c>
      <c r="F15" s="381">
        <v>34000</v>
      </c>
      <c r="G15" s="267">
        <v>144.97999999999999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44076</v>
      </c>
      <c r="B16" s="267">
        <v>539097</v>
      </c>
      <c r="C16" s="268" t="s">
        <v>3704</v>
      </c>
      <c r="D16" s="268" t="s">
        <v>3706</v>
      </c>
      <c r="E16" s="268" t="s">
        <v>584</v>
      </c>
      <c r="F16" s="381">
        <v>18000</v>
      </c>
      <c r="G16" s="267">
        <v>144.94999999999999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44076</v>
      </c>
      <c r="B17" s="267">
        <v>539097</v>
      </c>
      <c r="C17" s="268" t="s">
        <v>3704</v>
      </c>
      <c r="D17" s="268" t="s">
        <v>3707</v>
      </c>
      <c r="E17" s="268" t="s">
        <v>584</v>
      </c>
      <c r="F17" s="381">
        <v>20000</v>
      </c>
      <c r="G17" s="267">
        <v>145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44076</v>
      </c>
      <c r="B18" s="267">
        <v>539275</v>
      </c>
      <c r="C18" s="268" t="s">
        <v>3708</v>
      </c>
      <c r="D18" s="268" t="s">
        <v>3709</v>
      </c>
      <c r="E18" s="268" t="s">
        <v>584</v>
      </c>
      <c r="F18" s="381">
        <v>71700</v>
      </c>
      <c r="G18" s="267">
        <v>58.08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44076</v>
      </c>
      <c r="B19" s="267">
        <v>543171</v>
      </c>
      <c r="C19" s="268" t="s">
        <v>3710</v>
      </c>
      <c r="D19" s="268" t="s">
        <v>3711</v>
      </c>
      <c r="E19" s="268" t="s">
        <v>584</v>
      </c>
      <c r="F19" s="381">
        <v>18000</v>
      </c>
      <c r="G19" s="267">
        <v>36.1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44076</v>
      </c>
      <c r="B20" s="267">
        <v>540253</v>
      </c>
      <c r="C20" s="268" t="s">
        <v>3712</v>
      </c>
      <c r="D20" s="268" t="s">
        <v>3713</v>
      </c>
      <c r="E20" s="268" t="s">
        <v>583</v>
      </c>
      <c r="F20" s="381">
        <v>50000</v>
      </c>
      <c r="G20" s="267">
        <v>0.98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44076</v>
      </c>
      <c r="B21" s="267">
        <v>539985</v>
      </c>
      <c r="C21" s="268" t="s">
        <v>3714</v>
      </c>
      <c r="D21" s="268" t="s">
        <v>3715</v>
      </c>
      <c r="E21" s="268" t="s">
        <v>584</v>
      </c>
      <c r="F21" s="381">
        <v>56000</v>
      </c>
      <c r="G21" s="267">
        <v>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44076</v>
      </c>
      <c r="B22" s="267">
        <v>539985</v>
      </c>
      <c r="C22" s="268" t="s">
        <v>3714</v>
      </c>
      <c r="D22" s="268" t="s">
        <v>3716</v>
      </c>
      <c r="E22" s="268" t="s">
        <v>584</v>
      </c>
      <c r="F22" s="381">
        <v>64000</v>
      </c>
      <c r="G22" s="267">
        <v>5.01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44076</v>
      </c>
      <c r="B23" s="267">
        <v>539222</v>
      </c>
      <c r="C23" s="268" t="s">
        <v>3717</v>
      </c>
      <c r="D23" s="268" t="s">
        <v>3718</v>
      </c>
      <c r="E23" s="268" t="s">
        <v>583</v>
      </c>
      <c r="F23" s="381">
        <v>30000</v>
      </c>
      <c r="G23" s="267">
        <v>39.49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44076</v>
      </c>
      <c r="B24" s="267">
        <v>539222</v>
      </c>
      <c r="C24" s="268" t="s">
        <v>3717</v>
      </c>
      <c r="D24" s="268" t="s">
        <v>3718</v>
      </c>
      <c r="E24" s="268" t="s">
        <v>584</v>
      </c>
      <c r="F24" s="381">
        <v>25000</v>
      </c>
      <c r="G24" s="267">
        <v>39.700000000000003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44076</v>
      </c>
      <c r="B25" s="267">
        <v>530665</v>
      </c>
      <c r="C25" s="268" t="s">
        <v>3719</v>
      </c>
      <c r="D25" s="268" t="s">
        <v>3720</v>
      </c>
      <c r="E25" s="268" t="s">
        <v>583</v>
      </c>
      <c r="F25" s="381">
        <v>9691</v>
      </c>
      <c r="G25" s="267">
        <v>2.4700000000000002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44076</v>
      </c>
      <c r="B26" s="267">
        <v>530665</v>
      </c>
      <c r="C26" s="268" t="s">
        <v>3719</v>
      </c>
      <c r="D26" s="268" t="s">
        <v>3720</v>
      </c>
      <c r="E26" s="268" t="s">
        <v>584</v>
      </c>
      <c r="F26" s="381">
        <v>366100</v>
      </c>
      <c r="G26" s="267">
        <v>2.4700000000000002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44076</v>
      </c>
      <c r="B27" s="267" t="s">
        <v>1746</v>
      </c>
      <c r="C27" s="268" t="s">
        <v>3721</v>
      </c>
      <c r="D27" s="268" t="s">
        <v>3722</v>
      </c>
      <c r="E27" s="268" t="s">
        <v>583</v>
      </c>
      <c r="F27" s="381">
        <v>612700</v>
      </c>
      <c r="G27" s="267">
        <v>99.18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44076</v>
      </c>
      <c r="B28" s="267" t="s">
        <v>3723</v>
      </c>
      <c r="C28" s="268" t="s">
        <v>3724</v>
      </c>
      <c r="D28" s="268" t="s">
        <v>3725</v>
      </c>
      <c r="E28" s="268" t="s">
        <v>583</v>
      </c>
      <c r="F28" s="381">
        <v>300000</v>
      </c>
      <c r="G28" s="267">
        <v>773.82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44076</v>
      </c>
      <c r="B29" s="267" t="s">
        <v>3680</v>
      </c>
      <c r="C29" s="268" t="s">
        <v>3681</v>
      </c>
      <c r="D29" s="268" t="s">
        <v>3683</v>
      </c>
      <c r="E29" s="268" t="s">
        <v>583</v>
      </c>
      <c r="F29" s="381">
        <v>56789</v>
      </c>
      <c r="G29" s="267">
        <v>36.1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44076</v>
      </c>
      <c r="B30" s="267" t="s">
        <v>3680</v>
      </c>
      <c r="C30" s="268" t="s">
        <v>3681</v>
      </c>
      <c r="D30" s="268" t="s">
        <v>3682</v>
      </c>
      <c r="E30" s="268" t="s">
        <v>583</v>
      </c>
      <c r="F30" s="381">
        <v>150000</v>
      </c>
      <c r="G30" s="267">
        <v>36.75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44076</v>
      </c>
      <c r="B31" s="267" t="s">
        <v>3726</v>
      </c>
      <c r="C31" s="268" t="s">
        <v>3727</v>
      </c>
      <c r="D31" s="268" t="s">
        <v>3728</v>
      </c>
      <c r="E31" s="268" t="s">
        <v>583</v>
      </c>
      <c r="F31" s="381">
        <v>112109</v>
      </c>
      <c r="G31" s="267">
        <v>47.36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44076</v>
      </c>
      <c r="B32" s="267" t="s">
        <v>1746</v>
      </c>
      <c r="C32" s="268" t="s">
        <v>3721</v>
      </c>
      <c r="D32" s="268" t="s">
        <v>3722</v>
      </c>
      <c r="E32" s="268" t="s">
        <v>584</v>
      </c>
      <c r="F32" s="381">
        <v>594910</v>
      </c>
      <c r="G32" s="267">
        <v>98.01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44076</v>
      </c>
      <c r="B33" s="267" t="s">
        <v>3680</v>
      </c>
      <c r="C33" s="268" t="s">
        <v>3681</v>
      </c>
      <c r="D33" s="268" t="s">
        <v>3729</v>
      </c>
      <c r="E33" s="268" t="s">
        <v>584</v>
      </c>
      <c r="F33" s="381">
        <v>75000</v>
      </c>
      <c r="G33" s="267">
        <v>36.75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44076</v>
      </c>
      <c r="B34" s="267" t="s">
        <v>3680</v>
      </c>
      <c r="C34" s="268" t="s">
        <v>3681</v>
      </c>
      <c r="D34" s="268" t="s">
        <v>3683</v>
      </c>
      <c r="E34" s="268" t="s">
        <v>584</v>
      </c>
      <c r="F34" s="381">
        <v>173789</v>
      </c>
      <c r="G34" s="267">
        <v>36.75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B35" s="267"/>
      <c r="C35" s="268"/>
      <c r="D35" s="268"/>
      <c r="E35" s="268"/>
      <c r="F35" s="381"/>
      <c r="G35" s="267"/>
      <c r="H35" s="345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B36" s="267"/>
      <c r="C36" s="268"/>
      <c r="D36" s="268"/>
      <c r="E36" s="268"/>
      <c r="F36" s="381"/>
      <c r="G36" s="267"/>
      <c r="H36" s="345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B37" s="267"/>
      <c r="C37" s="268"/>
      <c r="D37" s="268"/>
      <c r="E37" s="268"/>
      <c r="F37" s="381"/>
      <c r="G37" s="267"/>
      <c r="H37" s="345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B38" s="267"/>
      <c r="C38" s="268"/>
      <c r="D38" s="268"/>
      <c r="E38" s="268"/>
      <c r="F38" s="381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B39" s="267"/>
      <c r="C39" s="268"/>
      <c r="D39" s="268"/>
      <c r="E39" s="268"/>
      <c r="F39" s="381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B40" s="267"/>
      <c r="C40" s="268"/>
      <c r="D40" s="268"/>
      <c r="E40" s="268"/>
      <c r="F40" s="381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B41" s="267"/>
      <c r="C41" s="268"/>
      <c r="D41" s="268"/>
      <c r="E41" s="268"/>
      <c r="F41" s="381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B42" s="267"/>
      <c r="C42" s="268"/>
      <c r="D42" s="268"/>
      <c r="E42" s="268"/>
      <c r="F42" s="381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B43" s="267"/>
      <c r="C43" s="268"/>
      <c r="D43" s="268"/>
      <c r="E43" s="268"/>
      <c r="F43" s="381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B44" s="267"/>
      <c r="C44" s="268"/>
      <c r="D44" s="268"/>
      <c r="E44" s="268"/>
      <c r="F44" s="381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1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1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1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1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1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85" zoomScaleNormal="85" workbookViewId="0">
      <selection activeCell="P20" sqref="P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44077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3632</v>
      </c>
      <c r="M9" s="63" t="s">
        <v>3631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501">
        <v>1</v>
      </c>
      <c r="B10" s="445">
        <v>44034</v>
      </c>
      <c r="C10" s="448"/>
      <c r="D10" s="449" t="s">
        <v>153</v>
      </c>
      <c r="E10" s="450" t="s">
        <v>601</v>
      </c>
      <c r="F10" s="491">
        <v>17030</v>
      </c>
      <c r="G10" s="491">
        <v>15950</v>
      </c>
      <c r="H10" s="491">
        <v>15950</v>
      </c>
      <c r="I10" s="491" t="s">
        <v>3633</v>
      </c>
      <c r="J10" s="506" t="s">
        <v>3663</v>
      </c>
      <c r="K10" s="506">
        <f t="shared" ref="K10" si="0">H10-F10</f>
        <v>-1080</v>
      </c>
      <c r="L10" s="479">
        <f t="shared" ref="L10" si="1">(F10*-0.8)/100</f>
        <v>-136.24</v>
      </c>
      <c r="M10" s="432">
        <f t="shared" ref="M10" si="2">(K10+L10)/F10</f>
        <v>-7.1417498532002355E-2</v>
      </c>
      <c r="N10" s="446" t="s">
        <v>664</v>
      </c>
      <c r="O10" s="433">
        <v>44075</v>
      </c>
      <c r="P10" s="7"/>
      <c r="Q10" s="11"/>
      <c r="R10" s="12" t="s">
        <v>603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383">
        <v>2</v>
      </c>
      <c r="B11" s="408">
        <v>44057</v>
      </c>
      <c r="C11" s="422"/>
      <c r="D11" s="459" t="s">
        <v>128</v>
      </c>
      <c r="E11" s="423" t="s">
        <v>601</v>
      </c>
      <c r="F11" s="423" t="s">
        <v>3640</v>
      </c>
      <c r="G11" s="431">
        <v>187</v>
      </c>
      <c r="H11" s="423"/>
      <c r="I11" s="411" t="s">
        <v>3641</v>
      </c>
      <c r="J11" s="424" t="s">
        <v>602</v>
      </c>
      <c r="K11" s="424"/>
      <c r="L11" s="480"/>
      <c r="M11" s="424"/>
      <c r="N11" s="425"/>
      <c r="O11" s="426"/>
      <c r="Q11" s="428"/>
      <c r="R11" s="429" t="s">
        <v>3637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601</v>
      </c>
      <c r="F12" s="439">
        <v>785</v>
      </c>
      <c r="G12" s="438">
        <v>730</v>
      </c>
      <c r="H12" s="438">
        <v>825</v>
      </c>
      <c r="I12" s="440" t="s">
        <v>3643</v>
      </c>
      <c r="J12" s="441" t="s">
        <v>3630</v>
      </c>
      <c r="K12" s="441">
        <f t="shared" ref="K12" si="3">H12-F12</f>
        <v>40</v>
      </c>
      <c r="L12" s="478">
        <f t="shared" ref="L12" si="4">(F12*-0.8)/100</f>
        <v>-6.28</v>
      </c>
      <c r="M12" s="442">
        <f t="shared" ref="M12" si="5">(K12+L12)/F12</f>
        <v>4.2955414012738849E-2</v>
      </c>
      <c r="N12" s="443" t="s">
        <v>600</v>
      </c>
      <c r="O12" s="444">
        <v>44064</v>
      </c>
      <c r="Q12" s="428"/>
      <c r="R12" s="429" t="s">
        <v>603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601</v>
      </c>
      <c r="F13" s="439">
        <v>172</v>
      </c>
      <c r="G13" s="438">
        <v>160</v>
      </c>
      <c r="H13" s="438">
        <v>180.5</v>
      </c>
      <c r="I13" s="440">
        <v>195</v>
      </c>
      <c r="J13" s="441" t="s">
        <v>3645</v>
      </c>
      <c r="K13" s="441">
        <f t="shared" ref="K13:K14" si="6">H13-F13</f>
        <v>8.5</v>
      </c>
      <c r="L13" s="478">
        <f t="shared" ref="L13:L14" si="7">(F13*-0.8)/100</f>
        <v>-1.3759999999999999</v>
      </c>
      <c r="M13" s="442">
        <f t="shared" ref="M13:M14" si="8">(K13+L13)/F13</f>
        <v>4.1418604651162795E-2</v>
      </c>
      <c r="N13" s="443" t="s">
        <v>600</v>
      </c>
      <c r="O13" s="444">
        <v>44070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501">
        <v>5</v>
      </c>
      <c r="B14" s="445">
        <v>44071</v>
      </c>
      <c r="C14" s="448"/>
      <c r="D14" s="449" t="s">
        <v>250</v>
      </c>
      <c r="E14" s="450" t="s">
        <v>601</v>
      </c>
      <c r="F14" s="491">
        <v>214</v>
      </c>
      <c r="G14" s="491">
        <v>199</v>
      </c>
      <c r="H14" s="491">
        <v>200</v>
      </c>
      <c r="I14" s="491" t="s">
        <v>3650</v>
      </c>
      <c r="J14" s="506" t="s">
        <v>3684</v>
      </c>
      <c r="K14" s="506">
        <f t="shared" si="6"/>
        <v>-14</v>
      </c>
      <c r="L14" s="479">
        <f t="shared" si="7"/>
        <v>-1.7120000000000002</v>
      </c>
      <c r="M14" s="432">
        <f t="shared" si="8"/>
        <v>-7.3420560747663552E-2</v>
      </c>
      <c r="N14" s="446" t="s">
        <v>664</v>
      </c>
      <c r="O14" s="433">
        <v>44076</v>
      </c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383">
        <v>6</v>
      </c>
      <c r="B15" s="408">
        <v>44071</v>
      </c>
      <c r="C15" s="422"/>
      <c r="D15" s="459" t="s">
        <v>569</v>
      </c>
      <c r="E15" s="423" t="s">
        <v>601</v>
      </c>
      <c r="F15" s="423" t="s">
        <v>3651</v>
      </c>
      <c r="G15" s="431">
        <v>1980</v>
      </c>
      <c r="H15" s="423"/>
      <c r="I15" s="411" t="s">
        <v>3652</v>
      </c>
      <c r="J15" s="424" t="s">
        <v>602</v>
      </c>
      <c r="K15" s="424"/>
      <c r="L15" s="480"/>
      <c r="M15" s="424"/>
      <c r="N15" s="425"/>
      <c r="O15" s="426"/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3655</v>
      </c>
      <c r="E16" s="423" t="s">
        <v>601</v>
      </c>
      <c r="F16" s="423" t="s">
        <v>3656</v>
      </c>
      <c r="G16" s="431">
        <v>487</v>
      </c>
      <c r="H16" s="423"/>
      <c r="I16" s="411" t="s">
        <v>3657</v>
      </c>
      <c r="J16" s="424" t="s">
        <v>602</v>
      </c>
      <c r="K16" s="424"/>
      <c r="L16" s="480"/>
      <c r="M16" s="424"/>
      <c r="N16" s="425"/>
      <c r="O16" s="426"/>
      <c r="Q16" s="428"/>
      <c r="R16" s="429" t="s">
        <v>603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38" s="427" customFormat="1" ht="14.25">
      <c r="A17" s="383">
        <v>8</v>
      </c>
      <c r="B17" s="408">
        <v>44075</v>
      </c>
      <c r="C17" s="422"/>
      <c r="D17" s="459" t="s">
        <v>3658</v>
      </c>
      <c r="E17" s="423" t="s">
        <v>601</v>
      </c>
      <c r="F17" s="423" t="s">
        <v>3659</v>
      </c>
      <c r="G17" s="431">
        <v>290</v>
      </c>
      <c r="H17" s="423"/>
      <c r="I17" s="411" t="s">
        <v>3660</v>
      </c>
      <c r="J17" s="424" t="s">
        <v>602</v>
      </c>
      <c r="K17" s="424"/>
      <c r="L17" s="480"/>
      <c r="M17" s="424"/>
      <c r="N17" s="425"/>
      <c r="O17" s="426"/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38" s="427" customFormat="1" ht="14.25">
      <c r="A18" s="434">
        <v>9</v>
      </c>
      <c r="B18" s="435">
        <v>44075</v>
      </c>
      <c r="C18" s="436"/>
      <c r="D18" s="437" t="s">
        <v>3661</v>
      </c>
      <c r="E18" s="438" t="s">
        <v>601</v>
      </c>
      <c r="F18" s="439">
        <v>529</v>
      </c>
      <c r="G18" s="438">
        <v>490</v>
      </c>
      <c r="H18" s="438">
        <v>551</v>
      </c>
      <c r="I18" s="440" t="s">
        <v>3636</v>
      </c>
      <c r="J18" s="441" t="s">
        <v>3662</v>
      </c>
      <c r="K18" s="441">
        <f t="shared" ref="K18" si="9">H18-F18</f>
        <v>22</v>
      </c>
      <c r="L18" s="478">
        <f>(F18*-0.08)/100</f>
        <v>-0.42320000000000002</v>
      </c>
      <c r="M18" s="442">
        <f t="shared" ref="M18" si="10">(K18+L18)/F18</f>
        <v>4.0787901701323251E-2</v>
      </c>
      <c r="N18" s="443" t="s">
        <v>600</v>
      </c>
      <c r="O18" s="507">
        <v>44075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3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601</v>
      </c>
      <c r="F19" s="423" t="s">
        <v>3693</v>
      </c>
      <c r="G19" s="431">
        <v>15300</v>
      </c>
      <c r="H19" s="423"/>
      <c r="I19" s="411" t="s">
        <v>3694</v>
      </c>
      <c r="J19" s="424" t="s">
        <v>602</v>
      </c>
      <c r="K19" s="424"/>
      <c r="L19" s="480"/>
      <c r="M19" s="424"/>
      <c r="N19" s="425"/>
      <c r="O19" s="426"/>
      <c r="Q19" s="428"/>
      <c r="R19" s="429" t="s">
        <v>603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38" s="427" customFormat="1" ht="14.25">
      <c r="A20" s="383">
        <v>11</v>
      </c>
      <c r="B20" s="408">
        <v>44076</v>
      </c>
      <c r="C20" s="422"/>
      <c r="D20" s="459" t="s">
        <v>145</v>
      </c>
      <c r="E20" s="423" t="s">
        <v>601</v>
      </c>
      <c r="F20" s="423" t="s">
        <v>3695</v>
      </c>
      <c r="G20" s="431">
        <v>850</v>
      </c>
      <c r="H20" s="423"/>
      <c r="I20" s="411">
        <v>1000</v>
      </c>
      <c r="J20" s="424" t="s">
        <v>602</v>
      </c>
      <c r="K20" s="424"/>
      <c r="L20" s="480"/>
      <c r="M20" s="424"/>
      <c r="N20" s="425"/>
      <c r="O20" s="426"/>
      <c r="Q20" s="428"/>
      <c r="R20" s="429" t="s">
        <v>3187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38" s="427" customFormat="1" ht="14.25">
      <c r="A21" s="383"/>
      <c r="B21" s="408"/>
      <c r="C21" s="422"/>
      <c r="D21" s="459"/>
      <c r="E21" s="423"/>
      <c r="F21" s="423"/>
      <c r="G21" s="431"/>
      <c r="H21" s="423"/>
      <c r="I21" s="411"/>
      <c r="J21" s="424"/>
      <c r="K21" s="424"/>
      <c r="L21" s="480"/>
      <c r="M21" s="424"/>
      <c r="N21" s="425"/>
      <c r="O21" s="426"/>
      <c r="Q21" s="428"/>
      <c r="R21" s="429"/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38" s="427" customFormat="1" ht="14.25">
      <c r="A22" s="383"/>
      <c r="B22" s="408"/>
      <c r="C22" s="422"/>
      <c r="D22" s="459"/>
      <c r="E22" s="423"/>
      <c r="F22" s="423"/>
      <c r="G22" s="431"/>
      <c r="H22" s="423"/>
      <c r="I22" s="411"/>
      <c r="J22" s="424"/>
      <c r="K22" s="424"/>
      <c r="L22" s="480"/>
      <c r="M22" s="424"/>
      <c r="N22" s="425"/>
      <c r="O22" s="426"/>
      <c r="Q22" s="428"/>
      <c r="R22" s="429"/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38" s="427" customFormat="1" ht="14.25">
      <c r="A23" s="383"/>
      <c r="B23" s="408"/>
      <c r="C23" s="422"/>
      <c r="D23" s="459"/>
      <c r="E23" s="423"/>
      <c r="F23" s="423"/>
      <c r="G23" s="431"/>
      <c r="H23" s="423"/>
      <c r="I23" s="411"/>
      <c r="J23" s="424"/>
      <c r="K23" s="424"/>
      <c r="L23" s="480"/>
      <c r="M23" s="424"/>
      <c r="N23" s="425"/>
      <c r="O23" s="426"/>
      <c r="Q23" s="428"/>
      <c r="R23" s="429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38" s="427" customFormat="1" ht="14.25">
      <c r="A24" s="383"/>
      <c r="B24" s="408"/>
      <c r="C24" s="422"/>
      <c r="D24" s="459"/>
      <c r="E24" s="423"/>
      <c r="F24" s="423"/>
      <c r="G24" s="431"/>
      <c r="H24" s="423"/>
      <c r="I24" s="411"/>
      <c r="J24" s="424"/>
      <c r="K24" s="424"/>
      <c r="L24" s="480"/>
      <c r="M24" s="424"/>
      <c r="N24" s="425"/>
      <c r="O24" s="426"/>
      <c r="Q24" s="428"/>
      <c r="R24" s="429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38" s="427" customFormat="1" ht="14.25">
      <c r="A25" s="383"/>
      <c r="B25" s="408"/>
      <c r="C25" s="422"/>
      <c r="D25" s="459"/>
      <c r="E25" s="423"/>
      <c r="F25" s="423"/>
      <c r="G25" s="431"/>
      <c r="H25" s="423"/>
      <c r="I25" s="411"/>
      <c r="J25" s="424"/>
      <c r="K25" s="424"/>
      <c r="L25" s="480"/>
      <c r="M25" s="424"/>
      <c r="N25" s="425"/>
      <c r="O25" s="426"/>
      <c r="Q25" s="428"/>
      <c r="R25" s="429"/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38" s="427" customFormat="1" ht="14.25">
      <c r="A26" s="383"/>
      <c r="B26" s="408"/>
      <c r="C26" s="422"/>
      <c r="D26" s="459"/>
      <c r="E26" s="423"/>
      <c r="F26" s="423"/>
      <c r="G26" s="431"/>
      <c r="H26" s="423"/>
      <c r="I26" s="411"/>
      <c r="J26" s="424"/>
      <c r="K26" s="424"/>
      <c r="L26" s="480"/>
      <c r="M26" s="424"/>
      <c r="N26" s="425"/>
      <c r="O26" s="426"/>
      <c r="Q26" s="428"/>
      <c r="R26" s="429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38" s="427" customFormat="1" ht="14.25">
      <c r="A27" s="383"/>
      <c r="B27" s="408"/>
      <c r="C27" s="422"/>
      <c r="D27" s="459"/>
      <c r="E27" s="423"/>
      <c r="F27" s="423"/>
      <c r="G27" s="431"/>
      <c r="H27" s="423"/>
      <c r="I27" s="411"/>
      <c r="J27" s="424"/>
      <c r="K27" s="424"/>
      <c r="L27" s="480"/>
      <c r="M27" s="424"/>
      <c r="N27" s="425"/>
      <c r="O27" s="426"/>
      <c r="Q27" s="428"/>
      <c r="R27" s="429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38" s="427" customFormat="1" ht="14.25">
      <c r="A28" s="383"/>
      <c r="B28" s="408"/>
      <c r="C28" s="422"/>
      <c r="D28" s="459"/>
      <c r="E28" s="423"/>
      <c r="F28" s="423"/>
      <c r="G28" s="431"/>
      <c r="H28" s="423"/>
      <c r="I28" s="411"/>
      <c r="J28" s="424"/>
      <c r="K28" s="424"/>
      <c r="L28" s="480"/>
      <c r="M28" s="424"/>
      <c r="N28" s="425"/>
      <c r="O28" s="426"/>
      <c r="Q28" s="428"/>
      <c r="R28" s="429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38" s="427" customFormat="1" ht="14.25">
      <c r="A29" s="383"/>
      <c r="B29" s="408"/>
      <c r="C29" s="422"/>
      <c r="D29" s="459"/>
      <c r="E29" s="423"/>
      <c r="F29" s="423"/>
      <c r="G29" s="431"/>
      <c r="H29" s="423"/>
      <c r="I29" s="411"/>
      <c r="J29" s="424"/>
      <c r="K29" s="424"/>
      <c r="L29" s="480"/>
      <c r="M29" s="424"/>
      <c r="N29" s="425"/>
      <c r="O29" s="426"/>
      <c r="Q29" s="428"/>
      <c r="R29" s="429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38" s="5" customFormat="1" ht="14.25">
      <c r="A30" s="383"/>
      <c r="B30" s="408"/>
      <c r="C30" s="409"/>
      <c r="D30" s="390"/>
      <c r="E30" s="410"/>
      <c r="F30" s="411"/>
      <c r="G30" s="412"/>
      <c r="H30" s="412"/>
      <c r="I30" s="411"/>
      <c r="J30" s="377"/>
      <c r="K30" s="377"/>
      <c r="L30" s="481"/>
      <c r="M30" s="376"/>
      <c r="N30" s="388"/>
      <c r="O30" s="382"/>
      <c r="P30" s="427"/>
      <c r="Q30" s="64"/>
      <c r="R30" s="341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604</v>
      </c>
      <c r="B31" s="24"/>
      <c r="C31" s="25"/>
      <c r="D31" s="26"/>
      <c r="E31" s="27"/>
      <c r="F31" s="28"/>
      <c r="G31" s="28"/>
      <c r="H31" s="28"/>
      <c r="I31" s="28"/>
      <c r="J31" s="65"/>
      <c r="K31" s="28"/>
      <c r="L31" s="482"/>
      <c r="M31" s="38"/>
      <c r="N31" s="65"/>
      <c r="O31" s="66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605</v>
      </c>
      <c r="B32" s="23"/>
      <c r="C32" s="23"/>
      <c r="D32" s="23"/>
      <c r="F32" s="30" t="s">
        <v>606</v>
      </c>
      <c r="G32" s="17"/>
      <c r="H32" s="31"/>
      <c r="I32" s="36"/>
      <c r="J32" s="67"/>
      <c r="K32" s="68"/>
      <c r="L32" s="483"/>
      <c r="M32" s="69"/>
      <c r="N32" s="16"/>
      <c r="O32" s="70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607</v>
      </c>
      <c r="B33" s="23"/>
      <c r="C33" s="23"/>
      <c r="D33" s="23"/>
      <c r="E33" s="32"/>
      <c r="F33" s="30" t="s">
        <v>608</v>
      </c>
      <c r="G33" s="17"/>
      <c r="H33" s="31"/>
      <c r="I33" s="36"/>
      <c r="J33" s="67"/>
      <c r="K33" s="68"/>
      <c r="L33" s="483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1"/>
      <c r="K34" s="68"/>
      <c r="L34" s="483"/>
      <c r="M34" s="17"/>
      <c r="N34" s="72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609</v>
      </c>
      <c r="C35" s="33"/>
      <c r="D35" s="33"/>
      <c r="E35" s="33"/>
      <c r="F35" s="34"/>
      <c r="G35" s="32"/>
      <c r="H35" s="32"/>
      <c r="I35" s="73"/>
      <c r="J35" s="74"/>
      <c r="K35" s="75"/>
      <c r="L35" s="484"/>
      <c r="M35" s="12"/>
      <c r="N35" s="11"/>
      <c r="O35" s="53"/>
      <c r="P35" s="7"/>
      <c r="R35" s="82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575</v>
      </c>
      <c r="C36" s="21"/>
      <c r="D36" s="22" t="s">
        <v>588</v>
      </c>
      <c r="E36" s="21" t="s">
        <v>589</v>
      </c>
      <c r="F36" s="21" t="s">
        <v>590</v>
      </c>
      <c r="G36" s="21" t="s">
        <v>610</v>
      </c>
      <c r="H36" s="21" t="s">
        <v>592</v>
      </c>
      <c r="I36" s="21" t="s">
        <v>593</v>
      </c>
      <c r="J36" s="76" t="s">
        <v>594</v>
      </c>
      <c r="K36" s="62" t="s">
        <v>611</v>
      </c>
      <c r="L36" s="485" t="s">
        <v>3632</v>
      </c>
      <c r="M36" s="63" t="s">
        <v>3631</v>
      </c>
      <c r="N36" s="21" t="s">
        <v>597</v>
      </c>
      <c r="O36" s="78" t="s">
        <v>598</v>
      </c>
      <c r="P36" s="7"/>
      <c r="Q36" s="40"/>
      <c r="R36" s="38"/>
      <c r="S36" s="38"/>
      <c r="T36" s="38"/>
    </row>
    <row r="37" spans="1:38" s="9" customFormat="1" ht="15" customHeight="1">
      <c r="A37" s="487">
        <v>1</v>
      </c>
      <c r="B37" s="452">
        <v>44075</v>
      </c>
      <c r="C37" s="488"/>
      <c r="D37" s="510" t="s">
        <v>3667</v>
      </c>
      <c r="E37" s="489" t="s">
        <v>3628</v>
      </c>
      <c r="F37" s="451">
        <v>433</v>
      </c>
      <c r="G37" s="493">
        <v>443</v>
      </c>
      <c r="H37" s="489">
        <v>426</v>
      </c>
      <c r="I37" s="490" t="s">
        <v>3668</v>
      </c>
      <c r="J37" s="451" t="s">
        <v>3638</v>
      </c>
      <c r="K37" s="451">
        <f>+F37-H37</f>
        <v>7</v>
      </c>
      <c r="L37" s="477">
        <f>(F37*-0.07)/100</f>
        <v>-0.30310000000000004</v>
      </c>
      <c r="M37" s="455">
        <f t="shared" ref="M37" si="11">(K37+L37)/F37</f>
        <v>1.5466281755196305E-2</v>
      </c>
      <c r="N37" s="456" t="s">
        <v>600</v>
      </c>
      <c r="O37" s="461">
        <v>44075</v>
      </c>
      <c r="P37" s="64"/>
      <c r="Q37" s="64"/>
      <c r="R37" s="421" t="s">
        <v>603</v>
      </c>
      <c r="S37" s="6"/>
      <c r="T37" s="6"/>
      <c r="U37" s="6"/>
      <c r="V37" s="6"/>
      <c r="W37" s="6"/>
      <c r="X37" s="6"/>
      <c r="Y37" s="6"/>
      <c r="Z37" s="6"/>
      <c r="AA37" s="6"/>
    </row>
    <row r="38" spans="1:38" s="9" customFormat="1" ht="15" customHeight="1">
      <c r="A38" s="383">
        <v>2</v>
      </c>
      <c r="B38" s="408">
        <v>44075</v>
      </c>
      <c r="C38" s="422"/>
      <c r="D38" s="459" t="s">
        <v>3669</v>
      </c>
      <c r="E38" s="423" t="s">
        <v>3628</v>
      </c>
      <c r="F38" s="423" t="s">
        <v>3670</v>
      </c>
      <c r="G38" s="431">
        <v>197</v>
      </c>
      <c r="H38" s="423"/>
      <c r="I38" s="411" t="s">
        <v>3671</v>
      </c>
      <c r="J38" s="424" t="s">
        <v>602</v>
      </c>
      <c r="K38" s="424"/>
      <c r="L38" s="480"/>
      <c r="M38" s="424"/>
      <c r="N38" s="425"/>
      <c r="O38" s="426"/>
      <c r="P38" s="64"/>
      <c r="Q38" s="64"/>
      <c r="R38" s="421" t="s">
        <v>603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ht="15" customHeight="1">
      <c r="A39" s="487">
        <v>3</v>
      </c>
      <c r="B39" s="452">
        <v>44075</v>
      </c>
      <c r="C39" s="488"/>
      <c r="D39" s="510" t="s">
        <v>3672</v>
      </c>
      <c r="E39" s="489" t="s">
        <v>601</v>
      </c>
      <c r="F39" s="451">
        <v>3865</v>
      </c>
      <c r="G39" s="493">
        <v>3740</v>
      </c>
      <c r="H39" s="489">
        <v>3930</v>
      </c>
      <c r="I39" s="490" t="s">
        <v>3673</v>
      </c>
      <c r="J39" s="451" t="s">
        <v>3678</v>
      </c>
      <c r="K39" s="451">
        <f t="shared" ref="K39" si="12">H39-F39</f>
        <v>65</v>
      </c>
      <c r="L39" s="477">
        <f>(F39*-0.07)/100</f>
        <v>-2.7055000000000002</v>
      </c>
      <c r="M39" s="455">
        <f t="shared" ref="M39" si="13">(K39+L39)/F39</f>
        <v>1.6117593790426907E-2</v>
      </c>
      <c r="N39" s="456" t="s">
        <v>600</v>
      </c>
      <c r="O39" s="461">
        <v>44075</v>
      </c>
      <c r="P39" s="7"/>
      <c r="Q39" s="11"/>
      <c r="R39" s="12" t="s">
        <v>603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383">
        <v>4</v>
      </c>
      <c r="B40" s="408">
        <v>44076</v>
      </c>
      <c r="C40" s="422"/>
      <c r="D40" s="459" t="s">
        <v>237</v>
      </c>
      <c r="E40" s="423" t="s">
        <v>601</v>
      </c>
      <c r="F40" s="423" t="s">
        <v>3685</v>
      </c>
      <c r="G40" s="431">
        <v>260</v>
      </c>
      <c r="H40" s="423"/>
      <c r="I40" s="411">
        <v>278</v>
      </c>
      <c r="J40" s="424" t="s">
        <v>602</v>
      </c>
      <c r="K40" s="424"/>
      <c r="L40" s="480"/>
      <c r="M40" s="424"/>
      <c r="N40" s="425"/>
      <c r="O40" s="426"/>
      <c r="P40" s="7"/>
      <c r="Q40" s="11"/>
      <c r="R40" s="12" t="s">
        <v>3187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383">
        <v>5</v>
      </c>
      <c r="B41" s="408">
        <v>44076</v>
      </c>
      <c r="C41" s="422"/>
      <c r="D41" s="459" t="s">
        <v>504</v>
      </c>
      <c r="E41" s="423" t="s">
        <v>601</v>
      </c>
      <c r="F41" s="423" t="s">
        <v>3696</v>
      </c>
      <c r="G41" s="431">
        <v>625</v>
      </c>
      <c r="H41" s="423"/>
      <c r="I41" s="411" t="s">
        <v>3697</v>
      </c>
      <c r="J41" s="424" t="s">
        <v>602</v>
      </c>
      <c r="K41" s="424"/>
      <c r="L41" s="480"/>
      <c r="M41" s="424"/>
      <c r="N41" s="425"/>
      <c r="O41" s="426"/>
      <c r="P41" s="7"/>
      <c r="Q41" s="11"/>
      <c r="R41" s="12" t="s">
        <v>603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383">
        <v>6</v>
      </c>
      <c r="B42" s="408">
        <v>44076</v>
      </c>
      <c r="C42" s="422"/>
      <c r="D42" s="459" t="s">
        <v>136</v>
      </c>
      <c r="E42" s="423" t="s">
        <v>601</v>
      </c>
      <c r="F42" s="423" t="s">
        <v>3698</v>
      </c>
      <c r="G42" s="431">
        <v>918</v>
      </c>
      <c r="H42" s="423"/>
      <c r="I42" s="411" t="s">
        <v>3699</v>
      </c>
      <c r="J42" s="424" t="s">
        <v>602</v>
      </c>
      <c r="K42" s="424"/>
      <c r="L42" s="480"/>
      <c r="M42" s="424"/>
      <c r="N42" s="425"/>
      <c r="O42" s="426"/>
      <c r="P42" s="7"/>
      <c r="Q42" s="11"/>
      <c r="R42" s="12" t="s">
        <v>603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383"/>
      <c r="B43" s="408"/>
      <c r="C43" s="422"/>
      <c r="D43" s="459"/>
      <c r="E43" s="423"/>
      <c r="F43" s="423"/>
      <c r="G43" s="431"/>
      <c r="H43" s="423"/>
      <c r="I43" s="411"/>
      <c r="J43" s="424"/>
      <c r="K43" s="424"/>
      <c r="L43" s="480"/>
      <c r="M43" s="424"/>
      <c r="N43" s="425"/>
      <c r="O43" s="426"/>
      <c r="P43" s="7"/>
      <c r="Q43" s="11"/>
      <c r="R43" s="12"/>
      <c r="S43" s="16"/>
      <c r="T43" s="16"/>
      <c r="U43" s="16"/>
      <c r="V43" s="16"/>
      <c r="W43" s="16"/>
      <c r="X43" s="16"/>
      <c r="Y43" s="16"/>
      <c r="Z43" s="16"/>
      <c r="AA43" s="16"/>
    </row>
    <row r="44" spans="1:38" s="9" customFormat="1" ht="15" customHeight="1">
      <c r="A44" s="383"/>
      <c r="B44" s="408"/>
      <c r="C44" s="422"/>
      <c r="D44" s="459"/>
      <c r="E44" s="423"/>
      <c r="F44" s="423"/>
      <c r="G44" s="431"/>
      <c r="H44" s="423"/>
      <c r="I44" s="411"/>
      <c r="J44" s="424"/>
      <c r="K44" s="424"/>
      <c r="L44" s="480"/>
      <c r="M44" s="424"/>
      <c r="N44" s="425"/>
      <c r="O44" s="426"/>
      <c r="P44" s="64"/>
      <c r="Q44" s="64"/>
      <c r="R44" s="421"/>
      <c r="S44" s="6"/>
      <c r="T44" s="6"/>
      <c r="U44" s="6"/>
      <c r="V44" s="6"/>
      <c r="W44" s="6"/>
      <c r="X44" s="6"/>
      <c r="Y44" s="6"/>
      <c r="Z44" s="6"/>
      <c r="AA44" s="6"/>
    </row>
    <row r="45" spans="1:38" s="9" customFormat="1" ht="15" customHeight="1">
      <c r="A45" s="383"/>
      <c r="B45" s="408"/>
      <c r="C45" s="422"/>
      <c r="D45" s="459"/>
      <c r="E45" s="423"/>
      <c r="F45" s="423"/>
      <c r="G45" s="431"/>
      <c r="H45" s="423"/>
      <c r="I45" s="411"/>
      <c r="J45" s="424"/>
      <c r="K45" s="424"/>
      <c r="L45" s="480"/>
      <c r="M45" s="424"/>
      <c r="N45" s="425"/>
      <c r="O45" s="426"/>
      <c r="P45" s="64"/>
      <c r="Q45" s="64"/>
      <c r="R45" s="421"/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383"/>
      <c r="B46" s="408"/>
      <c r="C46" s="422"/>
      <c r="D46" s="459"/>
      <c r="E46" s="423"/>
      <c r="F46" s="423"/>
      <c r="G46" s="431"/>
      <c r="H46" s="423"/>
      <c r="I46" s="411"/>
      <c r="J46" s="424"/>
      <c r="K46" s="424"/>
      <c r="L46" s="480"/>
      <c r="M46" s="424"/>
      <c r="N46" s="425"/>
      <c r="O46" s="426"/>
      <c r="P46" s="64"/>
      <c r="Q46" s="64"/>
      <c r="R46" s="421"/>
      <c r="S46" s="6"/>
      <c r="T46" s="6"/>
      <c r="U46" s="6"/>
      <c r="V46" s="6"/>
      <c r="W46" s="6"/>
      <c r="X46" s="6"/>
      <c r="Y46" s="6"/>
      <c r="Z46" s="6"/>
      <c r="AA46" s="6"/>
    </row>
    <row r="47" spans="1:38" s="9" customFormat="1" ht="15" customHeight="1">
      <c r="A47" s="383"/>
      <c r="B47" s="408"/>
      <c r="C47" s="422"/>
      <c r="D47" s="459"/>
      <c r="E47" s="423"/>
      <c r="F47" s="423"/>
      <c r="G47" s="431"/>
      <c r="H47" s="423"/>
      <c r="I47" s="411"/>
      <c r="J47" s="424"/>
      <c r="K47" s="424"/>
      <c r="L47" s="480"/>
      <c r="M47" s="424"/>
      <c r="N47" s="425"/>
      <c r="O47" s="426"/>
      <c r="P47" s="64"/>
      <c r="Q47" s="64"/>
      <c r="R47" s="421"/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383"/>
      <c r="B48" s="408"/>
      <c r="C48" s="422"/>
      <c r="D48" s="459"/>
      <c r="E48" s="423"/>
      <c r="F48" s="423"/>
      <c r="G48" s="431"/>
      <c r="H48" s="423"/>
      <c r="I48" s="411"/>
      <c r="J48" s="424"/>
      <c r="K48" s="424"/>
      <c r="L48" s="480"/>
      <c r="M48" s="424"/>
      <c r="N48" s="425"/>
      <c r="O48" s="426"/>
      <c r="P48" s="64"/>
      <c r="Q48" s="64"/>
      <c r="R48" s="421"/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383"/>
      <c r="B49" s="408"/>
      <c r="C49" s="422"/>
      <c r="D49" s="459"/>
      <c r="E49" s="423"/>
      <c r="F49" s="423"/>
      <c r="G49" s="431"/>
      <c r="H49" s="423"/>
      <c r="I49" s="411"/>
      <c r="J49" s="424"/>
      <c r="K49" s="424"/>
      <c r="L49" s="480"/>
      <c r="M49" s="424"/>
      <c r="N49" s="425"/>
      <c r="O49" s="426"/>
      <c r="P49" s="64"/>
      <c r="Q49" s="64"/>
      <c r="R49" s="421"/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383"/>
      <c r="B50" s="408"/>
      <c r="C50" s="422"/>
      <c r="D50" s="459"/>
      <c r="E50" s="423"/>
      <c r="F50" s="423"/>
      <c r="G50" s="431"/>
      <c r="H50" s="423"/>
      <c r="I50" s="411"/>
      <c r="J50" s="424"/>
      <c r="K50" s="424"/>
      <c r="L50" s="480"/>
      <c r="M50" s="424"/>
      <c r="N50" s="425"/>
      <c r="O50" s="426"/>
      <c r="P50" s="64"/>
      <c r="Q50" s="64"/>
      <c r="R50" s="421"/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383"/>
      <c r="B51" s="408"/>
      <c r="C51" s="422"/>
      <c r="D51" s="459"/>
      <c r="E51" s="423"/>
      <c r="F51" s="423"/>
      <c r="G51" s="431"/>
      <c r="H51" s="423"/>
      <c r="I51" s="411"/>
      <c r="J51" s="424"/>
      <c r="K51" s="424"/>
      <c r="L51" s="480"/>
      <c r="M51" s="424"/>
      <c r="N51" s="425"/>
      <c r="O51" s="426"/>
      <c r="P51" s="64"/>
      <c r="Q51" s="64"/>
      <c r="R51" s="421"/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/>
      <c r="B52" s="408"/>
      <c r="C52" s="422"/>
      <c r="D52" s="459"/>
      <c r="E52" s="423"/>
      <c r="F52" s="423"/>
      <c r="G52" s="431"/>
      <c r="H52" s="423"/>
      <c r="I52" s="411"/>
      <c r="J52" s="424"/>
      <c r="K52" s="424"/>
      <c r="L52" s="480"/>
      <c r="M52" s="424"/>
      <c r="N52" s="425"/>
      <c r="O52" s="426"/>
      <c r="P52" s="64"/>
      <c r="Q52" s="64"/>
      <c r="R52" s="421"/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383"/>
      <c r="B53" s="408"/>
      <c r="C53" s="422"/>
      <c r="D53" s="459"/>
      <c r="E53" s="423"/>
      <c r="F53" s="423"/>
      <c r="G53" s="431"/>
      <c r="H53" s="423"/>
      <c r="I53" s="411"/>
      <c r="J53" s="424"/>
      <c r="K53" s="424"/>
      <c r="L53" s="480"/>
      <c r="M53" s="424"/>
      <c r="N53" s="425"/>
      <c r="O53" s="426"/>
      <c r="P53" s="64"/>
      <c r="Q53" s="64"/>
      <c r="R53" s="421"/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/>
      <c r="B54" s="408"/>
      <c r="C54" s="422"/>
      <c r="D54" s="459"/>
      <c r="E54" s="423"/>
      <c r="F54" s="423"/>
      <c r="G54" s="431"/>
      <c r="H54" s="423"/>
      <c r="I54" s="411"/>
      <c r="J54" s="424"/>
      <c r="K54" s="424"/>
      <c r="L54" s="480"/>
      <c r="M54" s="424"/>
      <c r="N54" s="425"/>
      <c r="O54" s="426"/>
      <c r="P54" s="64"/>
      <c r="Q54" s="64"/>
      <c r="R54" s="421"/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383"/>
      <c r="B55" s="408"/>
      <c r="C55" s="422"/>
      <c r="D55" s="459"/>
      <c r="E55" s="423"/>
      <c r="F55" s="423"/>
      <c r="G55" s="431"/>
      <c r="H55" s="423"/>
      <c r="I55" s="411"/>
      <c r="J55" s="424"/>
      <c r="K55" s="424"/>
      <c r="L55" s="480"/>
      <c r="M55" s="424"/>
      <c r="N55" s="425"/>
      <c r="O55" s="426"/>
      <c r="P55" s="64"/>
      <c r="Q55" s="64"/>
      <c r="R55" s="421"/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383"/>
      <c r="B56" s="408"/>
      <c r="C56" s="422"/>
      <c r="D56" s="459"/>
      <c r="E56" s="423"/>
      <c r="F56" s="423"/>
      <c r="G56" s="431"/>
      <c r="H56" s="423"/>
      <c r="I56" s="411"/>
      <c r="J56" s="424"/>
      <c r="K56" s="424"/>
      <c r="L56" s="480"/>
      <c r="M56" s="424"/>
      <c r="N56" s="425"/>
      <c r="O56" s="426"/>
      <c r="P56" s="64"/>
      <c r="Q56" s="64"/>
      <c r="R56" s="421"/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383"/>
      <c r="B57" s="408"/>
      <c r="C57" s="422"/>
      <c r="D57" s="459"/>
      <c r="E57" s="423"/>
      <c r="F57" s="423"/>
      <c r="G57" s="431"/>
      <c r="H57" s="423"/>
      <c r="I57" s="411"/>
      <c r="J57" s="424"/>
      <c r="K57" s="424"/>
      <c r="L57" s="480"/>
      <c r="M57" s="424"/>
      <c r="N57" s="425"/>
      <c r="O57" s="426"/>
      <c r="P57" s="64"/>
      <c r="Q57" s="64"/>
      <c r="R57" s="421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/>
      <c r="B58" s="408"/>
      <c r="C58" s="422"/>
      <c r="D58" s="459"/>
      <c r="E58" s="423"/>
      <c r="F58" s="423"/>
      <c r="G58" s="431"/>
      <c r="H58" s="423"/>
      <c r="I58" s="411"/>
      <c r="J58" s="424"/>
      <c r="K58" s="424"/>
      <c r="L58" s="480"/>
      <c r="M58" s="424"/>
      <c r="N58" s="425"/>
      <c r="O58" s="426"/>
      <c r="P58" s="64"/>
      <c r="Q58" s="64"/>
      <c r="R58" s="421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383"/>
      <c r="B59" s="408"/>
      <c r="C59" s="422"/>
      <c r="D59" s="459"/>
      <c r="E59" s="423"/>
      <c r="F59" s="423"/>
      <c r="G59" s="431"/>
      <c r="H59" s="423"/>
      <c r="I59" s="411"/>
      <c r="J59" s="424"/>
      <c r="K59" s="424"/>
      <c r="L59" s="480"/>
      <c r="M59" s="424"/>
      <c r="N59" s="425"/>
      <c r="O59" s="426"/>
      <c r="P59" s="64"/>
      <c r="Q59" s="64"/>
      <c r="R59" s="421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/>
      <c r="B60" s="408"/>
      <c r="C60" s="422"/>
      <c r="D60" s="459"/>
      <c r="E60" s="423"/>
      <c r="F60" s="423"/>
      <c r="G60" s="431"/>
      <c r="H60" s="423"/>
      <c r="I60" s="411"/>
      <c r="J60" s="424"/>
      <c r="K60" s="424"/>
      <c r="L60" s="480"/>
      <c r="M60" s="424"/>
      <c r="N60" s="425"/>
      <c r="O60" s="426"/>
      <c r="P60" s="64"/>
      <c r="Q60" s="64"/>
      <c r="R60" s="421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2"/>
      <c r="B61" s="408"/>
      <c r="C61" s="463"/>
      <c r="D61" s="464"/>
      <c r="E61" s="465"/>
      <c r="F61" s="465"/>
      <c r="G61" s="466"/>
      <c r="H61" s="466"/>
      <c r="I61" s="465"/>
      <c r="J61" s="467"/>
      <c r="K61" s="467"/>
      <c r="L61" s="486"/>
      <c r="M61" s="468"/>
      <c r="N61" s="469"/>
      <c r="O61" s="470"/>
      <c r="P61" s="64"/>
      <c r="Q61" s="64"/>
      <c r="R61" s="421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03"/>
      <c r="B62" s="462"/>
      <c r="C62" s="463"/>
      <c r="D62" s="464"/>
      <c r="E62" s="465"/>
      <c r="F62" s="465"/>
      <c r="G62" s="466"/>
      <c r="H62" s="466"/>
      <c r="I62" s="465"/>
      <c r="J62" s="467"/>
      <c r="K62" s="467"/>
      <c r="L62" s="486"/>
      <c r="M62" s="468"/>
      <c r="N62" s="469"/>
      <c r="O62" s="470"/>
      <c r="P62" s="64"/>
      <c r="Q62" s="64"/>
      <c r="R62" s="421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02"/>
      <c r="B63" s="408"/>
      <c r="C63" s="463"/>
      <c r="D63" s="464"/>
      <c r="E63" s="465"/>
      <c r="F63" s="465"/>
      <c r="G63" s="466"/>
      <c r="H63" s="466"/>
      <c r="I63" s="465"/>
      <c r="J63" s="467"/>
      <c r="K63" s="467"/>
      <c r="L63" s="486"/>
      <c r="M63" s="468"/>
      <c r="N63" s="469"/>
      <c r="O63" s="470"/>
      <c r="P63" s="64"/>
      <c r="Q63" s="64"/>
      <c r="R63" s="421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2"/>
      <c r="B64" s="408"/>
      <c r="C64" s="463"/>
      <c r="D64" s="464"/>
      <c r="E64" s="465"/>
      <c r="F64" s="465"/>
      <c r="G64" s="466"/>
      <c r="H64" s="466"/>
      <c r="I64" s="465"/>
      <c r="J64" s="467"/>
      <c r="K64" s="467"/>
      <c r="L64" s="486"/>
      <c r="M64" s="468"/>
      <c r="N64" s="469"/>
      <c r="O64" s="470"/>
      <c r="P64" s="64"/>
      <c r="Q64" s="64"/>
      <c r="R64" s="421"/>
      <c r="S64" s="6"/>
      <c r="T64" s="6"/>
      <c r="U64" s="6"/>
      <c r="V64" s="6"/>
      <c r="W64" s="6"/>
      <c r="X64" s="6"/>
      <c r="Y64" s="6"/>
      <c r="Z64" s="6"/>
      <c r="AA64" s="6"/>
    </row>
    <row r="65" spans="1:34" ht="15" customHeight="1">
      <c r="A65" s="5"/>
      <c r="B65" s="504"/>
      <c r="C65" s="5"/>
      <c r="D65" s="5"/>
      <c r="E65" s="5"/>
      <c r="F65" s="82"/>
      <c r="G65" s="82"/>
      <c r="H65" s="82"/>
      <c r="I65" s="82"/>
      <c r="J65" s="42"/>
      <c r="K65" s="82"/>
      <c r="L65" s="82"/>
      <c r="M65" s="35"/>
      <c r="N65" s="505"/>
      <c r="O65" s="505"/>
      <c r="P65" s="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5"/>
      <c r="B66" s="504"/>
      <c r="C66" s="5"/>
      <c r="D66" s="5"/>
      <c r="E66" s="5"/>
      <c r="F66" s="82"/>
      <c r="G66" s="82"/>
      <c r="H66" s="82"/>
      <c r="I66" s="82"/>
      <c r="J66" s="42"/>
      <c r="K66" s="82"/>
      <c r="L66" s="82"/>
      <c r="M66" s="35"/>
      <c r="N66" s="505"/>
      <c r="O66" s="505"/>
      <c r="P66" s="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604</v>
      </c>
      <c r="B67" s="39"/>
      <c r="C67" s="39"/>
      <c r="D67" s="40"/>
      <c r="E67" s="36"/>
      <c r="F67" s="36"/>
      <c r="G67" s="35"/>
      <c r="H67" s="35" t="s">
        <v>3635</v>
      </c>
      <c r="I67" s="36"/>
      <c r="J67" s="17"/>
      <c r="K67" s="79"/>
      <c r="L67" s="80"/>
      <c r="M67" s="79"/>
      <c r="N67" s="81"/>
      <c r="O67" s="79"/>
      <c r="P67" s="7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605</v>
      </c>
      <c r="B68" s="23"/>
      <c r="C68" s="23"/>
      <c r="D68" s="23"/>
      <c r="E68" s="5"/>
      <c r="F68" s="30" t="s">
        <v>606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608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615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610</v>
      </c>
      <c r="H72" s="21" t="s">
        <v>592</v>
      </c>
      <c r="I72" s="21" t="s">
        <v>593</v>
      </c>
      <c r="J72" s="20" t="s">
        <v>594</v>
      </c>
      <c r="K72" s="77" t="s">
        <v>616</v>
      </c>
      <c r="L72" s="63" t="s">
        <v>3632</v>
      </c>
      <c r="M72" s="77" t="s">
        <v>612</v>
      </c>
      <c r="N72" s="21" t="s">
        <v>613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404" customFormat="1" ht="14.25" customHeight="1">
      <c r="A73" s="460">
        <v>1</v>
      </c>
      <c r="B73" s="458">
        <v>44071</v>
      </c>
      <c r="C73" s="458"/>
      <c r="D73" s="390" t="s">
        <v>3648</v>
      </c>
      <c r="E73" s="460" t="s">
        <v>601</v>
      </c>
      <c r="F73" s="475" t="s">
        <v>3649</v>
      </c>
      <c r="G73" s="460">
        <v>2230</v>
      </c>
      <c r="H73" s="460"/>
      <c r="I73" s="460">
        <v>2450</v>
      </c>
      <c r="J73" s="500" t="s">
        <v>602</v>
      </c>
      <c r="K73" s="500"/>
      <c r="L73" s="498"/>
      <c r="M73" s="498"/>
      <c r="N73" s="460"/>
      <c r="O73" s="424"/>
      <c r="P73" s="499"/>
      <c r="Q73" s="391"/>
      <c r="R73" s="344" t="s">
        <v>3187</v>
      </c>
      <c r="S73" s="40"/>
      <c r="Y73" s="40"/>
      <c r="Z73" s="40"/>
    </row>
    <row r="74" spans="1:34" s="404" customFormat="1" ht="14.25" customHeight="1">
      <c r="A74" s="494">
        <v>2</v>
      </c>
      <c r="B74" s="495">
        <v>44075</v>
      </c>
      <c r="C74" s="495"/>
      <c r="D74" s="496" t="s">
        <v>3666</v>
      </c>
      <c r="E74" s="494" t="s">
        <v>3628</v>
      </c>
      <c r="F74" s="497">
        <v>11510</v>
      </c>
      <c r="G74" s="494">
        <v>11610</v>
      </c>
      <c r="H74" s="494">
        <v>11420</v>
      </c>
      <c r="I74" s="494" t="s">
        <v>3674</v>
      </c>
      <c r="J74" s="451" t="s">
        <v>3639</v>
      </c>
      <c r="K74" s="451">
        <f>F74-H74</f>
        <v>90</v>
      </c>
      <c r="L74" s="451">
        <f>(H74*N74)*0.07%</f>
        <v>599.55000000000007</v>
      </c>
      <c r="M74" s="451">
        <f>(K74*N74)-L74</f>
        <v>6150.45</v>
      </c>
      <c r="N74" s="451">
        <v>75</v>
      </c>
      <c r="O74" s="456" t="s">
        <v>600</v>
      </c>
      <c r="P74" s="461">
        <v>44075</v>
      </c>
      <c r="Q74" s="391"/>
      <c r="R74" s="344" t="s">
        <v>603</v>
      </c>
      <c r="S74" s="40"/>
      <c r="Y74" s="40"/>
      <c r="Z74" s="40"/>
    </row>
    <row r="75" spans="1:34" s="404" customFormat="1" ht="14.25" customHeight="1">
      <c r="A75" s="494">
        <v>3</v>
      </c>
      <c r="B75" s="495">
        <v>44075</v>
      </c>
      <c r="C75" s="495"/>
      <c r="D75" s="496" t="s">
        <v>3666</v>
      </c>
      <c r="E75" s="494" t="s">
        <v>3628</v>
      </c>
      <c r="F75" s="494">
        <v>11525</v>
      </c>
      <c r="G75" s="494">
        <v>11650</v>
      </c>
      <c r="H75" s="494">
        <v>11445</v>
      </c>
      <c r="I75" s="494" t="s">
        <v>3674</v>
      </c>
      <c r="J75" s="451" t="s">
        <v>3642</v>
      </c>
      <c r="K75" s="451">
        <f>F75-H75</f>
        <v>80</v>
      </c>
      <c r="L75" s="477">
        <f>(H75*N75)*0.07%</f>
        <v>600.86250000000007</v>
      </c>
      <c r="M75" s="477">
        <f>(K75*N75)-L75</f>
        <v>5399.1374999999998</v>
      </c>
      <c r="N75" s="494">
        <v>75</v>
      </c>
      <c r="O75" s="456" t="s">
        <v>600</v>
      </c>
      <c r="P75" s="461">
        <v>44075</v>
      </c>
      <c r="Q75" s="391"/>
      <c r="R75" s="344" t="s">
        <v>603</v>
      </c>
      <c r="S75" s="40"/>
      <c r="Y75" s="40"/>
      <c r="Z75" s="40"/>
    </row>
    <row r="76" spans="1:34" s="404" customFormat="1" ht="14.25" customHeight="1">
      <c r="A76" s="494">
        <v>4</v>
      </c>
      <c r="B76" s="495">
        <v>44076</v>
      </c>
      <c r="C76" s="495"/>
      <c r="D76" s="496" t="s">
        <v>3666</v>
      </c>
      <c r="E76" s="494" t="s">
        <v>3628</v>
      </c>
      <c r="F76" s="497">
        <v>11525</v>
      </c>
      <c r="G76" s="494">
        <v>11650</v>
      </c>
      <c r="H76" s="494">
        <v>11455</v>
      </c>
      <c r="I76" s="494" t="s">
        <v>3674</v>
      </c>
      <c r="J76" s="451" t="s">
        <v>775</v>
      </c>
      <c r="K76" s="451">
        <f>F76-H76</f>
        <v>70</v>
      </c>
      <c r="L76" s="477">
        <f>(H76*N76)*0.07%</f>
        <v>601.38750000000005</v>
      </c>
      <c r="M76" s="477">
        <f>(K76*N76)-L76</f>
        <v>4648.6125000000002</v>
      </c>
      <c r="N76" s="494">
        <v>75</v>
      </c>
      <c r="O76" s="456" t="s">
        <v>600</v>
      </c>
      <c r="P76" s="461">
        <v>44076</v>
      </c>
      <c r="Q76" s="391"/>
      <c r="R76" s="344" t="s">
        <v>603</v>
      </c>
      <c r="S76" s="40"/>
      <c r="Y76" s="40"/>
      <c r="Z76" s="40"/>
    </row>
    <row r="77" spans="1:34" s="404" customFormat="1" ht="14.25" customHeight="1">
      <c r="A77" s="460"/>
      <c r="B77" s="458"/>
      <c r="C77" s="458"/>
      <c r="D77" s="390"/>
      <c r="E77" s="460"/>
      <c r="F77" s="475"/>
      <c r="G77" s="460"/>
      <c r="H77" s="460"/>
      <c r="I77" s="460"/>
      <c r="J77" s="500"/>
      <c r="K77" s="500"/>
      <c r="L77" s="498"/>
      <c r="M77" s="498"/>
      <c r="N77" s="460"/>
      <c r="O77" s="500"/>
      <c r="P77" s="499"/>
      <c r="Q77" s="391"/>
      <c r="R77" s="344"/>
      <c r="S77" s="40"/>
      <c r="Y77" s="40"/>
      <c r="Z77" s="40"/>
    </row>
    <row r="78" spans="1:34" s="404" customFormat="1" ht="14.25" customHeight="1">
      <c r="A78" s="460"/>
      <c r="B78" s="458"/>
      <c r="C78" s="458"/>
      <c r="D78" s="390"/>
      <c r="E78" s="460"/>
      <c r="F78" s="475"/>
      <c r="G78" s="460"/>
      <c r="H78" s="460"/>
      <c r="I78" s="460"/>
      <c r="J78" s="500"/>
      <c r="K78" s="500"/>
      <c r="L78" s="498"/>
      <c r="M78" s="498"/>
      <c r="N78" s="460"/>
      <c r="O78" s="424"/>
      <c r="P78" s="499"/>
      <c r="Q78" s="391"/>
      <c r="R78" s="344"/>
      <c r="S78" s="40"/>
      <c r="Y78" s="40"/>
      <c r="Z78" s="40"/>
    </row>
    <row r="79" spans="1:34" s="404" customFormat="1" ht="14.25" customHeight="1">
      <c r="A79" s="460"/>
      <c r="B79" s="458"/>
      <c r="C79" s="458"/>
      <c r="D79" s="390"/>
      <c r="E79" s="460"/>
      <c r="F79" s="475"/>
      <c r="G79" s="460"/>
      <c r="H79" s="460"/>
      <c r="I79" s="460"/>
      <c r="J79" s="500"/>
      <c r="K79" s="500"/>
      <c r="L79" s="498"/>
      <c r="M79" s="498"/>
      <c r="N79" s="460"/>
      <c r="O79" s="424"/>
      <c r="P79" s="499"/>
      <c r="Q79" s="391"/>
      <c r="R79" s="344"/>
      <c r="S79" s="40"/>
      <c r="Y79" s="40"/>
      <c r="Z79" s="40"/>
    </row>
    <row r="80" spans="1:34" s="9" customFormat="1" ht="13.9" customHeight="1">
      <c r="A80" s="460"/>
      <c r="B80" s="458"/>
      <c r="C80" s="458"/>
      <c r="D80" s="390"/>
      <c r="E80" s="460"/>
      <c r="F80" s="475"/>
      <c r="G80" s="460"/>
      <c r="H80" s="460"/>
      <c r="I80" s="460"/>
      <c r="J80" s="458"/>
      <c r="K80" s="457"/>
      <c r="L80" s="460"/>
      <c r="M80" s="460"/>
      <c r="N80" s="460"/>
      <c r="O80" s="460"/>
      <c r="P80" s="476"/>
      <c r="Q80" s="4"/>
      <c r="R80" s="421"/>
      <c r="S80" s="6"/>
      <c r="Y80" s="6"/>
      <c r="Z80" s="6"/>
    </row>
    <row r="81" spans="1:34" s="9" customFormat="1" ht="14.25">
      <c r="A81" s="414"/>
      <c r="B81" s="415"/>
      <c r="C81" s="415"/>
      <c r="D81" s="416"/>
      <c r="E81" s="414"/>
      <c r="F81" s="417"/>
      <c r="G81" s="414"/>
      <c r="H81" s="414"/>
      <c r="I81" s="414"/>
      <c r="J81" s="418"/>
      <c r="K81" s="418"/>
      <c r="L81" s="419"/>
      <c r="M81" s="418"/>
      <c r="N81" s="418"/>
      <c r="O81" s="420"/>
      <c r="P81" s="4"/>
      <c r="Q81" s="4"/>
      <c r="R81" s="93"/>
      <c r="S81" s="6"/>
      <c r="Y81" s="6"/>
      <c r="Z81" s="6"/>
    </row>
    <row r="82" spans="1:34" s="9" customFormat="1" ht="15">
      <c r="A82" s="378"/>
      <c r="B82" s="379"/>
      <c r="C82" s="379"/>
      <c r="D82" s="380"/>
      <c r="E82" s="378"/>
      <c r="F82" s="386"/>
      <c r="G82" s="378"/>
      <c r="H82" s="378"/>
      <c r="I82" s="378"/>
      <c r="J82" s="379"/>
      <c r="K82" s="79"/>
      <c r="L82" s="378"/>
      <c r="M82" s="378"/>
      <c r="N82" s="378"/>
      <c r="O82" s="387"/>
      <c r="P82" s="4"/>
      <c r="Q82" s="4"/>
      <c r="R82" s="93"/>
      <c r="S82" s="6"/>
      <c r="Y82" s="6"/>
      <c r="Z82" s="6"/>
    </row>
    <row r="83" spans="1:34" s="6" customFormat="1">
      <c r="A83" s="44"/>
      <c r="B83" s="45"/>
      <c r="C83" s="46"/>
      <c r="D83" s="47"/>
      <c r="E83" s="48"/>
      <c r="F83" s="49"/>
      <c r="G83" s="49"/>
      <c r="H83" s="49"/>
      <c r="I83" s="49"/>
      <c r="J83" s="17"/>
      <c r="K83" s="91"/>
      <c r="L83" s="91"/>
      <c r="M83" s="17"/>
      <c r="N83" s="16"/>
      <c r="O83" s="92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5">
      <c r="A84" s="50" t="s">
        <v>617</v>
      </c>
      <c r="B84" s="50"/>
      <c r="C84" s="50"/>
      <c r="D84" s="50"/>
      <c r="E84" s="51"/>
      <c r="F84" s="49"/>
      <c r="G84" s="49"/>
      <c r="H84" s="49"/>
      <c r="I84" s="49"/>
      <c r="J84" s="53"/>
      <c r="K84" s="12"/>
      <c r="L84" s="12"/>
      <c r="M84" s="12"/>
      <c r="N84" s="11"/>
      <c r="O84" s="53"/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52" t="s">
        <v>610</v>
      </c>
      <c r="H85" s="21" t="s">
        <v>592</v>
      </c>
      <c r="I85" s="21" t="s">
        <v>593</v>
      </c>
      <c r="J85" s="20" t="s">
        <v>594</v>
      </c>
      <c r="K85" s="20" t="s">
        <v>618</v>
      </c>
      <c r="L85" s="63" t="s">
        <v>3632</v>
      </c>
      <c r="M85" s="77" t="s">
        <v>612</v>
      </c>
      <c r="N85" s="21" t="s">
        <v>613</v>
      </c>
      <c r="O85" s="21" t="s">
        <v>597</v>
      </c>
      <c r="P85" s="22" t="s">
        <v>598</v>
      </c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40" customFormat="1" ht="14.25">
      <c r="A86" s="474">
        <v>1</v>
      </c>
      <c r="B86" s="492">
        <v>44075</v>
      </c>
      <c r="C86" s="492"/>
      <c r="D86" s="453" t="s">
        <v>3665</v>
      </c>
      <c r="E86" s="454" t="s">
        <v>601</v>
      </c>
      <c r="F86" s="454">
        <v>72</v>
      </c>
      <c r="G86" s="493">
        <v>35</v>
      </c>
      <c r="H86" s="493">
        <v>87</v>
      </c>
      <c r="I86" s="454">
        <v>150</v>
      </c>
      <c r="J86" s="451" t="s">
        <v>3676</v>
      </c>
      <c r="K86" s="451">
        <f t="shared" ref="K86:K87" si="14">H86-F86</f>
        <v>15</v>
      </c>
      <c r="L86" s="451">
        <v>100</v>
      </c>
      <c r="M86" s="451">
        <f t="shared" ref="M86:M87" si="15">(K86*N86)-100</f>
        <v>1025</v>
      </c>
      <c r="N86" s="451">
        <v>75</v>
      </c>
      <c r="O86" s="456" t="s">
        <v>600</v>
      </c>
      <c r="P86" s="461">
        <v>44075</v>
      </c>
      <c r="Q86" s="391"/>
      <c r="R86" s="344" t="s">
        <v>3187</v>
      </c>
      <c r="Z86" s="404"/>
      <c r="AA86" s="404"/>
      <c r="AB86" s="404"/>
      <c r="AC86" s="404"/>
      <c r="AD86" s="404"/>
      <c r="AE86" s="404"/>
      <c r="AF86" s="404"/>
      <c r="AG86" s="404"/>
      <c r="AH86" s="404"/>
    </row>
    <row r="87" spans="1:34" s="40" customFormat="1" ht="14.25">
      <c r="A87" s="474">
        <v>2</v>
      </c>
      <c r="B87" s="492">
        <v>44075</v>
      </c>
      <c r="C87" s="492"/>
      <c r="D87" s="453" t="s">
        <v>3665</v>
      </c>
      <c r="E87" s="454" t="s">
        <v>601</v>
      </c>
      <c r="F87" s="454" t="s">
        <v>3675</v>
      </c>
      <c r="G87" s="493">
        <v>0</v>
      </c>
      <c r="H87" s="493">
        <v>63</v>
      </c>
      <c r="I87" s="454">
        <v>120</v>
      </c>
      <c r="J87" s="451" t="s">
        <v>3677</v>
      </c>
      <c r="K87" s="451">
        <f t="shared" si="14"/>
        <v>15.5</v>
      </c>
      <c r="L87" s="451">
        <v>100</v>
      </c>
      <c r="M87" s="451">
        <f t="shared" si="15"/>
        <v>1062.5</v>
      </c>
      <c r="N87" s="451">
        <v>75</v>
      </c>
      <c r="O87" s="456" t="s">
        <v>600</v>
      </c>
      <c r="P87" s="461">
        <v>44075</v>
      </c>
      <c r="Q87" s="391"/>
      <c r="R87" s="344" t="s">
        <v>3187</v>
      </c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474">
        <v>3</v>
      </c>
      <c r="B88" s="492">
        <v>44076</v>
      </c>
      <c r="C88" s="492"/>
      <c r="D88" s="453" t="s">
        <v>3686</v>
      </c>
      <c r="E88" s="454" t="s">
        <v>601</v>
      </c>
      <c r="F88" s="454">
        <v>45</v>
      </c>
      <c r="G88" s="493"/>
      <c r="H88" s="493">
        <v>57</v>
      </c>
      <c r="I88" s="454">
        <v>90</v>
      </c>
      <c r="J88" s="451" t="s">
        <v>3687</v>
      </c>
      <c r="K88" s="451">
        <f t="shared" ref="K88" si="16">H88-F88</f>
        <v>12</v>
      </c>
      <c r="L88" s="451">
        <v>100</v>
      </c>
      <c r="M88" s="451">
        <f t="shared" ref="M88" si="17">(K88*N88)-100</f>
        <v>800</v>
      </c>
      <c r="N88" s="451">
        <v>75</v>
      </c>
      <c r="O88" s="456" t="s">
        <v>600</v>
      </c>
      <c r="P88" s="461">
        <v>44076</v>
      </c>
      <c r="Q88" s="391"/>
      <c r="R88" s="344" t="s">
        <v>3187</v>
      </c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508">
        <v>4</v>
      </c>
      <c r="B89" s="471">
        <v>44076</v>
      </c>
      <c r="C89" s="471"/>
      <c r="D89" s="472" t="s">
        <v>3688</v>
      </c>
      <c r="E89" s="473" t="s">
        <v>601</v>
      </c>
      <c r="F89" s="473" t="s">
        <v>3689</v>
      </c>
      <c r="G89" s="431"/>
      <c r="H89" s="431"/>
      <c r="I89" s="473">
        <v>80</v>
      </c>
      <c r="J89" s="500" t="s">
        <v>602</v>
      </c>
      <c r="K89" s="500"/>
      <c r="L89" s="500"/>
      <c r="M89" s="500"/>
      <c r="N89" s="500"/>
      <c r="O89" s="424"/>
      <c r="P89" s="499"/>
      <c r="Q89" s="391"/>
      <c r="R89" s="344" t="s">
        <v>3187</v>
      </c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508">
        <v>5</v>
      </c>
      <c r="B90" s="471">
        <v>44076</v>
      </c>
      <c r="C90" s="471"/>
      <c r="D90" s="472" t="s">
        <v>3690</v>
      </c>
      <c r="E90" s="473" t="s">
        <v>601</v>
      </c>
      <c r="F90" s="473" t="s">
        <v>3691</v>
      </c>
      <c r="G90" s="431">
        <v>35</v>
      </c>
      <c r="H90" s="431"/>
      <c r="I90" s="473" t="s">
        <v>3692</v>
      </c>
      <c r="J90" s="500" t="s">
        <v>602</v>
      </c>
      <c r="K90" s="500"/>
      <c r="L90" s="500"/>
      <c r="M90" s="500"/>
      <c r="N90" s="500"/>
      <c r="O90" s="424"/>
      <c r="P90" s="499"/>
      <c r="Q90" s="391"/>
      <c r="R90" s="344" t="s">
        <v>603</v>
      </c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508"/>
      <c r="B91" s="471"/>
      <c r="C91" s="471"/>
      <c r="D91" s="472"/>
      <c r="E91" s="473"/>
      <c r="F91" s="473"/>
      <c r="G91" s="431"/>
      <c r="H91" s="431"/>
      <c r="I91" s="473"/>
      <c r="J91" s="500"/>
      <c r="K91" s="500"/>
      <c r="L91" s="500"/>
      <c r="M91" s="500"/>
      <c r="N91" s="500"/>
      <c r="O91" s="424"/>
      <c r="P91" s="499"/>
      <c r="Q91" s="391"/>
      <c r="R91" s="344"/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508"/>
      <c r="B92" s="471"/>
      <c r="C92" s="471"/>
      <c r="D92" s="472"/>
      <c r="E92" s="473"/>
      <c r="F92" s="473"/>
      <c r="G92" s="431"/>
      <c r="H92" s="431"/>
      <c r="I92" s="473"/>
      <c r="J92" s="500"/>
      <c r="K92" s="500"/>
      <c r="L92" s="500"/>
      <c r="M92" s="500"/>
      <c r="N92" s="500"/>
      <c r="O92" s="424"/>
      <c r="P92" s="499"/>
      <c r="Q92" s="391"/>
      <c r="R92" s="344"/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508"/>
      <c r="B93" s="471"/>
      <c r="C93" s="471"/>
      <c r="D93" s="472"/>
      <c r="E93" s="473"/>
      <c r="F93" s="473"/>
      <c r="G93" s="431"/>
      <c r="H93" s="431"/>
      <c r="I93" s="473"/>
      <c r="J93" s="500"/>
      <c r="K93" s="500"/>
      <c r="L93" s="500"/>
      <c r="M93" s="500"/>
      <c r="N93" s="500"/>
      <c r="O93" s="424"/>
      <c r="P93" s="499"/>
      <c r="Q93" s="391"/>
      <c r="R93" s="344"/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508"/>
      <c r="B94" s="471"/>
      <c r="C94" s="471"/>
      <c r="D94" s="472"/>
      <c r="E94" s="473"/>
      <c r="F94" s="473"/>
      <c r="G94" s="431"/>
      <c r="H94" s="431"/>
      <c r="I94" s="473"/>
      <c r="J94" s="500"/>
      <c r="K94" s="500"/>
      <c r="L94" s="500"/>
      <c r="M94" s="500"/>
      <c r="N94" s="500"/>
      <c r="O94" s="424"/>
      <c r="P94" s="499"/>
      <c r="Q94" s="391"/>
      <c r="R94" s="344"/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508"/>
      <c r="B95" s="471"/>
      <c r="C95" s="471"/>
      <c r="D95" s="472"/>
      <c r="E95" s="473"/>
      <c r="F95" s="473"/>
      <c r="G95" s="431"/>
      <c r="H95" s="431"/>
      <c r="I95" s="473"/>
      <c r="J95" s="500"/>
      <c r="K95" s="500"/>
      <c r="L95" s="500"/>
      <c r="M95" s="500"/>
      <c r="N95" s="500"/>
      <c r="O95" s="424"/>
      <c r="P95" s="509"/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508"/>
      <c r="B96" s="471"/>
      <c r="C96" s="471"/>
      <c r="D96" s="472"/>
      <c r="E96" s="473"/>
      <c r="F96" s="473"/>
      <c r="G96" s="431"/>
      <c r="H96" s="431"/>
      <c r="I96" s="473"/>
      <c r="J96" s="500"/>
      <c r="K96" s="500"/>
      <c r="L96" s="500"/>
      <c r="M96" s="500"/>
      <c r="N96" s="500"/>
      <c r="O96" s="424"/>
      <c r="P96" s="499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508"/>
      <c r="B97" s="471"/>
      <c r="C97" s="471"/>
      <c r="D97" s="472"/>
      <c r="E97" s="473"/>
      <c r="F97" s="473"/>
      <c r="G97" s="431"/>
      <c r="H97" s="431"/>
      <c r="I97" s="473"/>
      <c r="J97" s="500"/>
      <c r="K97" s="500"/>
      <c r="L97" s="500"/>
      <c r="M97" s="500"/>
      <c r="N97" s="500"/>
      <c r="O97" s="424"/>
      <c r="P97" s="499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508"/>
      <c r="B98" s="471"/>
      <c r="C98" s="471"/>
      <c r="D98" s="472"/>
      <c r="E98" s="473"/>
      <c r="F98" s="473"/>
      <c r="G98" s="431"/>
      <c r="H98" s="431"/>
      <c r="I98" s="473"/>
      <c r="J98" s="500"/>
      <c r="K98" s="500"/>
      <c r="L98" s="500"/>
      <c r="M98" s="500"/>
      <c r="N98" s="500"/>
      <c r="O98" s="424"/>
      <c r="P98" s="509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508"/>
      <c r="B99" s="471"/>
      <c r="C99" s="471"/>
      <c r="D99" s="472"/>
      <c r="E99" s="473"/>
      <c r="F99" s="473"/>
      <c r="G99" s="431"/>
      <c r="H99" s="431"/>
      <c r="I99" s="473"/>
      <c r="J99" s="500"/>
      <c r="K99" s="500"/>
      <c r="L99" s="500"/>
      <c r="M99" s="500"/>
      <c r="N99" s="500"/>
      <c r="O99" s="424"/>
      <c r="P99" s="499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508"/>
      <c r="B100" s="471"/>
      <c r="C100" s="471"/>
      <c r="D100" s="472"/>
      <c r="E100" s="473"/>
      <c r="F100" s="473"/>
      <c r="G100" s="431"/>
      <c r="H100" s="431"/>
      <c r="I100" s="473"/>
      <c r="J100" s="500"/>
      <c r="K100" s="500"/>
      <c r="L100" s="500"/>
      <c r="M100" s="500"/>
      <c r="N100" s="500"/>
      <c r="O100" s="424"/>
      <c r="P100" s="499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78"/>
      <c r="B101" s="379"/>
      <c r="C101" s="379"/>
      <c r="D101" s="380"/>
      <c r="E101" s="378"/>
      <c r="F101" s="405"/>
      <c r="G101" s="378"/>
      <c r="H101" s="378"/>
      <c r="I101" s="378"/>
      <c r="J101" s="379"/>
      <c r="K101" s="406"/>
      <c r="L101" s="378"/>
      <c r="M101" s="378"/>
      <c r="N101" s="378"/>
      <c r="O101" s="407"/>
      <c r="P101" s="391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ht="15">
      <c r="A102" s="100" t="s">
        <v>619</v>
      </c>
      <c r="B102" s="101"/>
      <c r="C102" s="101"/>
      <c r="D102" s="102"/>
      <c r="E102" s="34"/>
      <c r="F102" s="32"/>
      <c r="G102" s="32"/>
      <c r="H102" s="73"/>
      <c r="I102" s="120"/>
      <c r="J102" s="121"/>
      <c r="K102" s="17"/>
      <c r="L102" s="17"/>
      <c r="M102" s="17"/>
      <c r="N102" s="11"/>
      <c r="O102" s="53"/>
      <c r="Q102" s="9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4" ht="38.25">
      <c r="A103" s="20" t="s">
        <v>16</v>
      </c>
      <c r="B103" s="21" t="s">
        <v>575</v>
      </c>
      <c r="C103" s="21"/>
      <c r="D103" s="22" t="s">
        <v>588</v>
      </c>
      <c r="E103" s="21" t="s">
        <v>589</v>
      </c>
      <c r="F103" s="21" t="s">
        <v>590</v>
      </c>
      <c r="G103" s="21" t="s">
        <v>591</v>
      </c>
      <c r="H103" s="21" t="s">
        <v>592</v>
      </c>
      <c r="I103" s="21" t="s">
        <v>593</v>
      </c>
      <c r="J103" s="20" t="s">
        <v>594</v>
      </c>
      <c r="K103" s="21" t="s">
        <v>595</v>
      </c>
      <c r="L103" s="21" t="s">
        <v>596</v>
      </c>
      <c r="M103" s="21" t="s">
        <v>597</v>
      </c>
      <c r="N103" s="22" t="s">
        <v>598</v>
      </c>
      <c r="O103" s="21" t="s">
        <v>599</v>
      </c>
      <c r="P103" s="98"/>
      <c r="Q103" s="11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34">
      <c r="A104" s="392">
        <v>1</v>
      </c>
      <c r="B104" s="393">
        <v>44071</v>
      </c>
      <c r="C104" s="394"/>
      <c r="D104" s="395" t="s">
        <v>330</v>
      </c>
      <c r="E104" s="396" t="s">
        <v>601</v>
      </c>
      <c r="F104" s="396" t="s">
        <v>3646</v>
      </c>
      <c r="G104" s="397">
        <v>245</v>
      </c>
      <c r="H104" s="397"/>
      <c r="I104" s="396" t="s">
        <v>3647</v>
      </c>
      <c r="J104" s="398" t="s">
        <v>602</v>
      </c>
      <c r="K104" s="399"/>
      <c r="L104" s="400"/>
      <c r="M104" s="401"/>
      <c r="N104" s="402"/>
      <c r="O104" s="403"/>
      <c r="P104" s="98"/>
      <c r="Q104" s="11"/>
      <c r="R104" s="17" t="s">
        <v>603</v>
      </c>
      <c r="S104" s="16"/>
      <c r="T104" s="16"/>
      <c r="U104" s="16"/>
      <c r="V104" s="16"/>
      <c r="W104" s="16"/>
      <c r="X104" s="16"/>
      <c r="Y104" s="16"/>
      <c r="Z104" s="16"/>
    </row>
    <row r="105" spans="1:34" s="8" customFormat="1">
      <c r="A105" s="392"/>
      <c r="B105" s="393"/>
      <c r="C105" s="394"/>
      <c r="D105" s="395"/>
      <c r="E105" s="396"/>
      <c r="F105" s="396"/>
      <c r="G105" s="397"/>
      <c r="H105" s="397"/>
      <c r="I105" s="396"/>
      <c r="J105" s="398"/>
      <c r="K105" s="399"/>
      <c r="L105" s="400"/>
      <c r="M105" s="401"/>
      <c r="N105" s="402"/>
      <c r="O105" s="403"/>
      <c r="P105" s="124"/>
      <c r="Q105"/>
      <c r="R105" s="95"/>
      <c r="T105" s="57"/>
      <c r="U105" s="57"/>
      <c r="V105" s="57"/>
      <c r="W105" s="57"/>
      <c r="X105" s="57"/>
      <c r="Y105" s="57"/>
      <c r="Z105" s="57"/>
    </row>
    <row r="106" spans="1:34">
      <c r="A106" s="23" t="s">
        <v>604</v>
      </c>
      <c r="B106" s="23"/>
      <c r="C106" s="23"/>
      <c r="D106" s="23"/>
      <c r="E106" s="5"/>
      <c r="F106" s="30" t="s">
        <v>606</v>
      </c>
      <c r="G106" s="82"/>
      <c r="H106" s="82"/>
      <c r="I106" s="38"/>
      <c r="J106" s="85"/>
      <c r="K106" s="83"/>
      <c r="L106" s="84"/>
      <c r="M106" s="85"/>
      <c r="N106" s="86"/>
      <c r="O106" s="125"/>
      <c r="P106" s="11"/>
      <c r="Q106" s="16"/>
      <c r="R106" s="97"/>
      <c r="S106" s="16"/>
      <c r="T106" s="16"/>
      <c r="U106" s="16"/>
      <c r="V106" s="16"/>
      <c r="W106" s="16"/>
      <c r="X106" s="16"/>
      <c r="Y106" s="16"/>
    </row>
    <row r="107" spans="1:34">
      <c r="A107" s="29" t="s">
        <v>605</v>
      </c>
      <c r="B107" s="23"/>
      <c r="C107" s="23"/>
      <c r="D107" s="23"/>
      <c r="E107" s="32"/>
      <c r="F107" s="30" t="s">
        <v>608</v>
      </c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29"/>
      <c r="B108" s="23"/>
      <c r="C108" s="23"/>
      <c r="D108" s="23"/>
      <c r="E108" s="32"/>
      <c r="F108" s="30"/>
      <c r="G108" s="12"/>
      <c r="H108" s="12"/>
      <c r="I108" s="12"/>
      <c r="J108" s="53"/>
      <c r="K108" s="12"/>
      <c r="L108" s="12"/>
      <c r="M108" s="12"/>
      <c r="N108" s="11"/>
      <c r="O108" s="53"/>
      <c r="Q108" s="7"/>
      <c r="R108" s="82"/>
      <c r="S108" s="16"/>
      <c r="T108" s="16"/>
      <c r="U108" s="16"/>
      <c r="V108" s="16"/>
      <c r="W108" s="16"/>
      <c r="X108" s="16"/>
      <c r="Y108" s="16"/>
      <c r="Z108" s="16"/>
    </row>
    <row r="109" spans="1:34">
      <c r="A109" s="29"/>
      <c r="B109" s="23"/>
      <c r="C109" s="23"/>
      <c r="D109" s="23"/>
      <c r="E109" s="32"/>
      <c r="F109" s="30"/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82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41"/>
      <c r="H110" s="42"/>
      <c r="I110" s="82"/>
      <c r="J110" s="17"/>
      <c r="K110" s="83"/>
      <c r="L110" s="84"/>
      <c r="M110" s="85"/>
      <c r="N110" s="86"/>
      <c r="O110" s="87"/>
      <c r="P110" s="5"/>
      <c r="Q110" s="11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>
      <c r="A111" s="37"/>
      <c r="B111" s="45"/>
      <c r="C111" s="103"/>
      <c r="D111" s="6"/>
      <c r="E111" s="38"/>
      <c r="F111" s="82"/>
      <c r="G111" s="41"/>
      <c r="H111" s="42"/>
      <c r="I111" s="82"/>
      <c r="J111" s="17"/>
      <c r="K111" s="83"/>
      <c r="L111" s="84"/>
      <c r="M111" s="85"/>
      <c r="N111" s="86"/>
      <c r="O111" s="87"/>
      <c r="P111" s="5"/>
      <c r="Q111" s="11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15">
      <c r="A112" s="5"/>
      <c r="B112" s="104" t="s">
        <v>620</v>
      </c>
      <c r="C112" s="104"/>
      <c r="D112" s="104"/>
      <c r="E112" s="104"/>
      <c r="F112" s="17"/>
      <c r="G112" s="17"/>
      <c r="H112" s="105"/>
      <c r="I112" s="17"/>
      <c r="J112" s="74"/>
      <c r="K112" s="75"/>
      <c r="L112" s="17"/>
      <c r="M112" s="17"/>
      <c r="N112" s="16"/>
      <c r="O112" s="99"/>
      <c r="P112" s="7"/>
      <c r="Q112" s="11"/>
      <c r="R112" s="142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575</v>
      </c>
      <c r="C113" s="21"/>
      <c r="D113" s="22" t="s">
        <v>588</v>
      </c>
      <c r="E113" s="21" t="s">
        <v>589</v>
      </c>
      <c r="F113" s="21" t="s">
        <v>590</v>
      </c>
      <c r="G113" s="21" t="s">
        <v>621</v>
      </c>
      <c r="H113" s="21" t="s">
        <v>622</v>
      </c>
      <c r="I113" s="21" t="s">
        <v>593</v>
      </c>
      <c r="J113" s="61" t="s">
        <v>594</v>
      </c>
      <c r="K113" s="21" t="s">
        <v>595</v>
      </c>
      <c r="L113" s="21" t="s">
        <v>596</v>
      </c>
      <c r="M113" s="21" t="s">
        <v>597</v>
      </c>
      <c r="N113" s="22" t="s">
        <v>598</v>
      </c>
      <c r="O113" s="99"/>
      <c r="P113" s="7"/>
      <c r="Q113" s="11"/>
      <c r="R113" s="142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1</v>
      </c>
      <c r="B114" s="106">
        <v>41579</v>
      </c>
      <c r="C114" s="106"/>
      <c r="D114" s="107" t="s">
        <v>623</v>
      </c>
      <c r="E114" s="108" t="s">
        <v>624</v>
      </c>
      <c r="F114" s="109">
        <v>82</v>
      </c>
      <c r="G114" s="108" t="s">
        <v>625</v>
      </c>
      <c r="H114" s="108">
        <v>100</v>
      </c>
      <c r="I114" s="126">
        <v>100</v>
      </c>
      <c r="J114" s="127" t="s">
        <v>626</v>
      </c>
      <c r="K114" s="128">
        <f t="shared" ref="K114:K145" si="18">H114-F114</f>
        <v>18</v>
      </c>
      <c r="L114" s="129">
        <f t="shared" ref="L114:L145" si="19">K114/F114</f>
        <v>0.21951219512195122</v>
      </c>
      <c r="M114" s="130" t="s">
        <v>600</v>
      </c>
      <c r="N114" s="131">
        <v>42657</v>
      </c>
      <c r="O114" s="53"/>
      <c r="P114" s="11"/>
      <c r="Q114" s="16"/>
      <c r="R114" s="14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2</v>
      </c>
      <c r="B115" s="106">
        <v>41794</v>
      </c>
      <c r="C115" s="106"/>
      <c r="D115" s="107" t="s">
        <v>627</v>
      </c>
      <c r="E115" s="108" t="s">
        <v>601</v>
      </c>
      <c r="F115" s="109">
        <v>257</v>
      </c>
      <c r="G115" s="108" t="s">
        <v>625</v>
      </c>
      <c r="H115" s="108">
        <v>300</v>
      </c>
      <c r="I115" s="126">
        <v>300</v>
      </c>
      <c r="J115" s="127" t="s">
        <v>626</v>
      </c>
      <c r="K115" s="128">
        <f t="shared" si="18"/>
        <v>43</v>
      </c>
      <c r="L115" s="129">
        <f t="shared" si="19"/>
        <v>0.16731517509727625</v>
      </c>
      <c r="M115" s="130" t="s">
        <v>600</v>
      </c>
      <c r="N115" s="131">
        <v>41822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</v>
      </c>
      <c r="B116" s="106">
        <v>41828</v>
      </c>
      <c r="C116" s="106"/>
      <c r="D116" s="107" t="s">
        <v>628</v>
      </c>
      <c r="E116" s="108" t="s">
        <v>601</v>
      </c>
      <c r="F116" s="109">
        <v>393</v>
      </c>
      <c r="G116" s="108" t="s">
        <v>625</v>
      </c>
      <c r="H116" s="108">
        <v>468</v>
      </c>
      <c r="I116" s="126">
        <v>468</v>
      </c>
      <c r="J116" s="127" t="s">
        <v>626</v>
      </c>
      <c r="K116" s="128">
        <f t="shared" si="18"/>
        <v>75</v>
      </c>
      <c r="L116" s="129">
        <f t="shared" si="19"/>
        <v>0.19083969465648856</v>
      </c>
      <c r="M116" s="130" t="s">
        <v>600</v>
      </c>
      <c r="N116" s="131">
        <v>41863</v>
      </c>
      <c r="O116" s="53"/>
      <c r="P116" s="11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4</v>
      </c>
      <c r="B117" s="106">
        <v>41857</v>
      </c>
      <c r="C117" s="106"/>
      <c r="D117" s="107" t="s">
        <v>629</v>
      </c>
      <c r="E117" s="108" t="s">
        <v>601</v>
      </c>
      <c r="F117" s="109">
        <v>205</v>
      </c>
      <c r="G117" s="108" t="s">
        <v>625</v>
      </c>
      <c r="H117" s="108">
        <v>275</v>
      </c>
      <c r="I117" s="126">
        <v>250</v>
      </c>
      <c r="J117" s="127" t="s">
        <v>626</v>
      </c>
      <c r="K117" s="128">
        <f t="shared" si="18"/>
        <v>70</v>
      </c>
      <c r="L117" s="129">
        <f t="shared" si="19"/>
        <v>0.34146341463414637</v>
      </c>
      <c r="M117" s="130" t="s">
        <v>600</v>
      </c>
      <c r="N117" s="131">
        <v>41962</v>
      </c>
      <c r="O117" s="53"/>
      <c r="P117" s="11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</v>
      </c>
      <c r="B118" s="106">
        <v>41886</v>
      </c>
      <c r="C118" s="106"/>
      <c r="D118" s="107" t="s">
        <v>630</v>
      </c>
      <c r="E118" s="108" t="s">
        <v>601</v>
      </c>
      <c r="F118" s="109">
        <v>162</v>
      </c>
      <c r="G118" s="108" t="s">
        <v>625</v>
      </c>
      <c r="H118" s="108">
        <v>190</v>
      </c>
      <c r="I118" s="126">
        <v>190</v>
      </c>
      <c r="J118" s="127" t="s">
        <v>626</v>
      </c>
      <c r="K118" s="128">
        <f t="shared" si="18"/>
        <v>28</v>
      </c>
      <c r="L118" s="129">
        <f t="shared" si="19"/>
        <v>0.1728395061728395</v>
      </c>
      <c r="M118" s="130" t="s">
        <v>600</v>
      </c>
      <c r="N118" s="131">
        <v>42006</v>
      </c>
      <c r="O118" s="53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6</v>
      </c>
      <c r="B119" s="106">
        <v>41886</v>
      </c>
      <c r="C119" s="106"/>
      <c r="D119" s="107" t="s">
        <v>631</v>
      </c>
      <c r="E119" s="108" t="s">
        <v>601</v>
      </c>
      <c r="F119" s="109">
        <v>75</v>
      </c>
      <c r="G119" s="108" t="s">
        <v>625</v>
      </c>
      <c r="H119" s="108">
        <v>91.5</v>
      </c>
      <c r="I119" s="126" t="s">
        <v>632</v>
      </c>
      <c r="J119" s="127" t="s">
        <v>633</v>
      </c>
      <c r="K119" s="128">
        <f t="shared" si="18"/>
        <v>16.5</v>
      </c>
      <c r="L119" s="129">
        <f t="shared" si="19"/>
        <v>0.22</v>
      </c>
      <c r="M119" s="130" t="s">
        <v>600</v>
      </c>
      <c r="N119" s="131">
        <v>41954</v>
      </c>
      <c r="O119" s="53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7</v>
      </c>
      <c r="B120" s="106">
        <v>41913</v>
      </c>
      <c r="C120" s="106"/>
      <c r="D120" s="107" t="s">
        <v>634</v>
      </c>
      <c r="E120" s="108" t="s">
        <v>601</v>
      </c>
      <c r="F120" s="109">
        <v>850</v>
      </c>
      <c r="G120" s="108" t="s">
        <v>625</v>
      </c>
      <c r="H120" s="108">
        <v>982.5</v>
      </c>
      <c r="I120" s="126">
        <v>1050</v>
      </c>
      <c r="J120" s="127" t="s">
        <v>635</v>
      </c>
      <c r="K120" s="128">
        <f t="shared" si="18"/>
        <v>132.5</v>
      </c>
      <c r="L120" s="129">
        <f t="shared" si="19"/>
        <v>0.15588235294117647</v>
      </c>
      <c r="M120" s="130" t="s">
        <v>600</v>
      </c>
      <c r="N120" s="131">
        <v>42039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8</v>
      </c>
      <c r="B121" s="106">
        <v>41913</v>
      </c>
      <c r="C121" s="106"/>
      <c r="D121" s="107" t="s">
        <v>636</v>
      </c>
      <c r="E121" s="108" t="s">
        <v>601</v>
      </c>
      <c r="F121" s="109">
        <v>475</v>
      </c>
      <c r="G121" s="108" t="s">
        <v>625</v>
      </c>
      <c r="H121" s="108">
        <v>515</v>
      </c>
      <c r="I121" s="126">
        <v>600</v>
      </c>
      <c r="J121" s="127" t="s">
        <v>637</v>
      </c>
      <c r="K121" s="128">
        <f t="shared" si="18"/>
        <v>40</v>
      </c>
      <c r="L121" s="129">
        <f t="shared" si="19"/>
        <v>8.4210526315789472E-2</v>
      </c>
      <c r="M121" s="130" t="s">
        <v>600</v>
      </c>
      <c r="N121" s="131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9</v>
      </c>
      <c r="B122" s="106">
        <v>41913</v>
      </c>
      <c r="C122" s="106"/>
      <c r="D122" s="107" t="s">
        <v>638</v>
      </c>
      <c r="E122" s="108" t="s">
        <v>601</v>
      </c>
      <c r="F122" s="109">
        <v>86</v>
      </c>
      <c r="G122" s="108" t="s">
        <v>625</v>
      </c>
      <c r="H122" s="108">
        <v>99</v>
      </c>
      <c r="I122" s="126">
        <v>140</v>
      </c>
      <c r="J122" s="127" t="s">
        <v>639</v>
      </c>
      <c r="K122" s="128">
        <f t="shared" si="18"/>
        <v>13</v>
      </c>
      <c r="L122" s="129">
        <f t="shared" si="19"/>
        <v>0.15116279069767441</v>
      </c>
      <c r="M122" s="130" t="s">
        <v>600</v>
      </c>
      <c r="N122" s="131">
        <v>41939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10</v>
      </c>
      <c r="B123" s="106">
        <v>41926</v>
      </c>
      <c r="C123" s="106"/>
      <c r="D123" s="107" t="s">
        <v>640</v>
      </c>
      <c r="E123" s="108" t="s">
        <v>601</v>
      </c>
      <c r="F123" s="109">
        <v>496.6</v>
      </c>
      <c r="G123" s="108" t="s">
        <v>625</v>
      </c>
      <c r="H123" s="108">
        <v>621</v>
      </c>
      <c r="I123" s="126">
        <v>580</v>
      </c>
      <c r="J123" s="127" t="s">
        <v>626</v>
      </c>
      <c r="K123" s="128">
        <f t="shared" si="18"/>
        <v>124.39999999999998</v>
      </c>
      <c r="L123" s="129">
        <f t="shared" si="19"/>
        <v>0.25050342327829234</v>
      </c>
      <c r="M123" s="130" t="s">
        <v>600</v>
      </c>
      <c r="N123" s="131">
        <v>42605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11</v>
      </c>
      <c r="B124" s="106">
        <v>41926</v>
      </c>
      <c r="C124" s="106"/>
      <c r="D124" s="107" t="s">
        <v>641</v>
      </c>
      <c r="E124" s="108" t="s">
        <v>601</v>
      </c>
      <c r="F124" s="109">
        <v>2481.9</v>
      </c>
      <c r="G124" s="108" t="s">
        <v>625</v>
      </c>
      <c r="H124" s="108">
        <v>2840</v>
      </c>
      <c r="I124" s="126">
        <v>2870</v>
      </c>
      <c r="J124" s="127" t="s">
        <v>642</v>
      </c>
      <c r="K124" s="128">
        <f t="shared" si="18"/>
        <v>358.09999999999991</v>
      </c>
      <c r="L124" s="129">
        <f t="shared" si="19"/>
        <v>0.14428462065353154</v>
      </c>
      <c r="M124" s="130" t="s">
        <v>600</v>
      </c>
      <c r="N124" s="131">
        <v>42017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12</v>
      </c>
      <c r="B125" s="106">
        <v>41928</v>
      </c>
      <c r="C125" s="106"/>
      <c r="D125" s="107" t="s">
        <v>643</v>
      </c>
      <c r="E125" s="108" t="s">
        <v>601</v>
      </c>
      <c r="F125" s="109">
        <v>84.5</v>
      </c>
      <c r="G125" s="108" t="s">
        <v>625</v>
      </c>
      <c r="H125" s="108">
        <v>93</v>
      </c>
      <c r="I125" s="126">
        <v>110</v>
      </c>
      <c r="J125" s="127" t="s">
        <v>644</v>
      </c>
      <c r="K125" s="128">
        <f t="shared" si="18"/>
        <v>8.5</v>
      </c>
      <c r="L125" s="129">
        <f t="shared" si="19"/>
        <v>0.10059171597633136</v>
      </c>
      <c r="M125" s="130" t="s">
        <v>600</v>
      </c>
      <c r="N125" s="131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13</v>
      </c>
      <c r="B126" s="106">
        <v>41928</v>
      </c>
      <c r="C126" s="106"/>
      <c r="D126" s="107" t="s">
        <v>645</v>
      </c>
      <c r="E126" s="108" t="s">
        <v>601</v>
      </c>
      <c r="F126" s="109">
        <v>401</v>
      </c>
      <c r="G126" s="108" t="s">
        <v>625</v>
      </c>
      <c r="H126" s="108">
        <v>428</v>
      </c>
      <c r="I126" s="126">
        <v>450</v>
      </c>
      <c r="J126" s="127" t="s">
        <v>646</v>
      </c>
      <c r="K126" s="128">
        <f t="shared" si="18"/>
        <v>27</v>
      </c>
      <c r="L126" s="129">
        <f t="shared" si="19"/>
        <v>6.7331670822942641E-2</v>
      </c>
      <c r="M126" s="130" t="s">
        <v>600</v>
      </c>
      <c r="N126" s="131">
        <v>42020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14</v>
      </c>
      <c r="B127" s="106">
        <v>41928</v>
      </c>
      <c r="C127" s="106"/>
      <c r="D127" s="107" t="s">
        <v>647</v>
      </c>
      <c r="E127" s="108" t="s">
        <v>601</v>
      </c>
      <c r="F127" s="109">
        <v>101</v>
      </c>
      <c r="G127" s="108" t="s">
        <v>625</v>
      </c>
      <c r="H127" s="108">
        <v>112</v>
      </c>
      <c r="I127" s="126">
        <v>120</v>
      </c>
      <c r="J127" s="127" t="s">
        <v>648</v>
      </c>
      <c r="K127" s="128">
        <f t="shared" si="18"/>
        <v>11</v>
      </c>
      <c r="L127" s="129">
        <f t="shared" si="19"/>
        <v>0.10891089108910891</v>
      </c>
      <c r="M127" s="130" t="s">
        <v>600</v>
      </c>
      <c r="N127" s="131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15</v>
      </c>
      <c r="B128" s="106">
        <v>41954</v>
      </c>
      <c r="C128" s="106"/>
      <c r="D128" s="107" t="s">
        <v>649</v>
      </c>
      <c r="E128" s="108" t="s">
        <v>601</v>
      </c>
      <c r="F128" s="109">
        <v>59</v>
      </c>
      <c r="G128" s="108" t="s">
        <v>625</v>
      </c>
      <c r="H128" s="108">
        <v>76</v>
      </c>
      <c r="I128" s="126">
        <v>76</v>
      </c>
      <c r="J128" s="127" t="s">
        <v>626</v>
      </c>
      <c r="K128" s="128">
        <f t="shared" si="18"/>
        <v>17</v>
      </c>
      <c r="L128" s="129">
        <f t="shared" si="19"/>
        <v>0.28813559322033899</v>
      </c>
      <c r="M128" s="130" t="s">
        <v>600</v>
      </c>
      <c r="N128" s="131">
        <v>43032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16</v>
      </c>
      <c r="B129" s="106">
        <v>41954</v>
      </c>
      <c r="C129" s="106"/>
      <c r="D129" s="107" t="s">
        <v>638</v>
      </c>
      <c r="E129" s="108" t="s">
        <v>601</v>
      </c>
      <c r="F129" s="109">
        <v>99</v>
      </c>
      <c r="G129" s="108" t="s">
        <v>625</v>
      </c>
      <c r="H129" s="108">
        <v>120</v>
      </c>
      <c r="I129" s="126">
        <v>120</v>
      </c>
      <c r="J129" s="127" t="s">
        <v>650</v>
      </c>
      <c r="K129" s="128">
        <f t="shared" si="18"/>
        <v>21</v>
      </c>
      <c r="L129" s="129">
        <f t="shared" si="19"/>
        <v>0.21212121212121213</v>
      </c>
      <c r="M129" s="130" t="s">
        <v>600</v>
      </c>
      <c r="N129" s="131">
        <v>41960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17</v>
      </c>
      <c r="B130" s="106">
        <v>41956</v>
      </c>
      <c r="C130" s="106"/>
      <c r="D130" s="107" t="s">
        <v>651</v>
      </c>
      <c r="E130" s="108" t="s">
        <v>601</v>
      </c>
      <c r="F130" s="109">
        <v>22</v>
      </c>
      <c r="G130" s="108" t="s">
        <v>625</v>
      </c>
      <c r="H130" s="108">
        <v>33.549999999999997</v>
      </c>
      <c r="I130" s="126">
        <v>32</v>
      </c>
      <c r="J130" s="127" t="s">
        <v>652</v>
      </c>
      <c r="K130" s="128">
        <f t="shared" si="18"/>
        <v>11.549999999999997</v>
      </c>
      <c r="L130" s="129">
        <f t="shared" si="19"/>
        <v>0.52499999999999991</v>
      </c>
      <c r="M130" s="130" t="s">
        <v>600</v>
      </c>
      <c r="N130" s="131">
        <v>42188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18</v>
      </c>
      <c r="B131" s="106">
        <v>41976</v>
      </c>
      <c r="C131" s="106"/>
      <c r="D131" s="107" t="s">
        <v>653</v>
      </c>
      <c r="E131" s="108" t="s">
        <v>601</v>
      </c>
      <c r="F131" s="109">
        <v>440</v>
      </c>
      <c r="G131" s="108" t="s">
        <v>625</v>
      </c>
      <c r="H131" s="108">
        <v>520</v>
      </c>
      <c r="I131" s="126">
        <v>520</v>
      </c>
      <c r="J131" s="127" t="s">
        <v>654</v>
      </c>
      <c r="K131" s="128">
        <f t="shared" si="18"/>
        <v>80</v>
      </c>
      <c r="L131" s="129">
        <f t="shared" si="19"/>
        <v>0.18181818181818182</v>
      </c>
      <c r="M131" s="130" t="s">
        <v>600</v>
      </c>
      <c r="N131" s="131">
        <v>42208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19</v>
      </c>
      <c r="B132" s="106">
        <v>41976</v>
      </c>
      <c r="C132" s="106"/>
      <c r="D132" s="107" t="s">
        <v>655</v>
      </c>
      <c r="E132" s="108" t="s">
        <v>601</v>
      </c>
      <c r="F132" s="109">
        <v>360</v>
      </c>
      <c r="G132" s="108" t="s">
        <v>625</v>
      </c>
      <c r="H132" s="108">
        <v>427</v>
      </c>
      <c r="I132" s="126">
        <v>425</v>
      </c>
      <c r="J132" s="127" t="s">
        <v>656</v>
      </c>
      <c r="K132" s="128">
        <f t="shared" si="18"/>
        <v>67</v>
      </c>
      <c r="L132" s="129">
        <f t="shared" si="19"/>
        <v>0.18611111111111112</v>
      </c>
      <c r="M132" s="130" t="s">
        <v>600</v>
      </c>
      <c r="N132" s="131">
        <v>42058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20</v>
      </c>
      <c r="B133" s="106">
        <v>42012</v>
      </c>
      <c r="C133" s="106"/>
      <c r="D133" s="107" t="s">
        <v>657</v>
      </c>
      <c r="E133" s="108" t="s">
        <v>601</v>
      </c>
      <c r="F133" s="109">
        <v>360</v>
      </c>
      <c r="G133" s="108" t="s">
        <v>625</v>
      </c>
      <c r="H133" s="108">
        <v>455</v>
      </c>
      <c r="I133" s="126">
        <v>420</v>
      </c>
      <c r="J133" s="127" t="s">
        <v>658</v>
      </c>
      <c r="K133" s="128">
        <f t="shared" si="18"/>
        <v>95</v>
      </c>
      <c r="L133" s="129">
        <f t="shared" si="19"/>
        <v>0.2638888888888889</v>
      </c>
      <c r="M133" s="130" t="s">
        <v>600</v>
      </c>
      <c r="N133" s="131">
        <v>42024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21</v>
      </c>
      <c r="B134" s="106">
        <v>42012</v>
      </c>
      <c r="C134" s="106"/>
      <c r="D134" s="107" t="s">
        <v>659</v>
      </c>
      <c r="E134" s="108" t="s">
        <v>601</v>
      </c>
      <c r="F134" s="109">
        <v>130</v>
      </c>
      <c r="G134" s="108"/>
      <c r="H134" s="108">
        <v>175.5</v>
      </c>
      <c r="I134" s="126">
        <v>165</v>
      </c>
      <c r="J134" s="127" t="s">
        <v>660</v>
      </c>
      <c r="K134" s="128">
        <f t="shared" si="18"/>
        <v>45.5</v>
      </c>
      <c r="L134" s="129">
        <f t="shared" si="19"/>
        <v>0.35</v>
      </c>
      <c r="M134" s="130" t="s">
        <v>600</v>
      </c>
      <c r="N134" s="131">
        <v>43088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22</v>
      </c>
      <c r="B135" s="106">
        <v>42040</v>
      </c>
      <c r="C135" s="106"/>
      <c r="D135" s="107" t="s">
        <v>390</v>
      </c>
      <c r="E135" s="108" t="s">
        <v>624</v>
      </c>
      <c r="F135" s="109">
        <v>98</v>
      </c>
      <c r="G135" s="108"/>
      <c r="H135" s="108">
        <v>120</v>
      </c>
      <c r="I135" s="126">
        <v>120</v>
      </c>
      <c r="J135" s="127" t="s">
        <v>626</v>
      </c>
      <c r="K135" s="128">
        <f t="shared" si="18"/>
        <v>22</v>
      </c>
      <c r="L135" s="129">
        <f t="shared" si="19"/>
        <v>0.22448979591836735</v>
      </c>
      <c r="M135" s="130" t="s">
        <v>600</v>
      </c>
      <c r="N135" s="131">
        <v>42753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23</v>
      </c>
      <c r="B136" s="106">
        <v>42040</v>
      </c>
      <c r="C136" s="106"/>
      <c r="D136" s="107" t="s">
        <v>661</v>
      </c>
      <c r="E136" s="108" t="s">
        <v>624</v>
      </c>
      <c r="F136" s="109">
        <v>196</v>
      </c>
      <c r="G136" s="108"/>
      <c r="H136" s="108">
        <v>262</v>
      </c>
      <c r="I136" s="126">
        <v>255</v>
      </c>
      <c r="J136" s="127" t="s">
        <v>626</v>
      </c>
      <c r="K136" s="128">
        <f t="shared" si="18"/>
        <v>66</v>
      </c>
      <c r="L136" s="129">
        <f t="shared" si="19"/>
        <v>0.33673469387755101</v>
      </c>
      <c r="M136" s="130" t="s">
        <v>600</v>
      </c>
      <c r="N136" s="131">
        <v>42599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24</v>
      </c>
      <c r="B137" s="110">
        <v>42067</v>
      </c>
      <c r="C137" s="110"/>
      <c r="D137" s="111" t="s">
        <v>389</v>
      </c>
      <c r="E137" s="112" t="s">
        <v>624</v>
      </c>
      <c r="F137" s="113">
        <v>235</v>
      </c>
      <c r="G137" s="113"/>
      <c r="H137" s="114">
        <v>77</v>
      </c>
      <c r="I137" s="132" t="s">
        <v>662</v>
      </c>
      <c r="J137" s="133" t="s">
        <v>663</v>
      </c>
      <c r="K137" s="134">
        <f t="shared" si="18"/>
        <v>-158</v>
      </c>
      <c r="L137" s="135">
        <f t="shared" si="19"/>
        <v>-0.67234042553191486</v>
      </c>
      <c r="M137" s="136" t="s">
        <v>664</v>
      </c>
      <c r="N137" s="137">
        <v>43522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25</v>
      </c>
      <c r="B138" s="106">
        <v>42067</v>
      </c>
      <c r="C138" s="106"/>
      <c r="D138" s="107" t="s">
        <v>481</v>
      </c>
      <c r="E138" s="108" t="s">
        <v>624</v>
      </c>
      <c r="F138" s="109">
        <v>185</v>
      </c>
      <c r="G138" s="108"/>
      <c r="H138" s="108">
        <v>224</v>
      </c>
      <c r="I138" s="126" t="s">
        <v>665</v>
      </c>
      <c r="J138" s="127" t="s">
        <v>626</v>
      </c>
      <c r="K138" s="128">
        <f t="shared" si="18"/>
        <v>39</v>
      </c>
      <c r="L138" s="129">
        <f t="shared" si="19"/>
        <v>0.21081081081081082</v>
      </c>
      <c r="M138" s="130" t="s">
        <v>600</v>
      </c>
      <c r="N138" s="131">
        <v>42647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364">
        <v>26</v>
      </c>
      <c r="B139" s="115">
        <v>42090</v>
      </c>
      <c r="C139" s="115"/>
      <c r="D139" s="116" t="s">
        <v>666</v>
      </c>
      <c r="E139" s="117" t="s">
        <v>624</v>
      </c>
      <c r="F139" s="118">
        <v>49.5</v>
      </c>
      <c r="G139" s="119"/>
      <c r="H139" s="119">
        <v>15.85</v>
      </c>
      <c r="I139" s="119">
        <v>67</v>
      </c>
      <c r="J139" s="138" t="s">
        <v>667</v>
      </c>
      <c r="K139" s="119">
        <f t="shared" si="18"/>
        <v>-33.65</v>
      </c>
      <c r="L139" s="139">
        <f t="shared" si="19"/>
        <v>-0.67979797979797973</v>
      </c>
      <c r="M139" s="136" t="s">
        <v>664</v>
      </c>
      <c r="N139" s="140">
        <v>43627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27</v>
      </c>
      <c r="B140" s="106">
        <v>42093</v>
      </c>
      <c r="C140" s="106"/>
      <c r="D140" s="107" t="s">
        <v>668</v>
      </c>
      <c r="E140" s="108" t="s">
        <v>624</v>
      </c>
      <c r="F140" s="109">
        <v>183.5</v>
      </c>
      <c r="G140" s="108"/>
      <c r="H140" s="108">
        <v>219</v>
      </c>
      <c r="I140" s="126">
        <v>218</v>
      </c>
      <c r="J140" s="127" t="s">
        <v>669</v>
      </c>
      <c r="K140" s="128">
        <f t="shared" si="18"/>
        <v>35.5</v>
      </c>
      <c r="L140" s="129">
        <f t="shared" si="19"/>
        <v>0.19346049046321526</v>
      </c>
      <c r="M140" s="130" t="s">
        <v>600</v>
      </c>
      <c r="N140" s="131">
        <v>42103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28</v>
      </c>
      <c r="B141" s="106">
        <v>42114</v>
      </c>
      <c r="C141" s="106"/>
      <c r="D141" s="107" t="s">
        <v>670</v>
      </c>
      <c r="E141" s="108" t="s">
        <v>624</v>
      </c>
      <c r="F141" s="109">
        <f>(227+237)/2</f>
        <v>232</v>
      </c>
      <c r="G141" s="108"/>
      <c r="H141" s="108">
        <v>298</v>
      </c>
      <c r="I141" s="126">
        <v>298</v>
      </c>
      <c r="J141" s="127" t="s">
        <v>626</v>
      </c>
      <c r="K141" s="128">
        <f t="shared" si="18"/>
        <v>66</v>
      </c>
      <c r="L141" s="129">
        <f t="shared" si="19"/>
        <v>0.28448275862068967</v>
      </c>
      <c r="M141" s="130" t="s">
        <v>600</v>
      </c>
      <c r="N141" s="131">
        <v>42823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29</v>
      </c>
      <c r="B142" s="106">
        <v>42128</v>
      </c>
      <c r="C142" s="106"/>
      <c r="D142" s="107" t="s">
        <v>671</v>
      </c>
      <c r="E142" s="108" t="s">
        <v>601</v>
      </c>
      <c r="F142" s="109">
        <v>385</v>
      </c>
      <c r="G142" s="108"/>
      <c r="H142" s="108">
        <f>212.5+331</f>
        <v>543.5</v>
      </c>
      <c r="I142" s="126">
        <v>510</v>
      </c>
      <c r="J142" s="127" t="s">
        <v>672</v>
      </c>
      <c r="K142" s="128">
        <f t="shared" si="18"/>
        <v>158.5</v>
      </c>
      <c r="L142" s="129">
        <f t="shared" si="19"/>
        <v>0.41168831168831171</v>
      </c>
      <c r="M142" s="130" t="s">
        <v>600</v>
      </c>
      <c r="N142" s="131">
        <v>42235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30</v>
      </c>
      <c r="B143" s="106">
        <v>42128</v>
      </c>
      <c r="C143" s="106"/>
      <c r="D143" s="107" t="s">
        <v>673</v>
      </c>
      <c r="E143" s="108" t="s">
        <v>601</v>
      </c>
      <c r="F143" s="109">
        <v>115.5</v>
      </c>
      <c r="G143" s="108"/>
      <c r="H143" s="108">
        <v>146</v>
      </c>
      <c r="I143" s="126">
        <v>142</v>
      </c>
      <c r="J143" s="127" t="s">
        <v>674</v>
      </c>
      <c r="K143" s="128">
        <f t="shared" si="18"/>
        <v>30.5</v>
      </c>
      <c r="L143" s="129">
        <f t="shared" si="19"/>
        <v>0.26406926406926406</v>
      </c>
      <c r="M143" s="130" t="s">
        <v>600</v>
      </c>
      <c r="N143" s="131">
        <v>42202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31</v>
      </c>
      <c r="B144" s="106">
        <v>42151</v>
      </c>
      <c r="C144" s="106"/>
      <c r="D144" s="107" t="s">
        <v>675</v>
      </c>
      <c r="E144" s="108" t="s">
        <v>601</v>
      </c>
      <c r="F144" s="109">
        <v>237.5</v>
      </c>
      <c r="G144" s="108"/>
      <c r="H144" s="108">
        <v>279.5</v>
      </c>
      <c r="I144" s="126">
        <v>278</v>
      </c>
      <c r="J144" s="127" t="s">
        <v>626</v>
      </c>
      <c r="K144" s="128">
        <f t="shared" si="18"/>
        <v>42</v>
      </c>
      <c r="L144" s="129">
        <f t="shared" si="19"/>
        <v>0.17684210526315788</v>
      </c>
      <c r="M144" s="130" t="s">
        <v>600</v>
      </c>
      <c r="N144" s="131">
        <v>42222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32</v>
      </c>
      <c r="B145" s="106">
        <v>42174</v>
      </c>
      <c r="C145" s="106"/>
      <c r="D145" s="107" t="s">
        <v>645</v>
      </c>
      <c r="E145" s="108" t="s">
        <v>624</v>
      </c>
      <c r="F145" s="109">
        <v>340</v>
      </c>
      <c r="G145" s="108"/>
      <c r="H145" s="108">
        <v>448</v>
      </c>
      <c r="I145" s="126">
        <v>448</v>
      </c>
      <c r="J145" s="127" t="s">
        <v>626</v>
      </c>
      <c r="K145" s="128">
        <f t="shared" si="18"/>
        <v>108</v>
      </c>
      <c r="L145" s="129">
        <f t="shared" si="19"/>
        <v>0.31764705882352939</v>
      </c>
      <c r="M145" s="130" t="s">
        <v>600</v>
      </c>
      <c r="N145" s="131">
        <v>43018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33</v>
      </c>
      <c r="B146" s="106">
        <v>42191</v>
      </c>
      <c r="C146" s="106"/>
      <c r="D146" s="107" t="s">
        <v>676</v>
      </c>
      <c r="E146" s="108" t="s">
        <v>624</v>
      </c>
      <c r="F146" s="109">
        <v>390</v>
      </c>
      <c r="G146" s="108"/>
      <c r="H146" s="108">
        <v>460</v>
      </c>
      <c r="I146" s="126">
        <v>460</v>
      </c>
      <c r="J146" s="127" t="s">
        <v>626</v>
      </c>
      <c r="K146" s="128">
        <f t="shared" ref="K146:K166" si="20">H146-F146</f>
        <v>70</v>
      </c>
      <c r="L146" s="129">
        <f t="shared" ref="L146:L166" si="21">K146/F146</f>
        <v>0.17948717948717949</v>
      </c>
      <c r="M146" s="130" t="s">
        <v>600</v>
      </c>
      <c r="N146" s="131">
        <v>42478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34</v>
      </c>
      <c r="B147" s="110">
        <v>42195</v>
      </c>
      <c r="C147" s="110"/>
      <c r="D147" s="111" t="s">
        <v>677</v>
      </c>
      <c r="E147" s="112" t="s">
        <v>624</v>
      </c>
      <c r="F147" s="113">
        <v>122.5</v>
      </c>
      <c r="G147" s="113"/>
      <c r="H147" s="114">
        <v>61</v>
      </c>
      <c r="I147" s="132">
        <v>172</v>
      </c>
      <c r="J147" s="133" t="s">
        <v>678</v>
      </c>
      <c r="K147" s="134">
        <f t="shared" si="20"/>
        <v>-61.5</v>
      </c>
      <c r="L147" s="135">
        <f t="shared" si="21"/>
        <v>-0.50204081632653064</v>
      </c>
      <c r="M147" s="136" t="s">
        <v>664</v>
      </c>
      <c r="N147" s="137">
        <v>43333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35</v>
      </c>
      <c r="B148" s="106">
        <v>42219</v>
      </c>
      <c r="C148" s="106"/>
      <c r="D148" s="107" t="s">
        <v>679</v>
      </c>
      <c r="E148" s="108" t="s">
        <v>624</v>
      </c>
      <c r="F148" s="109">
        <v>297.5</v>
      </c>
      <c r="G148" s="108"/>
      <c r="H148" s="108">
        <v>350</v>
      </c>
      <c r="I148" s="126">
        <v>360</v>
      </c>
      <c r="J148" s="127" t="s">
        <v>680</v>
      </c>
      <c r="K148" s="128">
        <f t="shared" si="20"/>
        <v>52.5</v>
      </c>
      <c r="L148" s="129">
        <f t="shared" si="21"/>
        <v>0.17647058823529413</v>
      </c>
      <c r="M148" s="130" t="s">
        <v>600</v>
      </c>
      <c r="N148" s="131">
        <v>42232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36</v>
      </c>
      <c r="B149" s="106">
        <v>42219</v>
      </c>
      <c r="C149" s="106"/>
      <c r="D149" s="107" t="s">
        <v>681</v>
      </c>
      <c r="E149" s="108" t="s">
        <v>624</v>
      </c>
      <c r="F149" s="109">
        <v>115.5</v>
      </c>
      <c r="G149" s="108"/>
      <c r="H149" s="108">
        <v>149</v>
      </c>
      <c r="I149" s="126">
        <v>140</v>
      </c>
      <c r="J149" s="141" t="s">
        <v>682</v>
      </c>
      <c r="K149" s="128">
        <f t="shared" si="20"/>
        <v>33.5</v>
      </c>
      <c r="L149" s="129">
        <f t="shared" si="21"/>
        <v>0.29004329004329005</v>
      </c>
      <c r="M149" s="130" t="s">
        <v>600</v>
      </c>
      <c r="N149" s="131">
        <v>42740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37</v>
      </c>
      <c r="B150" s="106">
        <v>42251</v>
      </c>
      <c r="C150" s="106"/>
      <c r="D150" s="107" t="s">
        <v>675</v>
      </c>
      <c r="E150" s="108" t="s">
        <v>624</v>
      </c>
      <c r="F150" s="109">
        <v>226</v>
      </c>
      <c r="G150" s="108"/>
      <c r="H150" s="108">
        <v>292</v>
      </c>
      <c r="I150" s="126">
        <v>292</v>
      </c>
      <c r="J150" s="127" t="s">
        <v>683</v>
      </c>
      <c r="K150" s="128">
        <f t="shared" si="20"/>
        <v>66</v>
      </c>
      <c r="L150" s="129">
        <f t="shared" si="21"/>
        <v>0.29203539823008851</v>
      </c>
      <c r="M150" s="130" t="s">
        <v>600</v>
      </c>
      <c r="N150" s="131">
        <v>42286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38</v>
      </c>
      <c r="B151" s="106">
        <v>42254</v>
      </c>
      <c r="C151" s="106"/>
      <c r="D151" s="107" t="s">
        <v>670</v>
      </c>
      <c r="E151" s="108" t="s">
        <v>624</v>
      </c>
      <c r="F151" s="109">
        <v>232.5</v>
      </c>
      <c r="G151" s="108"/>
      <c r="H151" s="108">
        <v>312.5</v>
      </c>
      <c r="I151" s="126">
        <v>310</v>
      </c>
      <c r="J151" s="127" t="s">
        <v>626</v>
      </c>
      <c r="K151" s="128">
        <f t="shared" si="20"/>
        <v>80</v>
      </c>
      <c r="L151" s="129">
        <f t="shared" si="21"/>
        <v>0.34408602150537637</v>
      </c>
      <c r="M151" s="130" t="s">
        <v>600</v>
      </c>
      <c r="N151" s="131">
        <v>42823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39</v>
      </c>
      <c r="B152" s="106">
        <v>42268</v>
      </c>
      <c r="C152" s="106"/>
      <c r="D152" s="107" t="s">
        <v>684</v>
      </c>
      <c r="E152" s="108" t="s">
        <v>624</v>
      </c>
      <c r="F152" s="109">
        <v>196.5</v>
      </c>
      <c r="G152" s="108"/>
      <c r="H152" s="108">
        <v>238</v>
      </c>
      <c r="I152" s="126">
        <v>238</v>
      </c>
      <c r="J152" s="127" t="s">
        <v>683</v>
      </c>
      <c r="K152" s="128">
        <f t="shared" si="20"/>
        <v>41.5</v>
      </c>
      <c r="L152" s="129">
        <f t="shared" si="21"/>
        <v>0.21119592875318066</v>
      </c>
      <c r="M152" s="130" t="s">
        <v>600</v>
      </c>
      <c r="N152" s="131">
        <v>42291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40</v>
      </c>
      <c r="B153" s="106">
        <v>42271</v>
      </c>
      <c r="C153" s="106"/>
      <c r="D153" s="107" t="s">
        <v>623</v>
      </c>
      <c r="E153" s="108" t="s">
        <v>624</v>
      </c>
      <c r="F153" s="109">
        <v>65</v>
      </c>
      <c r="G153" s="108"/>
      <c r="H153" s="108">
        <v>82</v>
      </c>
      <c r="I153" s="126">
        <v>82</v>
      </c>
      <c r="J153" s="127" t="s">
        <v>683</v>
      </c>
      <c r="K153" s="128">
        <f t="shared" si="20"/>
        <v>17</v>
      </c>
      <c r="L153" s="129">
        <f t="shared" si="21"/>
        <v>0.26153846153846155</v>
      </c>
      <c r="M153" s="130" t="s">
        <v>600</v>
      </c>
      <c r="N153" s="131">
        <v>42578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41</v>
      </c>
      <c r="B154" s="106">
        <v>42291</v>
      </c>
      <c r="C154" s="106"/>
      <c r="D154" s="107" t="s">
        <v>685</v>
      </c>
      <c r="E154" s="108" t="s">
        <v>624</v>
      </c>
      <c r="F154" s="109">
        <v>144</v>
      </c>
      <c r="G154" s="108"/>
      <c r="H154" s="108">
        <v>182.5</v>
      </c>
      <c r="I154" s="126">
        <v>181</v>
      </c>
      <c r="J154" s="127" t="s">
        <v>683</v>
      </c>
      <c r="K154" s="128">
        <f t="shared" si="20"/>
        <v>38.5</v>
      </c>
      <c r="L154" s="129">
        <f t="shared" si="21"/>
        <v>0.2673611111111111</v>
      </c>
      <c r="M154" s="130" t="s">
        <v>600</v>
      </c>
      <c r="N154" s="131">
        <v>42817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42</v>
      </c>
      <c r="B155" s="106">
        <v>42291</v>
      </c>
      <c r="C155" s="106"/>
      <c r="D155" s="107" t="s">
        <v>686</v>
      </c>
      <c r="E155" s="108" t="s">
        <v>624</v>
      </c>
      <c r="F155" s="109">
        <v>264</v>
      </c>
      <c r="G155" s="108"/>
      <c r="H155" s="108">
        <v>311</v>
      </c>
      <c r="I155" s="126">
        <v>311</v>
      </c>
      <c r="J155" s="127" t="s">
        <v>683</v>
      </c>
      <c r="K155" s="128">
        <f t="shared" si="20"/>
        <v>47</v>
      </c>
      <c r="L155" s="129">
        <f t="shared" si="21"/>
        <v>0.17803030303030304</v>
      </c>
      <c r="M155" s="130" t="s">
        <v>600</v>
      </c>
      <c r="N155" s="131">
        <v>42604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43</v>
      </c>
      <c r="B156" s="106">
        <v>42318</v>
      </c>
      <c r="C156" s="106"/>
      <c r="D156" s="107" t="s">
        <v>687</v>
      </c>
      <c r="E156" s="108" t="s">
        <v>601</v>
      </c>
      <c r="F156" s="109">
        <v>549.5</v>
      </c>
      <c r="G156" s="108"/>
      <c r="H156" s="108">
        <v>630</v>
      </c>
      <c r="I156" s="126">
        <v>630</v>
      </c>
      <c r="J156" s="127" t="s">
        <v>683</v>
      </c>
      <c r="K156" s="128">
        <f t="shared" si="20"/>
        <v>80.5</v>
      </c>
      <c r="L156" s="129">
        <f t="shared" si="21"/>
        <v>0.1464968152866242</v>
      </c>
      <c r="M156" s="130" t="s">
        <v>600</v>
      </c>
      <c r="N156" s="131">
        <v>42419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44</v>
      </c>
      <c r="B157" s="106">
        <v>42342</v>
      </c>
      <c r="C157" s="106"/>
      <c r="D157" s="107" t="s">
        <v>688</v>
      </c>
      <c r="E157" s="108" t="s">
        <v>624</v>
      </c>
      <c r="F157" s="109">
        <v>1027.5</v>
      </c>
      <c r="G157" s="108"/>
      <c r="H157" s="108">
        <v>1315</v>
      </c>
      <c r="I157" s="126">
        <v>1250</v>
      </c>
      <c r="J157" s="127" t="s">
        <v>683</v>
      </c>
      <c r="K157" s="128">
        <f t="shared" si="20"/>
        <v>287.5</v>
      </c>
      <c r="L157" s="129">
        <f t="shared" si="21"/>
        <v>0.27980535279805352</v>
      </c>
      <c r="M157" s="130" t="s">
        <v>600</v>
      </c>
      <c r="N157" s="131">
        <v>43244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45</v>
      </c>
      <c r="B158" s="106">
        <v>42367</v>
      </c>
      <c r="C158" s="106"/>
      <c r="D158" s="107" t="s">
        <v>689</v>
      </c>
      <c r="E158" s="108" t="s">
        <v>624</v>
      </c>
      <c r="F158" s="109">
        <v>465</v>
      </c>
      <c r="G158" s="108"/>
      <c r="H158" s="108">
        <v>540</v>
      </c>
      <c r="I158" s="126">
        <v>540</v>
      </c>
      <c r="J158" s="127" t="s">
        <v>683</v>
      </c>
      <c r="K158" s="128">
        <f t="shared" si="20"/>
        <v>75</v>
      </c>
      <c r="L158" s="129">
        <f t="shared" si="21"/>
        <v>0.16129032258064516</v>
      </c>
      <c r="M158" s="130" t="s">
        <v>600</v>
      </c>
      <c r="N158" s="131">
        <v>42530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46</v>
      </c>
      <c r="B159" s="106">
        <v>42380</v>
      </c>
      <c r="C159" s="106"/>
      <c r="D159" s="107" t="s">
        <v>390</v>
      </c>
      <c r="E159" s="108" t="s">
        <v>601</v>
      </c>
      <c r="F159" s="109">
        <v>81</v>
      </c>
      <c r="G159" s="108"/>
      <c r="H159" s="108">
        <v>110</v>
      </c>
      <c r="I159" s="126">
        <v>110</v>
      </c>
      <c r="J159" s="127" t="s">
        <v>683</v>
      </c>
      <c r="K159" s="128">
        <f t="shared" si="20"/>
        <v>29</v>
      </c>
      <c r="L159" s="129">
        <f t="shared" si="21"/>
        <v>0.35802469135802467</v>
      </c>
      <c r="M159" s="130" t="s">
        <v>600</v>
      </c>
      <c r="N159" s="131">
        <v>42745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47</v>
      </c>
      <c r="B160" s="106">
        <v>42382</v>
      </c>
      <c r="C160" s="106"/>
      <c r="D160" s="107" t="s">
        <v>690</v>
      </c>
      <c r="E160" s="108" t="s">
        <v>601</v>
      </c>
      <c r="F160" s="109">
        <v>417.5</v>
      </c>
      <c r="G160" s="108"/>
      <c r="H160" s="108">
        <v>547</v>
      </c>
      <c r="I160" s="126">
        <v>535</v>
      </c>
      <c r="J160" s="127" t="s">
        <v>683</v>
      </c>
      <c r="K160" s="128">
        <f t="shared" si="20"/>
        <v>129.5</v>
      </c>
      <c r="L160" s="129">
        <f t="shared" si="21"/>
        <v>0.31017964071856285</v>
      </c>
      <c r="M160" s="130" t="s">
        <v>600</v>
      </c>
      <c r="N160" s="131">
        <v>42578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48</v>
      </c>
      <c r="B161" s="106">
        <v>42408</v>
      </c>
      <c r="C161" s="106"/>
      <c r="D161" s="107" t="s">
        <v>691</v>
      </c>
      <c r="E161" s="108" t="s">
        <v>624</v>
      </c>
      <c r="F161" s="109">
        <v>650</v>
      </c>
      <c r="G161" s="108"/>
      <c r="H161" s="108">
        <v>800</v>
      </c>
      <c r="I161" s="126">
        <v>800</v>
      </c>
      <c r="J161" s="127" t="s">
        <v>683</v>
      </c>
      <c r="K161" s="128">
        <f t="shared" si="20"/>
        <v>150</v>
      </c>
      <c r="L161" s="129">
        <f t="shared" si="21"/>
        <v>0.23076923076923078</v>
      </c>
      <c r="M161" s="130" t="s">
        <v>600</v>
      </c>
      <c r="N161" s="131">
        <v>43154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49</v>
      </c>
      <c r="B162" s="106">
        <v>42433</v>
      </c>
      <c r="C162" s="106"/>
      <c r="D162" s="107" t="s">
        <v>197</v>
      </c>
      <c r="E162" s="108" t="s">
        <v>624</v>
      </c>
      <c r="F162" s="109">
        <v>437.5</v>
      </c>
      <c r="G162" s="108"/>
      <c r="H162" s="108">
        <v>504.5</v>
      </c>
      <c r="I162" s="126">
        <v>522</v>
      </c>
      <c r="J162" s="127" t="s">
        <v>692</v>
      </c>
      <c r="K162" s="128">
        <f t="shared" si="20"/>
        <v>67</v>
      </c>
      <c r="L162" s="129">
        <f t="shared" si="21"/>
        <v>0.15314285714285714</v>
      </c>
      <c r="M162" s="130" t="s">
        <v>600</v>
      </c>
      <c r="N162" s="131">
        <v>42480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50</v>
      </c>
      <c r="B163" s="106">
        <v>42438</v>
      </c>
      <c r="C163" s="106"/>
      <c r="D163" s="107" t="s">
        <v>693</v>
      </c>
      <c r="E163" s="108" t="s">
        <v>624</v>
      </c>
      <c r="F163" s="109">
        <v>189.5</v>
      </c>
      <c r="G163" s="108"/>
      <c r="H163" s="108">
        <v>218</v>
      </c>
      <c r="I163" s="126">
        <v>218</v>
      </c>
      <c r="J163" s="127" t="s">
        <v>683</v>
      </c>
      <c r="K163" s="128">
        <f t="shared" si="20"/>
        <v>28.5</v>
      </c>
      <c r="L163" s="129">
        <f t="shared" si="21"/>
        <v>0.15039577836411611</v>
      </c>
      <c r="M163" s="130" t="s">
        <v>600</v>
      </c>
      <c r="N163" s="131">
        <v>43034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51</v>
      </c>
      <c r="B164" s="115">
        <v>42471</v>
      </c>
      <c r="C164" s="115"/>
      <c r="D164" s="116" t="s">
        <v>694</v>
      </c>
      <c r="E164" s="117" t="s">
        <v>624</v>
      </c>
      <c r="F164" s="118">
        <v>36.5</v>
      </c>
      <c r="G164" s="119"/>
      <c r="H164" s="119">
        <v>15.85</v>
      </c>
      <c r="I164" s="119">
        <v>60</v>
      </c>
      <c r="J164" s="138" t="s">
        <v>695</v>
      </c>
      <c r="K164" s="134">
        <f t="shared" si="20"/>
        <v>-20.65</v>
      </c>
      <c r="L164" s="168">
        <f t="shared" si="21"/>
        <v>-0.5657534246575342</v>
      </c>
      <c r="M164" s="136" t="s">
        <v>664</v>
      </c>
      <c r="N164" s="169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52</v>
      </c>
      <c r="B165" s="106">
        <v>42472</v>
      </c>
      <c r="C165" s="106"/>
      <c r="D165" s="107" t="s">
        <v>696</v>
      </c>
      <c r="E165" s="108" t="s">
        <v>624</v>
      </c>
      <c r="F165" s="109">
        <v>93</v>
      </c>
      <c r="G165" s="108"/>
      <c r="H165" s="108">
        <v>149</v>
      </c>
      <c r="I165" s="126">
        <v>140</v>
      </c>
      <c r="J165" s="141" t="s">
        <v>697</v>
      </c>
      <c r="K165" s="128">
        <f t="shared" si="20"/>
        <v>56</v>
      </c>
      <c r="L165" s="129">
        <f t="shared" si="21"/>
        <v>0.60215053763440862</v>
      </c>
      <c r="M165" s="130" t="s">
        <v>600</v>
      </c>
      <c r="N165" s="131">
        <v>42740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53</v>
      </c>
      <c r="B166" s="106">
        <v>42472</v>
      </c>
      <c r="C166" s="106"/>
      <c r="D166" s="107" t="s">
        <v>698</v>
      </c>
      <c r="E166" s="108" t="s">
        <v>624</v>
      </c>
      <c r="F166" s="109">
        <v>130</v>
      </c>
      <c r="G166" s="108"/>
      <c r="H166" s="108">
        <v>150</v>
      </c>
      <c r="I166" s="126" t="s">
        <v>699</v>
      </c>
      <c r="J166" s="127" t="s">
        <v>683</v>
      </c>
      <c r="K166" s="128">
        <f t="shared" si="20"/>
        <v>20</v>
      </c>
      <c r="L166" s="129">
        <f t="shared" si="21"/>
        <v>0.15384615384615385</v>
      </c>
      <c r="M166" s="130" t="s">
        <v>600</v>
      </c>
      <c r="N166" s="131">
        <v>42564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54</v>
      </c>
      <c r="B167" s="106">
        <v>42473</v>
      </c>
      <c r="C167" s="106"/>
      <c r="D167" s="107" t="s">
        <v>354</v>
      </c>
      <c r="E167" s="108" t="s">
        <v>624</v>
      </c>
      <c r="F167" s="109">
        <v>196</v>
      </c>
      <c r="G167" s="108"/>
      <c r="H167" s="108">
        <v>299</v>
      </c>
      <c r="I167" s="126">
        <v>299</v>
      </c>
      <c r="J167" s="127" t="s">
        <v>683</v>
      </c>
      <c r="K167" s="128">
        <v>103</v>
      </c>
      <c r="L167" s="129">
        <v>0.52551020408163296</v>
      </c>
      <c r="M167" s="130" t="s">
        <v>600</v>
      </c>
      <c r="N167" s="131">
        <v>42620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55</v>
      </c>
      <c r="B168" s="106">
        <v>42473</v>
      </c>
      <c r="C168" s="106"/>
      <c r="D168" s="107" t="s">
        <v>757</v>
      </c>
      <c r="E168" s="108" t="s">
        <v>624</v>
      </c>
      <c r="F168" s="109">
        <v>88</v>
      </c>
      <c r="G168" s="108"/>
      <c r="H168" s="108">
        <v>103</v>
      </c>
      <c r="I168" s="126">
        <v>103</v>
      </c>
      <c r="J168" s="127" t="s">
        <v>683</v>
      </c>
      <c r="K168" s="128">
        <v>15</v>
      </c>
      <c r="L168" s="129">
        <v>0.170454545454545</v>
      </c>
      <c r="M168" s="130" t="s">
        <v>600</v>
      </c>
      <c r="N168" s="131">
        <v>42530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56</v>
      </c>
      <c r="B169" s="106">
        <v>42492</v>
      </c>
      <c r="C169" s="106"/>
      <c r="D169" s="107" t="s">
        <v>700</v>
      </c>
      <c r="E169" s="108" t="s">
        <v>624</v>
      </c>
      <c r="F169" s="109">
        <v>127.5</v>
      </c>
      <c r="G169" s="108"/>
      <c r="H169" s="108">
        <v>148</v>
      </c>
      <c r="I169" s="126" t="s">
        <v>701</v>
      </c>
      <c r="J169" s="127" t="s">
        <v>683</v>
      </c>
      <c r="K169" s="128">
        <f>H169-F169</f>
        <v>20.5</v>
      </c>
      <c r="L169" s="129">
        <f>K169/F169</f>
        <v>0.16078431372549021</v>
      </c>
      <c r="M169" s="130" t="s">
        <v>600</v>
      </c>
      <c r="N169" s="131">
        <v>42564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57</v>
      </c>
      <c r="B170" s="106">
        <v>42493</v>
      </c>
      <c r="C170" s="106"/>
      <c r="D170" s="107" t="s">
        <v>702</v>
      </c>
      <c r="E170" s="108" t="s">
        <v>624</v>
      </c>
      <c r="F170" s="109">
        <v>675</v>
      </c>
      <c r="G170" s="108"/>
      <c r="H170" s="108">
        <v>815</v>
      </c>
      <c r="I170" s="126" t="s">
        <v>703</v>
      </c>
      <c r="J170" s="127" t="s">
        <v>683</v>
      </c>
      <c r="K170" s="128">
        <f>H170-F170</f>
        <v>140</v>
      </c>
      <c r="L170" s="129">
        <f>K170/F170</f>
        <v>0.2074074074074074</v>
      </c>
      <c r="M170" s="130" t="s">
        <v>600</v>
      </c>
      <c r="N170" s="131">
        <v>43154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58</v>
      </c>
      <c r="B171" s="110">
        <v>42522</v>
      </c>
      <c r="C171" s="110"/>
      <c r="D171" s="111" t="s">
        <v>758</v>
      </c>
      <c r="E171" s="112" t="s">
        <v>624</v>
      </c>
      <c r="F171" s="113">
        <v>500</v>
      </c>
      <c r="G171" s="113"/>
      <c r="H171" s="114">
        <v>232.5</v>
      </c>
      <c r="I171" s="132" t="s">
        <v>759</v>
      </c>
      <c r="J171" s="133" t="s">
        <v>760</v>
      </c>
      <c r="K171" s="134">
        <f>H171-F171</f>
        <v>-267.5</v>
      </c>
      <c r="L171" s="135">
        <f>K171/F171</f>
        <v>-0.53500000000000003</v>
      </c>
      <c r="M171" s="136" t="s">
        <v>664</v>
      </c>
      <c r="N171" s="137">
        <v>43735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59</v>
      </c>
      <c r="B172" s="106">
        <v>42527</v>
      </c>
      <c r="C172" s="106"/>
      <c r="D172" s="107" t="s">
        <v>704</v>
      </c>
      <c r="E172" s="108" t="s">
        <v>624</v>
      </c>
      <c r="F172" s="109">
        <v>110</v>
      </c>
      <c r="G172" s="108"/>
      <c r="H172" s="108">
        <v>126.5</v>
      </c>
      <c r="I172" s="126">
        <v>125</v>
      </c>
      <c r="J172" s="127" t="s">
        <v>633</v>
      </c>
      <c r="K172" s="128">
        <f>H172-F172</f>
        <v>16.5</v>
      </c>
      <c r="L172" s="129">
        <f>K172/F172</f>
        <v>0.15</v>
      </c>
      <c r="M172" s="130" t="s">
        <v>600</v>
      </c>
      <c r="N172" s="131">
        <v>42552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60</v>
      </c>
      <c r="B173" s="106">
        <v>42538</v>
      </c>
      <c r="C173" s="106"/>
      <c r="D173" s="107" t="s">
        <v>705</v>
      </c>
      <c r="E173" s="108" t="s">
        <v>624</v>
      </c>
      <c r="F173" s="109">
        <v>44</v>
      </c>
      <c r="G173" s="108"/>
      <c r="H173" s="108">
        <v>69.5</v>
      </c>
      <c r="I173" s="126">
        <v>69.5</v>
      </c>
      <c r="J173" s="127" t="s">
        <v>706</v>
      </c>
      <c r="K173" s="128">
        <f>H173-F173</f>
        <v>25.5</v>
      </c>
      <c r="L173" s="129">
        <f>K173/F173</f>
        <v>0.57954545454545459</v>
      </c>
      <c r="M173" s="130" t="s">
        <v>600</v>
      </c>
      <c r="N173" s="131">
        <v>42977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61</v>
      </c>
      <c r="B174" s="106">
        <v>42549</v>
      </c>
      <c r="C174" s="106"/>
      <c r="D174" s="148" t="s">
        <v>761</v>
      </c>
      <c r="E174" s="108" t="s">
        <v>624</v>
      </c>
      <c r="F174" s="109">
        <v>262.5</v>
      </c>
      <c r="G174" s="108"/>
      <c r="H174" s="108">
        <v>340</v>
      </c>
      <c r="I174" s="126">
        <v>333</v>
      </c>
      <c r="J174" s="127" t="s">
        <v>762</v>
      </c>
      <c r="K174" s="128">
        <v>77.5</v>
      </c>
      <c r="L174" s="129">
        <v>0.29523809523809502</v>
      </c>
      <c r="M174" s="130" t="s">
        <v>600</v>
      </c>
      <c r="N174" s="131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62</v>
      </c>
      <c r="B175" s="106">
        <v>42549</v>
      </c>
      <c r="C175" s="106"/>
      <c r="D175" s="148" t="s">
        <v>763</v>
      </c>
      <c r="E175" s="108" t="s">
        <v>624</v>
      </c>
      <c r="F175" s="109">
        <v>840</v>
      </c>
      <c r="G175" s="108"/>
      <c r="H175" s="108">
        <v>1230</v>
      </c>
      <c r="I175" s="126">
        <v>1230</v>
      </c>
      <c r="J175" s="127" t="s">
        <v>683</v>
      </c>
      <c r="K175" s="128">
        <v>390</v>
      </c>
      <c r="L175" s="129">
        <v>0.46428571428571402</v>
      </c>
      <c r="M175" s="130" t="s">
        <v>600</v>
      </c>
      <c r="N175" s="131">
        <v>42649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65">
        <v>63</v>
      </c>
      <c r="B176" s="143">
        <v>42556</v>
      </c>
      <c r="C176" s="143"/>
      <c r="D176" s="144" t="s">
        <v>707</v>
      </c>
      <c r="E176" s="145" t="s">
        <v>624</v>
      </c>
      <c r="F176" s="146">
        <v>395</v>
      </c>
      <c r="G176" s="147"/>
      <c r="H176" s="147">
        <f>(468.5+342.5)/2</f>
        <v>405.5</v>
      </c>
      <c r="I176" s="147">
        <v>510</v>
      </c>
      <c r="J176" s="170" t="s">
        <v>708</v>
      </c>
      <c r="K176" s="171">
        <f t="shared" ref="K176:K182" si="22">H176-F176</f>
        <v>10.5</v>
      </c>
      <c r="L176" s="172">
        <f t="shared" ref="L176:L182" si="23">K176/F176</f>
        <v>2.6582278481012658E-2</v>
      </c>
      <c r="M176" s="173" t="s">
        <v>709</v>
      </c>
      <c r="N176" s="174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64</v>
      </c>
      <c r="B177" s="110">
        <v>42584</v>
      </c>
      <c r="C177" s="110"/>
      <c r="D177" s="111" t="s">
        <v>710</v>
      </c>
      <c r="E177" s="112" t="s">
        <v>601</v>
      </c>
      <c r="F177" s="113">
        <f>169.5-12.8</f>
        <v>156.69999999999999</v>
      </c>
      <c r="G177" s="113"/>
      <c r="H177" s="114">
        <v>77</v>
      </c>
      <c r="I177" s="132" t="s">
        <v>711</v>
      </c>
      <c r="J177" s="384" t="s">
        <v>3402</v>
      </c>
      <c r="K177" s="134">
        <f t="shared" si="22"/>
        <v>-79.699999999999989</v>
      </c>
      <c r="L177" s="135">
        <f t="shared" si="23"/>
        <v>-0.50861518825781749</v>
      </c>
      <c r="M177" s="136" t="s">
        <v>664</v>
      </c>
      <c r="N177" s="137">
        <v>43522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65</v>
      </c>
      <c r="B178" s="110">
        <v>42586</v>
      </c>
      <c r="C178" s="110"/>
      <c r="D178" s="111" t="s">
        <v>712</v>
      </c>
      <c r="E178" s="112" t="s">
        <v>624</v>
      </c>
      <c r="F178" s="113">
        <v>400</v>
      </c>
      <c r="G178" s="113"/>
      <c r="H178" s="114">
        <v>305</v>
      </c>
      <c r="I178" s="132">
        <v>475</v>
      </c>
      <c r="J178" s="133" t="s">
        <v>713</v>
      </c>
      <c r="K178" s="134">
        <f t="shared" si="22"/>
        <v>-95</v>
      </c>
      <c r="L178" s="135">
        <f t="shared" si="23"/>
        <v>-0.23749999999999999</v>
      </c>
      <c r="M178" s="136" t="s">
        <v>664</v>
      </c>
      <c r="N178" s="137">
        <v>43606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66</v>
      </c>
      <c r="B179" s="106">
        <v>42593</v>
      </c>
      <c r="C179" s="106"/>
      <c r="D179" s="107" t="s">
        <v>714</v>
      </c>
      <c r="E179" s="108" t="s">
        <v>624</v>
      </c>
      <c r="F179" s="109">
        <v>86.5</v>
      </c>
      <c r="G179" s="108"/>
      <c r="H179" s="108">
        <v>130</v>
      </c>
      <c r="I179" s="126">
        <v>130</v>
      </c>
      <c r="J179" s="141" t="s">
        <v>715</v>
      </c>
      <c r="K179" s="128">
        <f t="shared" si="22"/>
        <v>43.5</v>
      </c>
      <c r="L179" s="129">
        <f t="shared" si="23"/>
        <v>0.50289017341040465</v>
      </c>
      <c r="M179" s="130" t="s">
        <v>600</v>
      </c>
      <c r="N179" s="131">
        <v>43091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67</v>
      </c>
      <c r="B180" s="110">
        <v>42600</v>
      </c>
      <c r="C180" s="110"/>
      <c r="D180" s="111" t="s">
        <v>381</v>
      </c>
      <c r="E180" s="112" t="s">
        <v>624</v>
      </c>
      <c r="F180" s="113">
        <v>133.5</v>
      </c>
      <c r="G180" s="113"/>
      <c r="H180" s="114">
        <v>126.5</v>
      </c>
      <c r="I180" s="132">
        <v>178</v>
      </c>
      <c r="J180" s="133" t="s">
        <v>716</v>
      </c>
      <c r="K180" s="134">
        <f t="shared" si="22"/>
        <v>-7</v>
      </c>
      <c r="L180" s="135">
        <f t="shared" si="23"/>
        <v>-5.2434456928838954E-2</v>
      </c>
      <c r="M180" s="136" t="s">
        <v>664</v>
      </c>
      <c r="N180" s="137">
        <v>42615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68</v>
      </c>
      <c r="B181" s="106">
        <v>42613</v>
      </c>
      <c r="C181" s="106"/>
      <c r="D181" s="107" t="s">
        <v>717</v>
      </c>
      <c r="E181" s="108" t="s">
        <v>624</v>
      </c>
      <c r="F181" s="109">
        <v>560</v>
      </c>
      <c r="G181" s="108"/>
      <c r="H181" s="108">
        <v>725</v>
      </c>
      <c r="I181" s="126">
        <v>725</v>
      </c>
      <c r="J181" s="127" t="s">
        <v>626</v>
      </c>
      <c r="K181" s="128">
        <f t="shared" si="22"/>
        <v>165</v>
      </c>
      <c r="L181" s="129">
        <f t="shared" si="23"/>
        <v>0.29464285714285715</v>
      </c>
      <c r="M181" s="130" t="s">
        <v>600</v>
      </c>
      <c r="N181" s="131">
        <v>42456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69</v>
      </c>
      <c r="B182" s="106">
        <v>42614</v>
      </c>
      <c r="C182" s="106"/>
      <c r="D182" s="107" t="s">
        <v>718</v>
      </c>
      <c r="E182" s="108" t="s">
        <v>624</v>
      </c>
      <c r="F182" s="109">
        <v>160.5</v>
      </c>
      <c r="G182" s="108"/>
      <c r="H182" s="108">
        <v>210</v>
      </c>
      <c r="I182" s="126">
        <v>210</v>
      </c>
      <c r="J182" s="127" t="s">
        <v>626</v>
      </c>
      <c r="K182" s="128">
        <f t="shared" si="22"/>
        <v>49.5</v>
      </c>
      <c r="L182" s="129">
        <f t="shared" si="23"/>
        <v>0.30841121495327101</v>
      </c>
      <c r="M182" s="130" t="s">
        <v>600</v>
      </c>
      <c r="N182" s="131">
        <v>42871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70</v>
      </c>
      <c r="B183" s="106">
        <v>42646</v>
      </c>
      <c r="C183" s="106"/>
      <c r="D183" s="148" t="s">
        <v>405</v>
      </c>
      <c r="E183" s="108" t="s">
        <v>624</v>
      </c>
      <c r="F183" s="109">
        <v>430</v>
      </c>
      <c r="G183" s="108"/>
      <c r="H183" s="108">
        <v>596</v>
      </c>
      <c r="I183" s="126">
        <v>575</v>
      </c>
      <c r="J183" s="127" t="s">
        <v>764</v>
      </c>
      <c r="K183" s="128">
        <v>166</v>
      </c>
      <c r="L183" s="129">
        <v>0.38604651162790699</v>
      </c>
      <c r="M183" s="130" t="s">
        <v>600</v>
      </c>
      <c r="N183" s="131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71</v>
      </c>
      <c r="B184" s="106">
        <v>42657</v>
      </c>
      <c r="C184" s="106"/>
      <c r="D184" s="107" t="s">
        <v>719</v>
      </c>
      <c r="E184" s="108" t="s">
        <v>624</v>
      </c>
      <c r="F184" s="109">
        <v>280</v>
      </c>
      <c r="G184" s="108"/>
      <c r="H184" s="108">
        <v>345</v>
      </c>
      <c r="I184" s="126">
        <v>345</v>
      </c>
      <c r="J184" s="127" t="s">
        <v>626</v>
      </c>
      <c r="K184" s="128">
        <f t="shared" ref="K184:K189" si="24">H184-F184</f>
        <v>65</v>
      </c>
      <c r="L184" s="129">
        <f>K184/F184</f>
        <v>0.23214285714285715</v>
      </c>
      <c r="M184" s="130" t="s">
        <v>600</v>
      </c>
      <c r="N184" s="131">
        <v>42814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72</v>
      </c>
      <c r="B185" s="106">
        <v>42657</v>
      </c>
      <c r="C185" s="106"/>
      <c r="D185" s="107" t="s">
        <v>720</v>
      </c>
      <c r="E185" s="108" t="s">
        <v>624</v>
      </c>
      <c r="F185" s="109">
        <v>245</v>
      </c>
      <c r="G185" s="108"/>
      <c r="H185" s="108">
        <v>325.5</v>
      </c>
      <c r="I185" s="126">
        <v>330</v>
      </c>
      <c r="J185" s="127" t="s">
        <v>721</v>
      </c>
      <c r="K185" s="128">
        <f t="shared" si="24"/>
        <v>80.5</v>
      </c>
      <c r="L185" s="129">
        <f>K185/F185</f>
        <v>0.32857142857142857</v>
      </c>
      <c r="M185" s="130" t="s">
        <v>600</v>
      </c>
      <c r="N185" s="131">
        <v>42769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73</v>
      </c>
      <c r="B186" s="106">
        <v>42660</v>
      </c>
      <c r="C186" s="106"/>
      <c r="D186" s="107" t="s">
        <v>349</v>
      </c>
      <c r="E186" s="108" t="s">
        <v>624</v>
      </c>
      <c r="F186" s="109">
        <v>125</v>
      </c>
      <c r="G186" s="108"/>
      <c r="H186" s="108">
        <v>160</v>
      </c>
      <c r="I186" s="126">
        <v>160</v>
      </c>
      <c r="J186" s="127" t="s">
        <v>683</v>
      </c>
      <c r="K186" s="128">
        <f t="shared" si="24"/>
        <v>35</v>
      </c>
      <c r="L186" s="129">
        <v>0.28000000000000003</v>
      </c>
      <c r="M186" s="130" t="s">
        <v>600</v>
      </c>
      <c r="N186" s="131">
        <v>42803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74</v>
      </c>
      <c r="B187" s="106">
        <v>42660</v>
      </c>
      <c r="C187" s="106"/>
      <c r="D187" s="107" t="s">
        <v>483</v>
      </c>
      <c r="E187" s="108" t="s">
        <v>624</v>
      </c>
      <c r="F187" s="109">
        <v>114</v>
      </c>
      <c r="G187" s="108"/>
      <c r="H187" s="108">
        <v>145</v>
      </c>
      <c r="I187" s="126">
        <v>145</v>
      </c>
      <c r="J187" s="127" t="s">
        <v>683</v>
      </c>
      <c r="K187" s="128">
        <f t="shared" si="24"/>
        <v>31</v>
      </c>
      <c r="L187" s="129">
        <f>K187/F187</f>
        <v>0.27192982456140352</v>
      </c>
      <c r="M187" s="130" t="s">
        <v>600</v>
      </c>
      <c r="N187" s="131">
        <v>42859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75</v>
      </c>
      <c r="B188" s="106">
        <v>42660</v>
      </c>
      <c r="C188" s="106"/>
      <c r="D188" s="107" t="s">
        <v>722</v>
      </c>
      <c r="E188" s="108" t="s">
        <v>624</v>
      </c>
      <c r="F188" s="109">
        <v>212</v>
      </c>
      <c r="G188" s="108"/>
      <c r="H188" s="108">
        <v>280</v>
      </c>
      <c r="I188" s="126">
        <v>276</v>
      </c>
      <c r="J188" s="127" t="s">
        <v>723</v>
      </c>
      <c r="K188" s="128">
        <f t="shared" si="24"/>
        <v>68</v>
      </c>
      <c r="L188" s="129">
        <f>K188/F188</f>
        <v>0.32075471698113206</v>
      </c>
      <c r="M188" s="130" t="s">
        <v>600</v>
      </c>
      <c r="N188" s="131">
        <v>42858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76</v>
      </c>
      <c r="B189" s="106">
        <v>42678</v>
      </c>
      <c r="C189" s="106"/>
      <c r="D189" s="107" t="s">
        <v>151</v>
      </c>
      <c r="E189" s="108" t="s">
        <v>624</v>
      </c>
      <c r="F189" s="109">
        <v>155</v>
      </c>
      <c r="G189" s="108"/>
      <c r="H189" s="108">
        <v>210</v>
      </c>
      <c r="I189" s="126">
        <v>210</v>
      </c>
      <c r="J189" s="127" t="s">
        <v>724</v>
      </c>
      <c r="K189" s="128">
        <f t="shared" si="24"/>
        <v>55</v>
      </c>
      <c r="L189" s="129">
        <f>K189/F189</f>
        <v>0.35483870967741937</v>
      </c>
      <c r="M189" s="130" t="s">
        <v>600</v>
      </c>
      <c r="N189" s="131">
        <v>42944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77</v>
      </c>
      <c r="B190" s="110">
        <v>42710</v>
      </c>
      <c r="C190" s="110"/>
      <c r="D190" s="111" t="s">
        <v>765</v>
      </c>
      <c r="E190" s="112" t="s">
        <v>624</v>
      </c>
      <c r="F190" s="113">
        <v>150.5</v>
      </c>
      <c r="G190" s="113"/>
      <c r="H190" s="114">
        <v>72.5</v>
      </c>
      <c r="I190" s="132">
        <v>174</v>
      </c>
      <c r="J190" s="133" t="s">
        <v>766</v>
      </c>
      <c r="K190" s="134">
        <v>-78</v>
      </c>
      <c r="L190" s="135">
        <v>-0.51827242524916906</v>
      </c>
      <c r="M190" s="136" t="s">
        <v>664</v>
      </c>
      <c r="N190" s="137">
        <v>43333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78</v>
      </c>
      <c r="B191" s="106">
        <v>42712</v>
      </c>
      <c r="C191" s="106"/>
      <c r="D191" s="107" t="s">
        <v>125</v>
      </c>
      <c r="E191" s="108" t="s">
        <v>624</v>
      </c>
      <c r="F191" s="109">
        <v>380</v>
      </c>
      <c r="G191" s="108"/>
      <c r="H191" s="108">
        <v>478</v>
      </c>
      <c r="I191" s="126">
        <v>468</v>
      </c>
      <c r="J191" s="127" t="s">
        <v>683</v>
      </c>
      <c r="K191" s="128">
        <f>H191-F191</f>
        <v>98</v>
      </c>
      <c r="L191" s="129">
        <f>K191/F191</f>
        <v>0.25789473684210529</v>
      </c>
      <c r="M191" s="130" t="s">
        <v>600</v>
      </c>
      <c r="N191" s="131">
        <v>43025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79</v>
      </c>
      <c r="B192" s="106">
        <v>42734</v>
      </c>
      <c r="C192" s="106"/>
      <c r="D192" s="107" t="s">
        <v>248</v>
      </c>
      <c r="E192" s="108" t="s">
        <v>624</v>
      </c>
      <c r="F192" s="109">
        <v>305</v>
      </c>
      <c r="G192" s="108"/>
      <c r="H192" s="108">
        <v>375</v>
      </c>
      <c r="I192" s="126">
        <v>375</v>
      </c>
      <c r="J192" s="127" t="s">
        <v>683</v>
      </c>
      <c r="K192" s="128">
        <f>H192-F192</f>
        <v>70</v>
      </c>
      <c r="L192" s="129">
        <f>K192/F192</f>
        <v>0.22950819672131148</v>
      </c>
      <c r="M192" s="130" t="s">
        <v>600</v>
      </c>
      <c r="N192" s="131">
        <v>42768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80</v>
      </c>
      <c r="B193" s="106">
        <v>42739</v>
      </c>
      <c r="C193" s="106"/>
      <c r="D193" s="107" t="s">
        <v>351</v>
      </c>
      <c r="E193" s="108" t="s">
        <v>624</v>
      </c>
      <c r="F193" s="109">
        <v>99.5</v>
      </c>
      <c r="G193" s="108"/>
      <c r="H193" s="108">
        <v>158</v>
      </c>
      <c r="I193" s="126">
        <v>158</v>
      </c>
      <c r="J193" s="127" t="s">
        <v>683</v>
      </c>
      <c r="K193" s="128">
        <f>H193-F193</f>
        <v>58.5</v>
      </c>
      <c r="L193" s="129">
        <f>K193/F193</f>
        <v>0.5879396984924623</v>
      </c>
      <c r="M193" s="130" t="s">
        <v>600</v>
      </c>
      <c r="N193" s="131">
        <v>42898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81</v>
      </c>
      <c r="B194" s="106">
        <v>42739</v>
      </c>
      <c r="C194" s="106"/>
      <c r="D194" s="107" t="s">
        <v>351</v>
      </c>
      <c r="E194" s="108" t="s">
        <v>624</v>
      </c>
      <c r="F194" s="109">
        <v>99.5</v>
      </c>
      <c r="G194" s="108"/>
      <c r="H194" s="108">
        <v>158</v>
      </c>
      <c r="I194" s="126">
        <v>158</v>
      </c>
      <c r="J194" s="127" t="s">
        <v>683</v>
      </c>
      <c r="K194" s="128">
        <v>58.5</v>
      </c>
      <c r="L194" s="129">
        <v>0.58793969849246197</v>
      </c>
      <c r="M194" s="130" t="s">
        <v>600</v>
      </c>
      <c r="N194" s="131">
        <v>42898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82</v>
      </c>
      <c r="B195" s="106">
        <v>42786</v>
      </c>
      <c r="C195" s="106"/>
      <c r="D195" s="107" t="s">
        <v>169</v>
      </c>
      <c r="E195" s="108" t="s">
        <v>624</v>
      </c>
      <c r="F195" s="109">
        <v>140.5</v>
      </c>
      <c r="G195" s="108"/>
      <c r="H195" s="108">
        <v>220</v>
      </c>
      <c r="I195" s="126">
        <v>220</v>
      </c>
      <c r="J195" s="127" t="s">
        <v>683</v>
      </c>
      <c r="K195" s="128">
        <f>H195-F195</f>
        <v>79.5</v>
      </c>
      <c r="L195" s="129">
        <f>K195/F195</f>
        <v>0.5658362989323843</v>
      </c>
      <c r="M195" s="130" t="s">
        <v>600</v>
      </c>
      <c r="N195" s="131">
        <v>42864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83</v>
      </c>
      <c r="B196" s="106">
        <v>42786</v>
      </c>
      <c r="C196" s="106"/>
      <c r="D196" s="107" t="s">
        <v>767</v>
      </c>
      <c r="E196" s="108" t="s">
        <v>624</v>
      </c>
      <c r="F196" s="109">
        <v>202.5</v>
      </c>
      <c r="G196" s="108"/>
      <c r="H196" s="108">
        <v>234</v>
      </c>
      <c r="I196" s="126">
        <v>234</v>
      </c>
      <c r="J196" s="127" t="s">
        <v>683</v>
      </c>
      <c r="K196" s="128">
        <v>31.5</v>
      </c>
      <c r="L196" s="129">
        <v>0.155555555555556</v>
      </c>
      <c r="M196" s="130" t="s">
        <v>600</v>
      </c>
      <c r="N196" s="131">
        <v>42836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84</v>
      </c>
      <c r="B197" s="106">
        <v>42818</v>
      </c>
      <c r="C197" s="106"/>
      <c r="D197" s="107" t="s">
        <v>557</v>
      </c>
      <c r="E197" s="108" t="s">
        <v>624</v>
      </c>
      <c r="F197" s="109">
        <v>300.5</v>
      </c>
      <c r="G197" s="108"/>
      <c r="H197" s="108">
        <v>417.5</v>
      </c>
      <c r="I197" s="126">
        <v>420</v>
      </c>
      <c r="J197" s="127" t="s">
        <v>725</v>
      </c>
      <c r="K197" s="128">
        <f>H197-F197</f>
        <v>117</v>
      </c>
      <c r="L197" s="129">
        <f>K197/F197</f>
        <v>0.38935108153078202</v>
      </c>
      <c r="M197" s="130" t="s">
        <v>600</v>
      </c>
      <c r="N197" s="131">
        <v>43070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85</v>
      </c>
      <c r="B198" s="106">
        <v>42818</v>
      </c>
      <c r="C198" s="106"/>
      <c r="D198" s="107" t="s">
        <v>763</v>
      </c>
      <c r="E198" s="108" t="s">
        <v>624</v>
      </c>
      <c r="F198" s="109">
        <v>850</v>
      </c>
      <c r="G198" s="108"/>
      <c r="H198" s="108">
        <v>1042.5</v>
      </c>
      <c r="I198" s="126">
        <v>1023</v>
      </c>
      <c r="J198" s="127" t="s">
        <v>768</v>
      </c>
      <c r="K198" s="128">
        <v>192.5</v>
      </c>
      <c r="L198" s="129">
        <v>0.22647058823529401</v>
      </c>
      <c r="M198" s="130" t="s">
        <v>600</v>
      </c>
      <c r="N198" s="131">
        <v>42830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86</v>
      </c>
      <c r="B199" s="106">
        <v>42830</v>
      </c>
      <c r="C199" s="106"/>
      <c r="D199" s="107" t="s">
        <v>501</v>
      </c>
      <c r="E199" s="108" t="s">
        <v>624</v>
      </c>
      <c r="F199" s="109">
        <v>785</v>
      </c>
      <c r="G199" s="108"/>
      <c r="H199" s="108">
        <v>930</v>
      </c>
      <c r="I199" s="126">
        <v>920</v>
      </c>
      <c r="J199" s="127" t="s">
        <v>726</v>
      </c>
      <c r="K199" s="128">
        <f>H199-F199</f>
        <v>145</v>
      </c>
      <c r="L199" s="129">
        <f>K199/F199</f>
        <v>0.18471337579617833</v>
      </c>
      <c r="M199" s="130" t="s">
        <v>600</v>
      </c>
      <c r="N199" s="131">
        <v>42976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87</v>
      </c>
      <c r="B200" s="110">
        <v>42831</v>
      </c>
      <c r="C200" s="110"/>
      <c r="D200" s="111" t="s">
        <v>769</v>
      </c>
      <c r="E200" s="112" t="s">
        <v>624</v>
      </c>
      <c r="F200" s="113">
        <v>40</v>
      </c>
      <c r="G200" s="113"/>
      <c r="H200" s="114">
        <v>13.1</v>
      </c>
      <c r="I200" s="132">
        <v>60</v>
      </c>
      <c r="J200" s="138" t="s">
        <v>770</v>
      </c>
      <c r="K200" s="134">
        <v>-26.9</v>
      </c>
      <c r="L200" s="135">
        <v>-0.67249999999999999</v>
      </c>
      <c r="M200" s="136" t="s">
        <v>664</v>
      </c>
      <c r="N200" s="137">
        <v>43138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88</v>
      </c>
      <c r="B201" s="106">
        <v>42837</v>
      </c>
      <c r="C201" s="106"/>
      <c r="D201" s="107" t="s">
        <v>88</v>
      </c>
      <c r="E201" s="108" t="s">
        <v>624</v>
      </c>
      <c r="F201" s="109">
        <v>289.5</v>
      </c>
      <c r="G201" s="108"/>
      <c r="H201" s="108">
        <v>354</v>
      </c>
      <c r="I201" s="126">
        <v>360</v>
      </c>
      <c r="J201" s="127" t="s">
        <v>727</v>
      </c>
      <c r="K201" s="128">
        <f t="shared" ref="K201:K209" si="25">H201-F201</f>
        <v>64.5</v>
      </c>
      <c r="L201" s="129">
        <f t="shared" ref="L201:L209" si="26">K201/F201</f>
        <v>0.22279792746113988</v>
      </c>
      <c r="M201" s="130" t="s">
        <v>600</v>
      </c>
      <c r="N201" s="131">
        <v>43040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89</v>
      </c>
      <c r="B202" s="106">
        <v>42845</v>
      </c>
      <c r="C202" s="106"/>
      <c r="D202" s="107" t="s">
        <v>438</v>
      </c>
      <c r="E202" s="108" t="s">
        <v>624</v>
      </c>
      <c r="F202" s="109">
        <v>700</v>
      </c>
      <c r="G202" s="108"/>
      <c r="H202" s="108">
        <v>840</v>
      </c>
      <c r="I202" s="126">
        <v>840</v>
      </c>
      <c r="J202" s="127" t="s">
        <v>728</v>
      </c>
      <c r="K202" s="128">
        <f t="shared" si="25"/>
        <v>140</v>
      </c>
      <c r="L202" s="129">
        <f t="shared" si="26"/>
        <v>0.2</v>
      </c>
      <c r="M202" s="130" t="s">
        <v>600</v>
      </c>
      <c r="N202" s="131">
        <v>42893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90</v>
      </c>
      <c r="B203" s="106">
        <v>42887</v>
      </c>
      <c r="C203" s="106"/>
      <c r="D203" s="148" t="s">
        <v>363</v>
      </c>
      <c r="E203" s="108" t="s">
        <v>624</v>
      </c>
      <c r="F203" s="109">
        <v>130</v>
      </c>
      <c r="G203" s="108"/>
      <c r="H203" s="108">
        <v>144.25</v>
      </c>
      <c r="I203" s="126">
        <v>170</v>
      </c>
      <c r="J203" s="127" t="s">
        <v>729</v>
      </c>
      <c r="K203" s="128">
        <f t="shared" si="25"/>
        <v>14.25</v>
      </c>
      <c r="L203" s="129">
        <f t="shared" si="26"/>
        <v>0.10961538461538461</v>
      </c>
      <c r="M203" s="130" t="s">
        <v>600</v>
      </c>
      <c r="N203" s="131">
        <v>43675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91</v>
      </c>
      <c r="B204" s="106">
        <v>42901</v>
      </c>
      <c r="C204" s="106"/>
      <c r="D204" s="148" t="s">
        <v>730</v>
      </c>
      <c r="E204" s="108" t="s">
        <v>624</v>
      </c>
      <c r="F204" s="109">
        <v>214.5</v>
      </c>
      <c r="G204" s="108"/>
      <c r="H204" s="108">
        <v>262</v>
      </c>
      <c r="I204" s="126">
        <v>262</v>
      </c>
      <c r="J204" s="127" t="s">
        <v>731</v>
      </c>
      <c r="K204" s="128">
        <f t="shared" si="25"/>
        <v>47.5</v>
      </c>
      <c r="L204" s="129">
        <f t="shared" si="26"/>
        <v>0.22144522144522144</v>
      </c>
      <c r="M204" s="130" t="s">
        <v>600</v>
      </c>
      <c r="N204" s="131">
        <v>42977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92</v>
      </c>
      <c r="B205" s="154">
        <v>42933</v>
      </c>
      <c r="C205" s="154"/>
      <c r="D205" s="155" t="s">
        <v>732</v>
      </c>
      <c r="E205" s="156" t="s">
        <v>624</v>
      </c>
      <c r="F205" s="157">
        <v>370</v>
      </c>
      <c r="G205" s="156"/>
      <c r="H205" s="156">
        <v>447.5</v>
      </c>
      <c r="I205" s="178">
        <v>450</v>
      </c>
      <c r="J205" s="231" t="s">
        <v>683</v>
      </c>
      <c r="K205" s="128">
        <f t="shared" si="25"/>
        <v>77.5</v>
      </c>
      <c r="L205" s="180">
        <f t="shared" si="26"/>
        <v>0.20945945945945946</v>
      </c>
      <c r="M205" s="181" t="s">
        <v>600</v>
      </c>
      <c r="N205" s="182">
        <v>43035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93</v>
      </c>
      <c r="B206" s="154">
        <v>42943</v>
      </c>
      <c r="C206" s="154"/>
      <c r="D206" s="155" t="s">
        <v>167</v>
      </c>
      <c r="E206" s="156" t="s">
        <v>624</v>
      </c>
      <c r="F206" s="157">
        <v>657.5</v>
      </c>
      <c r="G206" s="156"/>
      <c r="H206" s="156">
        <v>825</v>
      </c>
      <c r="I206" s="178">
        <v>820</v>
      </c>
      <c r="J206" s="231" t="s">
        <v>683</v>
      </c>
      <c r="K206" s="128">
        <f t="shared" si="25"/>
        <v>167.5</v>
      </c>
      <c r="L206" s="180">
        <f t="shared" si="26"/>
        <v>0.25475285171102663</v>
      </c>
      <c r="M206" s="181" t="s">
        <v>600</v>
      </c>
      <c r="N206" s="182">
        <v>43090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94</v>
      </c>
      <c r="B207" s="106">
        <v>42964</v>
      </c>
      <c r="C207" s="106"/>
      <c r="D207" s="107" t="s">
        <v>368</v>
      </c>
      <c r="E207" s="108" t="s">
        <v>624</v>
      </c>
      <c r="F207" s="109">
        <v>605</v>
      </c>
      <c r="G207" s="108"/>
      <c r="H207" s="108">
        <v>750</v>
      </c>
      <c r="I207" s="126">
        <v>750</v>
      </c>
      <c r="J207" s="127" t="s">
        <v>726</v>
      </c>
      <c r="K207" s="128">
        <f t="shared" si="25"/>
        <v>145</v>
      </c>
      <c r="L207" s="129">
        <f t="shared" si="26"/>
        <v>0.23966942148760331</v>
      </c>
      <c r="M207" s="130" t="s">
        <v>600</v>
      </c>
      <c r="N207" s="131">
        <v>43027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6">
        <v>95</v>
      </c>
      <c r="B208" s="149">
        <v>42979</v>
      </c>
      <c r="C208" s="149"/>
      <c r="D208" s="150" t="s">
        <v>509</v>
      </c>
      <c r="E208" s="151" t="s">
        <v>624</v>
      </c>
      <c r="F208" s="152">
        <v>255</v>
      </c>
      <c r="G208" s="153"/>
      <c r="H208" s="153">
        <v>217.25</v>
      </c>
      <c r="I208" s="153">
        <v>320</v>
      </c>
      <c r="J208" s="175" t="s">
        <v>733</v>
      </c>
      <c r="K208" s="134">
        <f t="shared" si="25"/>
        <v>-37.75</v>
      </c>
      <c r="L208" s="176">
        <f t="shared" si="26"/>
        <v>-0.14803921568627451</v>
      </c>
      <c r="M208" s="136" t="s">
        <v>664</v>
      </c>
      <c r="N208" s="177">
        <v>43661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96</v>
      </c>
      <c r="B209" s="106">
        <v>42997</v>
      </c>
      <c r="C209" s="106"/>
      <c r="D209" s="107" t="s">
        <v>734</v>
      </c>
      <c r="E209" s="108" t="s">
        <v>624</v>
      </c>
      <c r="F209" s="109">
        <v>215</v>
      </c>
      <c r="G209" s="108"/>
      <c r="H209" s="108">
        <v>258</v>
      </c>
      <c r="I209" s="126">
        <v>258</v>
      </c>
      <c r="J209" s="127" t="s">
        <v>683</v>
      </c>
      <c r="K209" s="128">
        <f t="shared" si="25"/>
        <v>43</v>
      </c>
      <c r="L209" s="129">
        <f t="shared" si="26"/>
        <v>0.2</v>
      </c>
      <c r="M209" s="130" t="s">
        <v>600</v>
      </c>
      <c r="N209" s="131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97</v>
      </c>
      <c r="B210" s="106">
        <v>42997</v>
      </c>
      <c r="C210" s="106"/>
      <c r="D210" s="107" t="s">
        <v>734</v>
      </c>
      <c r="E210" s="108" t="s">
        <v>624</v>
      </c>
      <c r="F210" s="109">
        <v>215</v>
      </c>
      <c r="G210" s="108"/>
      <c r="H210" s="108">
        <v>258</v>
      </c>
      <c r="I210" s="126">
        <v>258</v>
      </c>
      <c r="J210" s="231" t="s">
        <v>683</v>
      </c>
      <c r="K210" s="128">
        <v>43</v>
      </c>
      <c r="L210" s="129">
        <v>0.2</v>
      </c>
      <c r="M210" s="130" t="s">
        <v>600</v>
      </c>
      <c r="N210" s="131">
        <v>43040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98</v>
      </c>
      <c r="B211" s="207">
        <v>42998</v>
      </c>
      <c r="C211" s="207"/>
      <c r="D211" s="375" t="s">
        <v>2980</v>
      </c>
      <c r="E211" s="208" t="s">
        <v>624</v>
      </c>
      <c r="F211" s="209">
        <v>75</v>
      </c>
      <c r="G211" s="208"/>
      <c r="H211" s="208">
        <v>90</v>
      </c>
      <c r="I211" s="232">
        <v>90</v>
      </c>
      <c r="J211" s="127" t="s">
        <v>735</v>
      </c>
      <c r="K211" s="128">
        <f t="shared" ref="K211:K216" si="27">H211-F211</f>
        <v>15</v>
      </c>
      <c r="L211" s="129">
        <f t="shared" ref="L211:L216" si="28">K211/F211</f>
        <v>0.2</v>
      </c>
      <c r="M211" s="130" t="s">
        <v>600</v>
      </c>
      <c r="N211" s="131">
        <v>43019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99</v>
      </c>
      <c r="B212" s="154">
        <v>43011</v>
      </c>
      <c r="C212" s="154"/>
      <c r="D212" s="155" t="s">
        <v>736</v>
      </c>
      <c r="E212" s="156" t="s">
        <v>624</v>
      </c>
      <c r="F212" s="157">
        <v>315</v>
      </c>
      <c r="G212" s="156"/>
      <c r="H212" s="156">
        <v>392</v>
      </c>
      <c r="I212" s="178">
        <v>384</v>
      </c>
      <c r="J212" s="231" t="s">
        <v>737</v>
      </c>
      <c r="K212" s="128">
        <f t="shared" si="27"/>
        <v>77</v>
      </c>
      <c r="L212" s="180">
        <f t="shared" si="28"/>
        <v>0.24444444444444444</v>
      </c>
      <c r="M212" s="181" t="s">
        <v>600</v>
      </c>
      <c r="N212" s="182">
        <v>43017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100</v>
      </c>
      <c r="B213" s="154">
        <v>43013</v>
      </c>
      <c r="C213" s="154"/>
      <c r="D213" s="155" t="s">
        <v>738</v>
      </c>
      <c r="E213" s="156" t="s">
        <v>624</v>
      </c>
      <c r="F213" s="157">
        <v>145</v>
      </c>
      <c r="G213" s="156"/>
      <c r="H213" s="156">
        <v>179</v>
      </c>
      <c r="I213" s="178">
        <v>180</v>
      </c>
      <c r="J213" s="231" t="s">
        <v>614</v>
      </c>
      <c r="K213" s="128">
        <f t="shared" si="27"/>
        <v>34</v>
      </c>
      <c r="L213" s="180">
        <f t="shared" si="28"/>
        <v>0.23448275862068965</v>
      </c>
      <c r="M213" s="181" t="s">
        <v>600</v>
      </c>
      <c r="N213" s="182">
        <v>43025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101</v>
      </c>
      <c r="B214" s="154">
        <v>43014</v>
      </c>
      <c r="C214" s="154"/>
      <c r="D214" s="155" t="s">
        <v>339</v>
      </c>
      <c r="E214" s="156" t="s">
        <v>624</v>
      </c>
      <c r="F214" s="157">
        <v>256</v>
      </c>
      <c r="G214" s="156"/>
      <c r="H214" s="156">
        <v>323</v>
      </c>
      <c r="I214" s="178">
        <v>320</v>
      </c>
      <c r="J214" s="231" t="s">
        <v>683</v>
      </c>
      <c r="K214" s="128">
        <f t="shared" si="27"/>
        <v>67</v>
      </c>
      <c r="L214" s="180">
        <f t="shared" si="28"/>
        <v>0.26171875</v>
      </c>
      <c r="M214" s="181" t="s">
        <v>600</v>
      </c>
      <c r="N214" s="182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102</v>
      </c>
      <c r="B215" s="154">
        <v>43017</v>
      </c>
      <c r="C215" s="154"/>
      <c r="D215" s="155" t="s">
        <v>360</v>
      </c>
      <c r="E215" s="156" t="s">
        <v>624</v>
      </c>
      <c r="F215" s="157">
        <v>137.5</v>
      </c>
      <c r="G215" s="156"/>
      <c r="H215" s="156">
        <v>184</v>
      </c>
      <c r="I215" s="178">
        <v>183</v>
      </c>
      <c r="J215" s="179" t="s">
        <v>739</v>
      </c>
      <c r="K215" s="128">
        <f t="shared" si="27"/>
        <v>46.5</v>
      </c>
      <c r="L215" s="180">
        <f t="shared" si="28"/>
        <v>0.33818181818181819</v>
      </c>
      <c r="M215" s="181" t="s">
        <v>600</v>
      </c>
      <c r="N215" s="182">
        <v>43108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103</v>
      </c>
      <c r="B216" s="154">
        <v>43018</v>
      </c>
      <c r="C216" s="154"/>
      <c r="D216" s="155" t="s">
        <v>740</v>
      </c>
      <c r="E216" s="156" t="s">
        <v>624</v>
      </c>
      <c r="F216" s="157">
        <v>125.5</v>
      </c>
      <c r="G216" s="156"/>
      <c r="H216" s="156">
        <v>158</v>
      </c>
      <c r="I216" s="178">
        <v>155</v>
      </c>
      <c r="J216" s="179" t="s">
        <v>741</v>
      </c>
      <c r="K216" s="128">
        <f t="shared" si="27"/>
        <v>32.5</v>
      </c>
      <c r="L216" s="180">
        <f t="shared" si="28"/>
        <v>0.25896414342629481</v>
      </c>
      <c r="M216" s="181" t="s">
        <v>600</v>
      </c>
      <c r="N216" s="182">
        <v>43067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104</v>
      </c>
      <c r="B217" s="154">
        <v>43018</v>
      </c>
      <c r="C217" s="154"/>
      <c r="D217" s="155" t="s">
        <v>771</v>
      </c>
      <c r="E217" s="156" t="s">
        <v>624</v>
      </c>
      <c r="F217" s="157">
        <v>895</v>
      </c>
      <c r="G217" s="156"/>
      <c r="H217" s="156">
        <v>1122.5</v>
      </c>
      <c r="I217" s="178">
        <v>1078</v>
      </c>
      <c r="J217" s="179" t="s">
        <v>772</v>
      </c>
      <c r="K217" s="128">
        <v>227.5</v>
      </c>
      <c r="L217" s="180">
        <v>0.25418994413407803</v>
      </c>
      <c r="M217" s="181" t="s">
        <v>600</v>
      </c>
      <c r="N217" s="182">
        <v>43117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105</v>
      </c>
      <c r="B218" s="154">
        <v>43020</v>
      </c>
      <c r="C218" s="154"/>
      <c r="D218" s="155" t="s">
        <v>347</v>
      </c>
      <c r="E218" s="156" t="s">
        <v>624</v>
      </c>
      <c r="F218" s="157">
        <v>525</v>
      </c>
      <c r="G218" s="156"/>
      <c r="H218" s="156">
        <v>629</v>
      </c>
      <c r="I218" s="178">
        <v>629</v>
      </c>
      <c r="J218" s="231" t="s">
        <v>683</v>
      </c>
      <c r="K218" s="128">
        <v>104</v>
      </c>
      <c r="L218" s="180">
        <v>0.19809523809523799</v>
      </c>
      <c r="M218" s="181" t="s">
        <v>600</v>
      </c>
      <c r="N218" s="182">
        <v>43119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106</v>
      </c>
      <c r="B219" s="154">
        <v>43046</v>
      </c>
      <c r="C219" s="154"/>
      <c r="D219" s="155" t="s">
        <v>393</v>
      </c>
      <c r="E219" s="156" t="s">
        <v>624</v>
      </c>
      <c r="F219" s="157">
        <v>740</v>
      </c>
      <c r="G219" s="156"/>
      <c r="H219" s="156">
        <v>892.5</v>
      </c>
      <c r="I219" s="178">
        <v>900</v>
      </c>
      <c r="J219" s="179" t="s">
        <v>742</v>
      </c>
      <c r="K219" s="128">
        <f>H219-F219</f>
        <v>152.5</v>
      </c>
      <c r="L219" s="180">
        <f>K219/F219</f>
        <v>0.20608108108108109</v>
      </c>
      <c r="M219" s="181" t="s">
        <v>600</v>
      </c>
      <c r="N219" s="182">
        <v>43052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107</v>
      </c>
      <c r="B220" s="106">
        <v>43073</v>
      </c>
      <c r="C220" s="106"/>
      <c r="D220" s="107" t="s">
        <v>743</v>
      </c>
      <c r="E220" s="108" t="s">
        <v>624</v>
      </c>
      <c r="F220" s="109">
        <v>118.5</v>
      </c>
      <c r="G220" s="108"/>
      <c r="H220" s="108">
        <v>143.5</v>
      </c>
      <c r="I220" s="126">
        <v>145</v>
      </c>
      <c r="J220" s="141" t="s">
        <v>744</v>
      </c>
      <c r="K220" s="128">
        <f>H220-F220</f>
        <v>25</v>
      </c>
      <c r="L220" s="129">
        <f>K220/F220</f>
        <v>0.2109704641350211</v>
      </c>
      <c r="M220" s="130" t="s">
        <v>600</v>
      </c>
      <c r="N220" s="131">
        <v>43097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108</v>
      </c>
      <c r="B221" s="110">
        <v>43090</v>
      </c>
      <c r="C221" s="110"/>
      <c r="D221" s="158" t="s">
        <v>443</v>
      </c>
      <c r="E221" s="112" t="s">
        <v>624</v>
      </c>
      <c r="F221" s="113">
        <v>715</v>
      </c>
      <c r="G221" s="113"/>
      <c r="H221" s="114">
        <v>500</v>
      </c>
      <c r="I221" s="132">
        <v>872</v>
      </c>
      <c r="J221" s="138" t="s">
        <v>745</v>
      </c>
      <c r="K221" s="134">
        <f>H221-F221</f>
        <v>-215</v>
      </c>
      <c r="L221" s="135">
        <f>K221/F221</f>
        <v>-0.30069930069930068</v>
      </c>
      <c r="M221" s="136" t="s">
        <v>664</v>
      </c>
      <c r="N221" s="137">
        <v>43670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109</v>
      </c>
      <c r="B222" s="106">
        <v>43098</v>
      </c>
      <c r="C222" s="106"/>
      <c r="D222" s="107" t="s">
        <v>736</v>
      </c>
      <c r="E222" s="108" t="s">
        <v>624</v>
      </c>
      <c r="F222" s="109">
        <v>435</v>
      </c>
      <c r="G222" s="108"/>
      <c r="H222" s="108">
        <v>542.5</v>
      </c>
      <c r="I222" s="126">
        <v>539</v>
      </c>
      <c r="J222" s="141" t="s">
        <v>683</v>
      </c>
      <c r="K222" s="128">
        <v>107.5</v>
      </c>
      <c r="L222" s="129">
        <v>0.247126436781609</v>
      </c>
      <c r="M222" s="130" t="s">
        <v>600</v>
      </c>
      <c r="N222" s="131">
        <v>43206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110</v>
      </c>
      <c r="B223" s="106">
        <v>43098</v>
      </c>
      <c r="C223" s="106"/>
      <c r="D223" s="107" t="s">
        <v>571</v>
      </c>
      <c r="E223" s="108" t="s">
        <v>624</v>
      </c>
      <c r="F223" s="109">
        <v>885</v>
      </c>
      <c r="G223" s="108"/>
      <c r="H223" s="108">
        <v>1090</v>
      </c>
      <c r="I223" s="126">
        <v>1084</v>
      </c>
      <c r="J223" s="141" t="s">
        <v>683</v>
      </c>
      <c r="K223" s="128">
        <v>205</v>
      </c>
      <c r="L223" s="129">
        <v>0.23163841807909599</v>
      </c>
      <c r="M223" s="130" t="s">
        <v>600</v>
      </c>
      <c r="N223" s="131">
        <v>43213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7">
        <v>111</v>
      </c>
      <c r="B224" s="348">
        <v>43192</v>
      </c>
      <c r="C224" s="348"/>
      <c r="D224" s="116" t="s">
        <v>753</v>
      </c>
      <c r="E224" s="351" t="s">
        <v>624</v>
      </c>
      <c r="F224" s="354">
        <v>478.5</v>
      </c>
      <c r="G224" s="351"/>
      <c r="H224" s="351">
        <v>442</v>
      </c>
      <c r="I224" s="357">
        <v>613</v>
      </c>
      <c r="J224" s="384" t="s">
        <v>3404</v>
      </c>
      <c r="K224" s="134">
        <f>H224-F224</f>
        <v>-36.5</v>
      </c>
      <c r="L224" s="135">
        <f>K224/F224</f>
        <v>-7.6280041797283177E-2</v>
      </c>
      <c r="M224" s="136" t="s">
        <v>664</v>
      </c>
      <c r="N224" s="137">
        <v>43762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112</v>
      </c>
      <c r="B225" s="110">
        <v>43194</v>
      </c>
      <c r="C225" s="110"/>
      <c r="D225" s="374" t="s">
        <v>2979</v>
      </c>
      <c r="E225" s="112" t="s">
        <v>624</v>
      </c>
      <c r="F225" s="113">
        <f>141.5-7.3</f>
        <v>134.19999999999999</v>
      </c>
      <c r="G225" s="113"/>
      <c r="H225" s="114">
        <v>77</v>
      </c>
      <c r="I225" s="132">
        <v>180</v>
      </c>
      <c r="J225" s="384" t="s">
        <v>3403</v>
      </c>
      <c r="K225" s="134">
        <f>H225-F225</f>
        <v>-57.199999999999989</v>
      </c>
      <c r="L225" s="135">
        <f>K225/F225</f>
        <v>-0.42622950819672129</v>
      </c>
      <c r="M225" s="136" t="s">
        <v>664</v>
      </c>
      <c r="N225" s="137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113</v>
      </c>
      <c r="B226" s="110">
        <v>43209</v>
      </c>
      <c r="C226" s="110"/>
      <c r="D226" s="111" t="s">
        <v>746</v>
      </c>
      <c r="E226" s="112" t="s">
        <v>624</v>
      </c>
      <c r="F226" s="113">
        <v>430</v>
      </c>
      <c r="G226" s="113"/>
      <c r="H226" s="114">
        <v>220</v>
      </c>
      <c r="I226" s="132">
        <v>537</v>
      </c>
      <c r="J226" s="138" t="s">
        <v>747</v>
      </c>
      <c r="K226" s="134">
        <f>H226-F226</f>
        <v>-210</v>
      </c>
      <c r="L226" s="135">
        <f>K226/F226</f>
        <v>-0.48837209302325579</v>
      </c>
      <c r="M226" s="136" t="s">
        <v>664</v>
      </c>
      <c r="N226" s="137">
        <v>43252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8">
        <v>114</v>
      </c>
      <c r="B227" s="159">
        <v>43220</v>
      </c>
      <c r="C227" s="159"/>
      <c r="D227" s="160" t="s">
        <v>394</v>
      </c>
      <c r="E227" s="161" t="s">
        <v>624</v>
      </c>
      <c r="F227" s="163">
        <v>153.5</v>
      </c>
      <c r="G227" s="163"/>
      <c r="H227" s="163">
        <v>196</v>
      </c>
      <c r="I227" s="163">
        <v>196</v>
      </c>
      <c r="J227" s="359" t="s">
        <v>3495</v>
      </c>
      <c r="K227" s="183">
        <f>H227-F227</f>
        <v>42.5</v>
      </c>
      <c r="L227" s="184">
        <f>K227/F227</f>
        <v>0.27687296416938112</v>
      </c>
      <c r="M227" s="162" t="s">
        <v>600</v>
      </c>
      <c r="N227" s="185">
        <v>43605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115</v>
      </c>
      <c r="B228" s="110">
        <v>43306</v>
      </c>
      <c r="C228" s="110"/>
      <c r="D228" s="111" t="s">
        <v>769</v>
      </c>
      <c r="E228" s="112" t="s">
        <v>624</v>
      </c>
      <c r="F228" s="113">
        <v>27.5</v>
      </c>
      <c r="G228" s="113"/>
      <c r="H228" s="114">
        <v>13.1</v>
      </c>
      <c r="I228" s="132">
        <v>60</v>
      </c>
      <c r="J228" s="138" t="s">
        <v>773</v>
      </c>
      <c r="K228" s="134">
        <v>-14.4</v>
      </c>
      <c r="L228" s="135">
        <v>-0.52363636363636401</v>
      </c>
      <c r="M228" s="136" t="s">
        <v>664</v>
      </c>
      <c r="N228" s="137">
        <v>43138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7">
        <v>116</v>
      </c>
      <c r="B229" s="348">
        <v>43318</v>
      </c>
      <c r="C229" s="348"/>
      <c r="D229" s="116" t="s">
        <v>748</v>
      </c>
      <c r="E229" s="351" t="s">
        <v>624</v>
      </c>
      <c r="F229" s="351">
        <v>148.5</v>
      </c>
      <c r="G229" s="351"/>
      <c r="H229" s="351">
        <v>102</v>
      </c>
      <c r="I229" s="357">
        <v>182</v>
      </c>
      <c r="J229" s="138" t="s">
        <v>3494</v>
      </c>
      <c r="K229" s="134">
        <f>H229-F229</f>
        <v>-46.5</v>
      </c>
      <c r="L229" s="135">
        <f>K229/F229</f>
        <v>-0.31313131313131315</v>
      </c>
      <c r="M229" s="136" t="s">
        <v>664</v>
      </c>
      <c r="N229" s="137">
        <v>43661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117</v>
      </c>
      <c r="B230" s="106">
        <v>43335</v>
      </c>
      <c r="C230" s="106"/>
      <c r="D230" s="107" t="s">
        <v>774</v>
      </c>
      <c r="E230" s="108" t="s">
        <v>624</v>
      </c>
      <c r="F230" s="156">
        <v>285</v>
      </c>
      <c r="G230" s="108"/>
      <c r="H230" s="108">
        <v>355</v>
      </c>
      <c r="I230" s="126">
        <v>364</v>
      </c>
      <c r="J230" s="141" t="s">
        <v>775</v>
      </c>
      <c r="K230" s="128">
        <v>70</v>
      </c>
      <c r="L230" s="129">
        <v>0.24561403508771901</v>
      </c>
      <c r="M230" s="130" t="s">
        <v>600</v>
      </c>
      <c r="N230" s="131">
        <v>43455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118</v>
      </c>
      <c r="B231" s="106">
        <v>43341</v>
      </c>
      <c r="C231" s="106"/>
      <c r="D231" s="107" t="s">
        <v>384</v>
      </c>
      <c r="E231" s="108" t="s">
        <v>624</v>
      </c>
      <c r="F231" s="156">
        <v>525</v>
      </c>
      <c r="G231" s="108"/>
      <c r="H231" s="108">
        <v>585</v>
      </c>
      <c r="I231" s="126">
        <v>635</v>
      </c>
      <c r="J231" s="141" t="s">
        <v>749</v>
      </c>
      <c r="K231" s="128">
        <f t="shared" ref="K231:K243" si="29">H231-F231</f>
        <v>60</v>
      </c>
      <c r="L231" s="129">
        <f t="shared" ref="L231:L243" si="30">K231/F231</f>
        <v>0.11428571428571428</v>
      </c>
      <c r="M231" s="130" t="s">
        <v>600</v>
      </c>
      <c r="N231" s="131">
        <v>43662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119</v>
      </c>
      <c r="B232" s="106">
        <v>43395</v>
      </c>
      <c r="C232" s="106"/>
      <c r="D232" s="107" t="s">
        <v>368</v>
      </c>
      <c r="E232" s="108" t="s">
        <v>624</v>
      </c>
      <c r="F232" s="156">
        <v>475</v>
      </c>
      <c r="G232" s="108"/>
      <c r="H232" s="108">
        <v>574</v>
      </c>
      <c r="I232" s="126">
        <v>570</v>
      </c>
      <c r="J232" s="141" t="s">
        <v>683</v>
      </c>
      <c r="K232" s="128">
        <f t="shared" si="29"/>
        <v>99</v>
      </c>
      <c r="L232" s="129">
        <f t="shared" si="30"/>
        <v>0.20842105263157895</v>
      </c>
      <c r="M232" s="130" t="s">
        <v>600</v>
      </c>
      <c r="N232" s="131">
        <v>43403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120</v>
      </c>
      <c r="B233" s="154">
        <v>43397</v>
      </c>
      <c r="C233" s="154"/>
      <c r="D233" s="413" t="s">
        <v>391</v>
      </c>
      <c r="E233" s="156" t="s">
        <v>624</v>
      </c>
      <c r="F233" s="156">
        <v>707.5</v>
      </c>
      <c r="G233" s="156"/>
      <c r="H233" s="156">
        <v>872</v>
      </c>
      <c r="I233" s="178">
        <v>872</v>
      </c>
      <c r="J233" s="179" t="s">
        <v>683</v>
      </c>
      <c r="K233" s="128">
        <f t="shared" si="29"/>
        <v>164.5</v>
      </c>
      <c r="L233" s="180">
        <f t="shared" si="30"/>
        <v>0.23250883392226149</v>
      </c>
      <c r="M233" s="181" t="s">
        <v>600</v>
      </c>
      <c r="N233" s="182">
        <v>43482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121</v>
      </c>
      <c r="B234" s="154">
        <v>43398</v>
      </c>
      <c r="C234" s="154"/>
      <c r="D234" s="413" t="s">
        <v>348</v>
      </c>
      <c r="E234" s="156" t="s">
        <v>624</v>
      </c>
      <c r="F234" s="156">
        <v>162</v>
      </c>
      <c r="G234" s="156"/>
      <c r="H234" s="156">
        <v>204</v>
      </c>
      <c r="I234" s="178">
        <v>209</v>
      </c>
      <c r="J234" s="179" t="s">
        <v>3493</v>
      </c>
      <c r="K234" s="128">
        <f t="shared" si="29"/>
        <v>42</v>
      </c>
      <c r="L234" s="180">
        <f t="shared" si="30"/>
        <v>0.25925925925925924</v>
      </c>
      <c r="M234" s="181" t="s">
        <v>600</v>
      </c>
      <c r="N234" s="182">
        <v>43539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122</v>
      </c>
      <c r="B235" s="207">
        <v>43399</v>
      </c>
      <c r="C235" s="207"/>
      <c r="D235" s="155" t="s">
        <v>495</v>
      </c>
      <c r="E235" s="208" t="s">
        <v>624</v>
      </c>
      <c r="F235" s="208">
        <v>240</v>
      </c>
      <c r="G235" s="208"/>
      <c r="H235" s="208">
        <v>297</v>
      </c>
      <c r="I235" s="232">
        <v>297</v>
      </c>
      <c r="J235" s="179" t="s">
        <v>683</v>
      </c>
      <c r="K235" s="233">
        <f t="shared" si="29"/>
        <v>57</v>
      </c>
      <c r="L235" s="234">
        <f t="shared" si="30"/>
        <v>0.23749999999999999</v>
      </c>
      <c r="M235" s="235" t="s">
        <v>600</v>
      </c>
      <c r="N235" s="236">
        <v>43417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123</v>
      </c>
      <c r="B236" s="106">
        <v>43439</v>
      </c>
      <c r="C236" s="106"/>
      <c r="D236" s="148" t="s">
        <v>750</v>
      </c>
      <c r="E236" s="108" t="s">
        <v>624</v>
      </c>
      <c r="F236" s="108">
        <v>202.5</v>
      </c>
      <c r="G236" s="108"/>
      <c r="H236" s="108">
        <v>255</v>
      </c>
      <c r="I236" s="126">
        <v>252</v>
      </c>
      <c r="J236" s="141" t="s">
        <v>683</v>
      </c>
      <c r="K236" s="128">
        <f t="shared" si="29"/>
        <v>52.5</v>
      </c>
      <c r="L236" s="129">
        <f t="shared" si="30"/>
        <v>0.25925925925925924</v>
      </c>
      <c r="M236" s="130" t="s">
        <v>600</v>
      </c>
      <c r="N236" s="131">
        <v>43542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124</v>
      </c>
      <c r="B237" s="207">
        <v>43465</v>
      </c>
      <c r="C237" s="106"/>
      <c r="D237" s="413" t="s">
        <v>423</v>
      </c>
      <c r="E237" s="208" t="s">
        <v>624</v>
      </c>
      <c r="F237" s="208">
        <v>710</v>
      </c>
      <c r="G237" s="208"/>
      <c r="H237" s="208">
        <v>866</v>
      </c>
      <c r="I237" s="232">
        <v>866</v>
      </c>
      <c r="J237" s="179" t="s">
        <v>683</v>
      </c>
      <c r="K237" s="128">
        <f t="shared" si="29"/>
        <v>156</v>
      </c>
      <c r="L237" s="129">
        <f t="shared" si="30"/>
        <v>0.21971830985915494</v>
      </c>
      <c r="M237" s="130" t="s">
        <v>600</v>
      </c>
      <c r="N237" s="362">
        <v>43553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125</v>
      </c>
      <c r="B238" s="207">
        <v>43522</v>
      </c>
      <c r="C238" s="207"/>
      <c r="D238" s="413" t="s">
        <v>141</v>
      </c>
      <c r="E238" s="208" t="s">
        <v>624</v>
      </c>
      <c r="F238" s="208">
        <v>337.25</v>
      </c>
      <c r="G238" s="208"/>
      <c r="H238" s="208">
        <v>398.5</v>
      </c>
      <c r="I238" s="232">
        <v>411</v>
      </c>
      <c r="J238" s="141" t="s">
        <v>3492</v>
      </c>
      <c r="K238" s="128">
        <f t="shared" si="29"/>
        <v>61.25</v>
      </c>
      <c r="L238" s="129">
        <f t="shared" si="30"/>
        <v>0.1816160118606375</v>
      </c>
      <c r="M238" s="130" t="s">
        <v>600</v>
      </c>
      <c r="N238" s="362">
        <v>43760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9">
        <v>126</v>
      </c>
      <c r="B239" s="164">
        <v>43559</v>
      </c>
      <c r="C239" s="164"/>
      <c r="D239" s="165" t="s">
        <v>410</v>
      </c>
      <c r="E239" s="166" t="s">
        <v>624</v>
      </c>
      <c r="F239" s="166">
        <v>130</v>
      </c>
      <c r="G239" s="166"/>
      <c r="H239" s="166">
        <v>65</v>
      </c>
      <c r="I239" s="186">
        <v>158</v>
      </c>
      <c r="J239" s="138" t="s">
        <v>751</v>
      </c>
      <c r="K239" s="134">
        <f t="shared" si="29"/>
        <v>-65</v>
      </c>
      <c r="L239" s="135">
        <f t="shared" si="30"/>
        <v>-0.5</v>
      </c>
      <c r="M239" s="136" t="s">
        <v>664</v>
      </c>
      <c r="N239" s="137">
        <v>43726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0">
        <v>127</v>
      </c>
      <c r="B240" s="187">
        <v>43017</v>
      </c>
      <c r="C240" s="187"/>
      <c r="D240" s="188" t="s">
        <v>169</v>
      </c>
      <c r="E240" s="189" t="s">
        <v>624</v>
      </c>
      <c r="F240" s="190">
        <v>141.5</v>
      </c>
      <c r="G240" s="191"/>
      <c r="H240" s="191">
        <v>183.5</v>
      </c>
      <c r="I240" s="191">
        <v>210</v>
      </c>
      <c r="J240" s="218" t="s">
        <v>3441</v>
      </c>
      <c r="K240" s="219">
        <f t="shared" si="29"/>
        <v>42</v>
      </c>
      <c r="L240" s="220">
        <f t="shared" si="30"/>
        <v>0.29681978798586572</v>
      </c>
      <c r="M240" s="190" t="s">
        <v>600</v>
      </c>
      <c r="N240" s="221">
        <v>43042</v>
      </c>
      <c r="O240" s="57"/>
      <c r="P240" s="16"/>
      <c r="Q240" s="16"/>
      <c r="R240" s="94" t="s">
        <v>752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9">
        <v>128</v>
      </c>
      <c r="B241" s="164">
        <v>43074</v>
      </c>
      <c r="C241" s="164"/>
      <c r="D241" s="165" t="s">
        <v>303</v>
      </c>
      <c r="E241" s="166" t="s">
        <v>624</v>
      </c>
      <c r="F241" s="167">
        <v>172</v>
      </c>
      <c r="G241" s="166"/>
      <c r="H241" s="166">
        <v>155.25</v>
      </c>
      <c r="I241" s="186">
        <v>230</v>
      </c>
      <c r="J241" s="384" t="s">
        <v>3401</v>
      </c>
      <c r="K241" s="134">
        <f t="shared" ref="K241" si="31">H241-F241</f>
        <v>-16.75</v>
      </c>
      <c r="L241" s="135">
        <f t="shared" ref="L241" si="32">K241/F241</f>
        <v>-9.7383720930232565E-2</v>
      </c>
      <c r="M241" s="136" t="s">
        <v>664</v>
      </c>
      <c r="N241" s="137">
        <v>43787</v>
      </c>
      <c r="O241" s="57"/>
      <c r="P241" s="16"/>
      <c r="Q241" s="16"/>
      <c r="R241" s="17" t="s">
        <v>752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129</v>
      </c>
      <c r="B242" s="187">
        <v>43398</v>
      </c>
      <c r="C242" s="187"/>
      <c r="D242" s="188" t="s">
        <v>104</v>
      </c>
      <c r="E242" s="189" t="s">
        <v>624</v>
      </c>
      <c r="F242" s="191">
        <v>698.5</v>
      </c>
      <c r="G242" s="191"/>
      <c r="H242" s="191">
        <v>850</v>
      </c>
      <c r="I242" s="191">
        <v>890</v>
      </c>
      <c r="J242" s="222" t="s">
        <v>3489</v>
      </c>
      <c r="K242" s="219">
        <f t="shared" si="29"/>
        <v>151.5</v>
      </c>
      <c r="L242" s="220">
        <f t="shared" si="30"/>
        <v>0.21689334287759485</v>
      </c>
      <c r="M242" s="190" t="s">
        <v>600</v>
      </c>
      <c r="N242" s="221">
        <v>43453</v>
      </c>
      <c r="O242" s="57"/>
      <c r="P242" s="16"/>
      <c r="Q242" s="16"/>
      <c r="R242" s="94" t="s">
        <v>752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130</v>
      </c>
      <c r="B243" s="159">
        <v>42877</v>
      </c>
      <c r="C243" s="159"/>
      <c r="D243" s="160" t="s">
        <v>383</v>
      </c>
      <c r="E243" s="161" t="s">
        <v>624</v>
      </c>
      <c r="F243" s="162">
        <v>127.6</v>
      </c>
      <c r="G243" s="163"/>
      <c r="H243" s="163">
        <v>138</v>
      </c>
      <c r="I243" s="163">
        <v>190</v>
      </c>
      <c r="J243" s="385" t="s">
        <v>3405</v>
      </c>
      <c r="K243" s="183">
        <f t="shared" si="29"/>
        <v>10.400000000000006</v>
      </c>
      <c r="L243" s="184">
        <f t="shared" si="30"/>
        <v>8.1504702194357417E-2</v>
      </c>
      <c r="M243" s="162" t="s">
        <v>600</v>
      </c>
      <c r="N243" s="185">
        <v>43774</v>
      </c>
      <c r="O243" s="57"/>
      <c r="P243" s="16"/>
      <c r="Q243" s="16"/>
      <c r="R243" s="17" t="s">
        <v>754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131</v>
      </c>
      <c r="B244" s="195">
        <v>43158</v>
      </c>
      <c r="C244" s="195"/>
      <c r="D244" s="192" t="s">
        <v>755</v>
      </c>
      <c r="E244" s="196" t="s">
        <v>624</v>
      </c>
      <c r="F244" s="197">
        <v>317</v>
      </c>
      <c r="G244" s="196"/>
      <c r="H244" s="196"/>
      <c r="I244" s="225">
        <v>398</v>
      </c>
      <c r="J244" s="238" t="s">
        <v>602</v>
      </c>
      <c r="K244" s="194"/>
      <c r="L244" s="193"/>
      <c r="M244" s="224" t="s">
        <v>602</v>
      </c>
      <c r="N244" s="223"/>
      <c r="O244" s="57"/>
      <c r="P244" s="16"/>
      <c r="Q244" s="16"/>
      <c r="R244" s="94" t="s">
        <v>754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132</v>
      </c>
      <c r="B245" s="164">
        <v>43164</v>
      </c>
      <c r="C245" s="164"/>
      <c r="D245" s="165" t="s">
        <v>135</v>
      </c>
      <c r="E245" s="166" t="s">
        <v>624</v>
      </c>
      <c r="F245" s="167">
        <f>510-14.4</f>
        <v>495.6</v>
      </c>
      <c r="G245" s="166"/>
      <c r="H245" s="166">
        <v>350</v>
      </c>
      <c r="I245" s="186">
        <v>672</v>
      </c>
      <c r="J245" s="384" t="s">
        <v>3462</v>
      </c>
      <c r="K245" s="134">
        <f t="shared" ref="K245" si="33">H245-F245</f>
        <v>-145.60000000000002</v>
      </c>
      <c r="L245" s="135">
        <f t="shared" ref="L245" si="34">K245/F245</f>
        <v>-0.29378531073446329</v>
      </c>
      <c r="M245" s="136" t="s">
        <v>664</v>
      </c>
      <c r="N245" s="137">
        <v>43887</v>
      </c>
      <c r="O245" s="57"/>
      <c r="P245" s="16"/>
      <c r="Q245" s="16"/>
      <c r="R245" s="17" t="s">
        <v>754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9">
        <v>133</v>
      </c>
      <c r="B246" s="164">
        <v>43237</v>
      </c>
      <c r="C246" s="164"/>
      <c r="D246" s="165" t="s">
        <v>489</v>
      </c>
      <c r="E246" s="166" t="s">
        <v>624</v>
      </c>
      <c r="F246" s="167">
        <v>230.3</v>
      </c>
      <c r="G246" s="166"/>
      <c r="H246" s="166">
        <v>102.5</v>
      </c>
      <c r="I246" s="186">
        <v>348</v>
      </c>
      <c r="J246" s="384" t="s">
        <v>3483</v>
      </c>
      <c r="K246" s="134">
        <f t="shared" ref="K246" si="35">H246-F246</f>
        <v>-127.80000000000001</v>
      </c>
      <c r="L246" s="135">
        <f t="shared" ref="L246" si="36">K246/F246</f>
        <v>-0.55492835432045162</v>
      </c>
      <c r="M246" s="136" t="s">
        <v>664</v>
      </c>
      <c r="N246" s="137">
        <v>43896</v>
      </c>
      <c r="O246" s="57"/>
      <c r="P246" s="16"/>
      <c r="Q246" s="16"/>
      <c r="R246" s="17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5">
        <v>134</v>
      </c>
      <c r="B247" s="198">
        <v>43258</v>
      </c>
      <c r="C247" s="198"/>
      <c r="D247" s="201" t="s">
        <v>449</v>
      </c>
      <c r="E247" s="199" t="s">
        <v>624</v>
      </c>
      <c r="F247" s="197">
        <f>342.5-5.1</f>
        <v>337.4</v>
      </c>
      <c r="G247" s="199"/>
      <c r="H247" s="199"/>
      <c r="I247" s="226">
        <v>439</v>
      </c>
      <c r="J247" s="238" t="s">
        <v>602</v>
      </c>
      <c r="K247" s="228"/>
      <c r="L247" s="229"/>
      <c r="M247" s="227" t="s">
        <v>602</v>
      </c>
      <c r="N247" s="230"/>
      <c r="O247" s="57"/>
      <c r="P247" s="16"/>
      <c r="Q247" s="16"/>
      <c r="R247" s="94" t="s">
        <v>754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5">
        <v>135</v>
      </c>
      <c r="B248" s="198">
        <v>43285</v>
      </c>
      <c r="C248" s="198"/>
      <c r="D248" s="202" t="s">
        <v>49</v>
      </c>
      <c r="E248" s="199" t="s">
        <v>624</v>
      </c>
      <c r="F248" s="197">
        <f>127.5-5.53</f>
        <v>121.97</v>
      </c>
      <c r="G248" s="199"/>
      <c r="H248" s="199"/>
      <c r="I248" s="226">
        <v>170</v>
      </c>
      <c r="J248" s="238" t="s">
        <v>602</v>
      </c>
      <c r="K248" s="228"/>
      <c r="L248" s="229"/>
      <c r="M248" s="227" t="s">
        <v>602</v>
      </c>
      <c r="N248" s="230"/>
      <c r="O248" s="57"/>
      <c r="P248" s="16"/>
      <c r="Q248" s="16"/>
      <c r="R248" s="342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136</v>
      </c>
      <c r="B249" s="164">
        <v>43294</v>
      </c>
      <c r="C249" s="164"/>
      <c r="D249" s="165" t="s">
        <v>243</v>
      </c>
      <c r="E249" s="166" t="s">
        <v>624</v>
      </c>
      <c r="F249" s="167">
        <v>46.5</v>
      </c>
      <c r="G249" s="166"/>
      <c r="H249" s="166">
        <v>17</v>
      </c>
      <c r="I249" s="186">
        <v>59</v>
      </c>
      <c r="J249" s="384" t="s">
        <v>3461</v>
      </c>
      <c r="K249" s="134">
        <f t="shared" ref="K249" si="37">H249-F249</f>
        <v>-29.5</v>
      </c>
      <c r="L249" s="135">
        <f t="shared" ref="L249" si="38">K249/F249</f>
        <v>-0.63440860215053763</v>
      </c>
      <c r="M249" s="136" t="s">
        <v>664</v>
      </c>
      <c r="N249" s="137">
        <v>43887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137</v>
      </c>
      <c r="B250" s="195">
        <v>43396</v>
      </c>
      <c r="C250" s="195"/>
      <c r="D250" s="202" t="s">
        <v>425</v>
      </c>
      <c r="E250" s="199" t="s">
        <v>624</v>
      </c>
      <c r="F250" s="200">
        <v>156.5</v>
      </c>
      <c r="G250" s="199"/>
      <c r="H250" s="199"/>
      <c r="I250" s="226">
        <v>191</v>
      </c>
      <c r="J250" s="238" t="s">
        <v>602</v>
      </c>
      <c r="K250" s="228"/>
      <c r="L250" s="229"/>
      <c r="M250" s="227" t="s">
        <v>602</v>
      </c>
      <c r="N250" s="230"/>
      <c r="O250" s="57"/>
      <c r="P250" s="16"/>
      <c r="Q250" s="16"/>
      <c r="R250" s="344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1">
        <v>138</v>
      </c>
      <c r="B251" s="195">
        <v>43439</v>
      </c>
      <c r="C251" s="195"/>
      <c r="D251" s="202" t="s">
        <v>330</v>
      </c>
      <c r="E251" s="199" t="s">
        <v>624</v>
      </c>
      <c r="F251" s="200">
        <v>259.5</v>
      </c>
      <c r="G251" s="199"/>
      <c r="H251" s="199"/>
      <c r="I251" s="226">
        <v>321</v>
      </c>
      <c r="J251" s="238" t="s">
        <v>602</v>
      </c>
      <c r="K251" s="228"/>
      <c r="L251" s="229"/>
      <c r="M251" s="227" t="s">
        <v>602</v>
      </c>
      <c r="N251" s="230"/>
      <c r="O251" s="16"/>
      <c r="P251" s="16"/>
      <c r="Q251" s="16"/>
      <c r="R251" s="342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139</v>
      </c>
      <c r="B252" s="164">
        <v>43439</v>
      </c>
      <c r="C252" s="164"/>
      <c r="D252" s="165" t="s">
        <v>776</v>
      </c>
      <c r="E252" s="166" t="s">
        <v>624</v>
      </c>
      <c r="F252" s="166">
        <v>715</v>
      </c>
      <c r="G252" s="166"/>
      <c r="H252" s="166">
        <v>445</v>
      </c>
      <c r="I252" s="186">
        <v>840</v>
      </c>
      <c r="J252" s="138" t="s">
        <v>2995</v>
      </c>
      <c r="K252" s="134">
        <f t="shared" ref="K252:K255" si="39">H252-F252</f>
        <v>-270</v>
      </c>
      <c r="L252" s="135">
        <f t="shared" ref="L252:L255" si="40">K252/F252</f>
        <v>-0.3776223776223776</v>
      </c>
      <c r="M252" s="136" t="s">
        <v>664</v>
      </c>
      <c r="N252" s="137">
        <v>43800</v>
      </c>
      <c r="O252" s="57"/>
      <c r="P252" s="16"/>
      <c r="Q252" s="16"/>
      <c r="R252" s="17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140</v>
      </c>
      <c r="B253" s="207">
        <v>43469</v>
      </c>
      <c r="C253" s="207"/>
      <c r="D253" s="155" t="s">
        <v>145</v>
      </c>
      <c r="E253" s="208" t="s">
        <v>624</v>
      </c>
      <c r="F253" s="208">
        <v>875</v>
      </c>
      <c r="G253" s="208"/>
      <c r="H253" s="208">
        <v>1165</v>
      </c>
      <c r="I253" s="232">
        <v>1185</v>
      </c>
      <c r="J253" s="141" t="s">
        <v>3490</v>
      </c>
      <c r="K253" s="128">
        <f t="shared" si="39"/>
        <v>290</v>
      </c>
      <c r="L253" s="129">
        <f t="shared" si="40"/>
        <v>0.33142857142857141</v>
      </c>
      <c r="M253" s="130" t="s">
        <v>600</v>
      </c>
      <c r="N253" s="362">
        <v>43847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141</v>
      </c>
      <c r="B254" s="207">
        <v>43559</v>
      </c>
      <c r="C254" s="207"/>
      <c r="D254" s="413" t="s">
        <v>345</v>
      </c>
      <c r="E254" s="208" t="s">
        <v>624</v>
      </c>
      <c r="F254" s="208">
        <f>387-14.63</f>
        <v>372.37</v>
      </c>
      <c r="G254" s="208"/>
      <c r="H254" s="208">
        <v>490</v>
      </c>
      <c r="I254" s="232">
        <v>490</v>
      </c>
      <c r="J254" s="141" t="s">
        <v>683</v>
      </c>
      <c r="K254" s="128">
        <f t="shared" si="39"/>
        <v>117.63</v>
      </c>
      <c r="L254" s="129">
        <f t="shared" si="40"/>
        <v>0.31589548030185027</v>
      </c>
      <c r="M254" s="130" t="s">
        <v>600</v>
      </c>
      <c r="N254" s="362">
        <v>43850</v>
      </c>
      <c r="O254" s="57"/>
      <c r="P254" s="16"/>
      <c r="Q254" s="16"/>
      <c r="R254" s="17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142</v>
      </c>
      <c r="B255" s="164">
        <v>43578</v>
      </c>
      <c r="C255" s="164"/>
      <c r="D255" s="165" t="s">
        <v>777</v>
      </c>
      <c r="E255" s="166" t="s">
        <v>601</v>
      </c>
      <c r="F255" s="166">
        <v>220</v>
      </c>
      <c r="G255" s="166"/>
      <c r="H255" s="166">
        <v>127.5</v>
      </c>
      <c r="I255" s="186">
        <v>284</v>
      </c>
      <c r="J255" s="384" t="s">
        <v>3484</v>
      </c>
      <c r="K255" s="134">
        <f t="shared" si="39"/>
        <v>-92.5</v>
      </c>
      <c r="L255" s="135">
        <f t="shared" si="40"/>
        <v>-0.42045454545454547</v>
      </c>
      <c r="M255" s="136" t="s">
        <v>664</v>
      </c>
      <c r="N255" s="137">
        <v>43896</v>
      </c>
      <c r="O255" s="57"/>
      <c r="P255" s="16"/>
      <c r="Q255" s="16"/>
      <c r="R255" s="17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143</v>
      </c>
      <c r="B256" s="207">
        <v>43622</v>
      </c>
      <c r="C256" s="207"/>
      <c r="D256" s="413" t="s">
        <v>496</v>
      </c>
      <c r="E256" s="208" t="s">
        <v>601</v>
      </c>
      <c r="F256" s="208">
        <v>332.8</v>
      </c>
      <c r="G256" s="208"/>
      <c r="H256" s="208">
        <v>405</v>
      </c>
      <c r="I256" s="232">
        <v>419</v>
      </c>
      <c r="J256" s="141" t="s">
        <v>3491</v>
      </c>
      <c r="K256" s="128">
        <f t="shared" ref="K256" si="41">H256-F256</f>
        <v>72.199999999999989</v>
      </c>
      <c r="L256" s="129">
        <f t="shared" ref="L256" si="42">K256/F256</f>
        <v>0.21694711538461534</v>
      </c>
      <c r="M256" s="130" t="s">
        <v>600</v>
      </c>
      <c r="N256" s="362">
        <v>43860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44">
        <v>144</v>
      </c>
      <c r="B257" s="143">
        <v>43641</v>
      </c>
      <c r="C257" s="143"/>
      <c r="D257" s="144" t="s">
        <v>139</v>
      </c>
      <c r="E257" s="145" t="s">
        <v>624</v>
      </c>
      <c r="F257" s="146">
        <v>386</v>
      </c>
      <c r="G257" s="147"/>
      <c r="H257" s="147">
        <v>395</v>
      </c>
      <c r="I257" s="147">
        <v>452</v>
      </c>
      <c r="J257" s="170" t="s">
        <v>3406</v>
      </c>
      <c r="K257" s="171">
        <f t="shared" ref="K257" si="43">H257-F257</f>
        <v>9</v>
      </c>
      <c r="L257" s="172">
        <f t="shared" ref="L257" si="44">K257/F257</f>
        <v>2.3316062176165803E-2</v>
      </c>
      <c r="M257" s="173" t="s">
        <v>709</v>
      </c>
      <c r="N257" s="174">
        <v>43868</v>
      </c>
      <c r="O257" s="16"/>
      <c r="P257" s="16"/>
      <c r="Q257" s="16"/>
      <c r="R257" s="34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2">
        <v>145</v>
      </c>
      <c r="B258" s="195">
        <v>43707</v>
      </c>
      <c r="C258" s="195"/>
      <c r="D258" s="202" t="s">
        <v>260</v>
      </c>
      <c r="E258" s="199" t="s">
        <v>624</v>
      </c>
      <c r="F258" s="199" t="s">
        <v>756</v>
      </c>
      <c r="G258" s="199"/>
      <c r="H258" s="199"/>
      <c r="I258" s="226">
        <v>190</v>
      </c>
      <c r="J258" s="238" t="s">
        <v>602</v>
      </c>
      <c r="K258" s="228"/>
      <c r="L258" s="229"/>
      <c r="M258" s="358" t="s">
        <v>602</v>
      </c>
      <c r="N258" s="230"/>
      <c r="O258" s="16"/>
      <c r="P258" s="16"/>
      <c r="Q258" s="16"/>
      <c r="R258" s="344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146</v>
      </c>
      <c r="B259" s="207">
        <v>43731</v>
      </c>
      <c r="C259" s="207"/>
      <c r="D259" s="155" t="s">
        <v>440</v>
      </c>
      <c r="E259" s="208" t="s">
        <v>624</v>
      </c>
      <c r="F259" s="208">
        <v>235</v>
      </c>
      <c r="G259" s="208"/>
      <c r="H259" s="208">
        <v>295</v>
      </c>
      <c r="I259" s="232">
        <v>296</v>
      </c>
      <c r="J259" s="141" t="s">
        <v>3148</v>
      </c>
      <c r="K259" s="128">
        <f t="shared" ref="K259" si="45">H259-F259</f>
        <v>60</v>
      </c>
      <c r="L259" s="129">
        <f t="shared" ref="L259" si="46">K259/F259</f>
        <v>0.25531914893617019</v>
      </c>
      <c r="M259" s="130" t="s">
        <v>600</v>
      </c>
      <c r="N259" s="362">
        <v>43844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147</v>
      </c>
      <c r="B260" s="207">
        <v>43752</v>
      </c>
      <c r="C260" s="207"/>
      <c r="D260" s="155" t="s">
        <v>2978</v>
      </c>
      <c r="E260" s="208" t="s">
        <v>624</v>
      </c>
      <c r="F260" s="208">
        <v>277.5</v>
      </c>
      <c r="G260" s="208"/>
      <c r="H260" s="208">
        <v>333</v>
      </c>
      <c r="I260" s="232">
        <v>333</v>
      </c>
      <c r="J260" s="141" t="s">
        <v>3149</v>
      </c>
      <c r="K260" s="128">
        <f t="shared" ref="K260" si="47">H260-F260</f>
        <v>55.5</v>
      </c>
      <c r="L260" s="129">
        <f t="shared" ref="L260" si="48">K260/F260</f>
        <v>0.2</v>
      </c>
      <c r="M260" s="130" t="s">
        <v>600</v>
      </c>
      <c r="N260" s="362">
        <v>43846</v>
      </c>
      <c r="O260" s="57"/>
      <c r="P260" s="16"/>
      <c r="Q260" s="16"/>
      <c r="R260" s="17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148</v>
      </c>
      <c r="B261" s="207">
        <v>43752</v>
      </c>
      <c r="C261" s="207"/>
      <c r="D261" s="155" t="s">
        <v>2977</v>
      </c>
      <c r="E261" s="208" t="s">
        <v>624</v>
      </c>
      <c r="F261" s="208">
        <v>930</v>
      </c>
      <c r="G261" s="208"/>
      <c r="H261" s="208">
        <v>1165</v>
      </c>
      <c r="I261" s="232">
        <v>1200</v>
      </c>
      <c r="J261" s="141" t="s">
        <v>3151</v>
      </c>
      <c r="K261" s="128">
        <f t="shared" ref="K261" si="49">H261-F261</f>
        <v>235</v>
      </c>
      <c r="L261" s="129">
        <f t="shared" ref="L261" si="50">K261/F261</f>
        <v>0.25268817204301075</v>
      </c>
      <c r="M261" s="130" t="s">
        <v>600</v>
      </c>
      <c r="N261" s="362">
        <v>43847</v>
      </c>
      <c r="O261" s="57"/>
      <c r="P261" s="16"/>
      <c r="Q261" s="16"/>
      <c r="R261" s="17" t="s">
        <v>754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149</v>
      </c>
      <c r="B262" s="347">
        <v>43753</v>
      </c>
      <c r="C262" s="212"/>
      <c r="D262" s="373" t="s">
        <v>2976</v>
      </c>
      <c r="E262" s="350" t="s">
        <v>624</v>
      </c>
      <c r="F262" s="353">
        <v>111</v>
      </c>
      <c r="G262" s="350"/>
      <c r="H262" s="350"/>
      <c r="I262" s="356">
        <v>141</v>
      </c>
      <c r="J262" s="238" t="s">
        <v>602</v>
      </c>
      <c r="K262" s="238"/>
      <c r="L262" s="123"/>
      <c r="M262" s="361" t="s">
        <v>602</v>
      </c>
      <c r="N262" s="240"/>
      <c r="O262" s="16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150</v>
      </c>
      <c r="B263" s="207">
        <v>43753</v>
      </c>
      <c r="C263" s="207"/>
      <c r="D263" s="155" t="s">
        <v>2975</v>
      </c>
      <c r="E263" s="208" t="s">
        <v>624</v>
      </c>
      <c r="F263" s="209">
        <v>296</v>
      </c>
      <c r="G263" s="208"/>
      <c r="H263" s="208">
        <v>370</v>
      </c>
      <c r="I263" s="232">
        <v>370</v>
      </c>
      <c r="J263" s="141" t="s">
        <v>683</v>
      </c>
      <c r="K263" s="128">
        <f t="shared" ref="K263" si="51">H263-F263</f>
        <v>74</v>
      </c>
      <c r="L263" s="129">
        <f t="shared" ref="L263" si="52">K263/F263</f>
        <v>0.25</v>
      </c>
      <c r="M263" s="130" t="s">
        <v>600</v>
      </c>
      <c r="N263" s="362">
        <v>43853</v>
      </c>
      <c r="O263" s="57"/>
      <c r="P263" s="16"/>
      <c r="Q263" s="16"/>
      <c r="R263" s="17" t="s">
        <v>754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2">
        <v>151</v>
      </c>
      <c r="B264" s="211">
        <v>43754</v>
      </c>
      <c r="C264" s="211"/>
      <c r="D264" s="192" t="s">
        <v>2974</v>
      </c>
      <c r="E264" s="349" t="s">
        <v>624</v>
      </c>
      <c r="F264" s="352" t="s">
        <v>2940</v>
      </c>
      <c r="G264" s="349"/>
      <c r="H264" s="349"/>
      <c r="I264" s="355">
        <v>344</v>
      </c>
      <c r="J264" s="238" t="s">
        <v>602</v>
      </c>
      <c r="K264" s="241"/>
      <c r="L264" s="360"/>
      <c r="M264" s="343" t="s">
        <v>602</v>
      </c>
      <c r="N264" s="363"/>
      <c r="O264" s="16"/>
      <c r="P264" s="16"/>
      <c r="Q264" s="16"/>
      <c r="R264" s="344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46">
        <v>152</v>
      </c>
      <c r="B265" s="212">
        <v>43832</v>
      </c>
      <c r="C265" s="212"/>
      <c r="D265" s="216" t="s">
        <v>2254</v>
      </c>
      <c r="E265" s="213" t="s">
        <v>624</v>
      </c>
      <c r="F265" s="214" t="s">
        <v>3136</v>
      </c>
      <c r="G265" s="213"/>
      <c r="H265" s="213"/>
      <c r="I265" s="237">
        <v>590</v>
      </c>
      <c r="J265" s="238" t="s">
        <v>602</v>
      </c>
      <c r="K265" s="238"/>
      <c r="L265" s="123"/>
      <c r="M265" s="343" t="s">
        <v>602</v>
      </c>
      <c r="N265" s="240"/>
      <c r="O265" s="16"/>
      <c r="P265" s="16"/>
      <c r="Q265" s="16"/>
      <c r="R265" s="344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153</v>
      </c>
      <c r="B266" s="207">
        <v>43966</v>
      </c>
      <c r="C266" s="207"/>
      <c r="D266" s="155" t="s">
        <v>65</v>
      </c>
      <c r="E266" s="208" t="s">
        <v>624</v>
      </c>
      <c r="F266" s="209">
        <v>67.5</v>
      </c>
      <c r="G266" s="208"/>
      <c r="H266" s="208">
        <v>86</v>
      </c>
      <c r="I266" s="232">
        <v>86</v>
      </c>
      <c r="J266" s="141" t="s">
        <v>3629</v>
      </c>
      <c r="K266" s="128">
        <f t="shared" ref="K266" si="53">H266-F266</f>
        <v>18.5</v>
      </c>
      <c r="L266" s="129">
        <f t="shared" ref="L266" si="54">K266/F266</f>
        <v>0.27407407407407408</v>
      </c>
      <c r="M266" s="130" t="s">
        <v>600</v>
      </c>
      <c r="N266" s="362">
        <v>44008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0">
        <v>154</v>
      </c>
      <c r="B267" s="3">
        <v>44035</v>
      </c>
      <c r="C267" s="212"/>
      <c r="D267" s="216" t="s">
        <v>495</v>
      </c>
      <c r="E267" s="213" t="s">
        <v>624</v>
      </c>
      <c r="F267" s="214" t="s">
        <v>3634</v>
      </c>
      <c r="G267" s="213"/>
      <c r="H267" s="213"/>
      <c r="I267" s="237">
        <v>296</v>
      </c>
      <c r="J267" s="238" t="s">
        <v>602</v>
      </c>
      <c r="K267" s="238"/>
      <c r="L267" s="123"/>
      <c r="M267" s="239"/>
      <c r="N267" s="240"/>
      <c r="O267" s="16"/>
      <c r="P267" s="16"/>
      <c r="Q267" s="16"/>
      <c r="R267" s="34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0"/>
      <c r="B268" s="212"/>
      <c r="C268" s="212"/>
      <c r="D268" s="216"/>
      <c r="E268" s="213"/>
      <c r="F268" s="214"/>
      <c r="G268" s="213"/>
      <c r="H268" s="213"/>
      <c r="I268" s="237"/>
      <c r="J268" s="238"/>
      <c r="K268" s="238"/>
      <c r="L268" s="123"/>
      <c r="M268" s="239"/>
      <c r="N268" s="240"/>
      <c r="O268" s="16"/>
      <c r="P268" s="16"/>
      <c r="Q268" s="16"/>
      <c r="R268" s="344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0"/>
      <c r="B269" s="212"/>
      <c r="C269" s="212"/>
      <c r="D269" s="216"/>
      <c r="E269" s="213"/>
      <c r="F269" s="214"/>
      <c r="G269" s="213"/>
      <c r="H269" s="213"/>
      <c r="I269" s="237"/>
      <c r="J269" s="238"/>
      <c r="K269" s="238"/>
      <c r="L269" s="123"/>
      <c r="M269" s="239"/>
      <c r="N269" s="240"/>
      <c r="O269" s="16"/>
      <c r="P269" s="16"/>
      <c r="Q269" s="16"/>
      <c r="R269" s="344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0"/>
      <c r="B270" s="212"/>
      <c r="C270" s="212"/>
      <c r="D270" s="216"/>
      <c r="E270" s="213"/>
      <c r="F270" s="214"/>
      <c r="G270" s="213"/>
      <c r="H270" s="213"/>
      <c r="I270" s="237"/>
      <c r="J270" s="238"/>
      <c r="K270" s="238"/>
      <c r="L270" s="123"/>
      <c r="M270" s="239"/>
      <c r="N270" s="240"/>
      <c r="O270" s="16"/>
      <c r="P270" s="16"/>
      <c r="Q270" s="16"/>
      <c r="R270" s="344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0"/>
      <c r="B271" s="212"/>
      <c r="C271" s="212"/>
      <c r="D271" s="216"/>
      <c r="E271" s="213"/>
      <c r="F271" s="214"/>
      <c r="G271" s="213"/>
      <c r="H271" s="213"/>
      <c r="I271" s="237"/>
      <c r="J271" s="238"/>
      <c r="K271" s="238"/>
      <c r="L271" s="123"/>
      <c r="M271" s="239"/>
      <c r="N271" s="240"/>
      <c r="O271" s="16"/>
      <c r="P271" s="16"/>
      <c r="Q271" s="16"/>
      <c r="R271" s="34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/>
      <c r="B272" s="212"/>
      <c r="C272" s="212"/>
      <c r="D272" s="216"/>
      <c r="E272" s="213"/>
      <c r="F272" s="214"/>
      <c r="G272" s="213"/>
      <c r="H272" s="213"/>
      <c r="I272" s="237"/>
      <c r="J272" s="238"/>
      <c r="K272" s="238"/>
      <c r="L272" s="123"/>
      <c r="M272" s="239"/>
      <c r="N272" s="240"/>
      <c r="O272" s="16"/>
      <c r="P272" s="16"/>
      <c r="Q272" s="16"/>
      <c r="R272" s="344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R275" s="344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R276" s="344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R277" s="344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R278" s="344"/>
    </row>
    <row r="279" spans="1:26">
      <c r="A279" s="210"/>
      <c r="B279" s="200" t="s">
        <v>2981</v>
      </c>
      <c r="O279" s="16"/>
      <c r="P279" s="16"/>
      <c r="R279" s="344"/>
    </row>
    <row r="280" spans="1:26">
      <c r="R280" s="242"/>
    </row>
    <row r="281" spans="1:26">
      <c r="R281" s="242"/>
    </row>
    <row r="282" spans="1:26">
      <c r="R282" s="242"/>
    </row>
    <row r="283" spans="1:26">
      <c r="R283" s="242"/>
    </row>
    <row r="284" spans="1:26">
      <c r="R284" s="242"/>
    </row>
    <row r="285" spans="1:26">
      <c r="R285" s="242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6" spans="1:18">
      <c r="A296" s="217"/>
    </row>
    <row r="297" spans="1:18">
      <c r="A297" s="217"/>
    </row>
    <row r="298" spans="1:18">
      <c r="A298" s="213"/>
    </row>
  </sheetData>
  <autoFilter ref="R1:R29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2020-09-03T02:33:51Z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