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F&amp;O)'!$R$1:$R$277</definedName>
  </definedNames>
  <calcPr calcId="152511"/>
</workbook>
</file>

<file path=xl/calcChain.xml><?xml version="1.0" encoding="utf-8"?>
<calcChain xmlns="http://schemas.openxmlformats.org/spreadsheetml/2006/main">
  <c r="K60" i="6" l="1"/>
  <c r="M60" i="6" s="1"/>
  <c r="K62" i="6"/>
  <c r="M62" i="6" s="1"/>
  <c r="L16" i="6"/>
  <c r="K16" i="6"/>
  <c r="L52" i="6"/>
  <c r="K52" i="6"/>
  <c r="L17" i="6"/>
  <c r="K17" i="6"/>
  <c r="L50" i="6"/>
  <c r="K50" i="6"/>
  <c r="L39" i="6"/>
  <c r="K59" i="6"/>
  <c r="M59" i="6" s="1"/>
  <c r="M17" i="6" l="1"/>
  <c r="M16" i="6"/>
  <c r="M52" i="6"/>
  <c r="M50" i="6"/>
  <c r="K39" i="6"/>
  <c r="P18" i="6"/>
  <c r="P19" i="6"/>
  <c r="P20" i="6"/>
  <c r="P21" i="6"/>
  <c r="P22" i="6"/>
  <c r="L10" i="6"/>
  <c r="K10" i="6"/>
  <c r="M10" i="6" l="1"/>
  <c r="M39" i="6"/>
  <c r="L38" i="6"/>
  <c r="K38" i="6"/>
  <c r="M38" i="6" s="1"/>
  <c r="L51" i="6"/>
  <c r="K51" i="6"/>
  <c r="M51" i="6" l="1"/>
  <c r="D7" i="5"/>
  <c r="M7" i="6"/>
  <c r="P15" i="6" l="1"/>
  <c r="P13" i="6" l="1"/>
  <c r="P14" i="6"/>
  <c r="K264" i="6" l="1"/>
  <c r="L264" i="6" s="1"/>
  <c r="P12" i="6" l="1"/>
  <c r="P11" i="6" l="1"/>
  <c r="K261" i="6" l="1"/>
  <c r="L261" i="6" s="1"/>
  <c r="K265" i="6" l="1"/>
  <c r="L265" i="6" s="1"/>
  <c r="K260" i="6"/>
  <c r="L260" i="6" s="1"/>
  <c r="K259" i="6"/>
  <c r="L259" i="6" s="1"/>
  <c r="K257" i="6"/>
  <c r="L257" i="6" s="1"/>
  <c r="H255" i="6"/>
  <c r="K255" i="6" s="1"/>
  <c r="L255" i="6" s="1"/>
  <c r="K254" i="6"/>
  <c r="L254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F223" i="6"/>
  <c r="K223" i="6" s="1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F217" i="6"/>
  <c r="K217" i="6" s="1"/>
  <c r="L217" i="6" s="1"/>
  <c r="F216" i="6"/>
  <c r="K216" i="6" s="1"/>
  <c r="L216" i="6" s="1"/>
  <c r="K215" i="6"/>
  <c r="L215" i="6" s="1"/>
  <c r="F214" i="6"/>
  <c r="K214" i="6" s="1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8" i="6"/>
  <c r="L198" i="6" s="1"/>
  <c r="K196" i="6"/>
  <c r="L196" i="6" s="1"/>
  <c r="K195" i="6"/>
  <c r="L195" i="6" s="1"/>
  <c r="F194" i="6"/>
  <c r="K194" i="6" s="1"/>
  <c r="L194" i="6" s="1"/>
  <c r="K193" i="6"/>
  <c r="L193" i="6" s="1"/>
  <c r="K190" i="6"/>
  <c r="L190" i="6" s="1"/>
  <c r="K189" i="6"/>
  <c r="L189" i="6" s="1"/>
  <c r="K188" i="6"/>
  <c r="L188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8" i="6"/>
  <c r="L168" i="6" s="1"/>
  <c r="K166" i="6"/>
  <c r="L166" i="6" s="1"/>
  <c r="K164" i="6"/>
  <c r="L164" i="6" s="1"/>
  <c r="K162" i="6"/>
  <c r="L162" i="6" s="1"/>
  <c r="K161" i="6"/>
  <c r="L161" i="6" s="1"/>
  <c r="K160" i="6"/>
  <c r="L160" i="6" s="1"/>
  <c r="K158" i="6"/>
  <c r="L158" i="6" s="1"/>
  <c r="K157" i="6"/>
  <c r="L157" i="6" s="1"/>
  <c r="K156" i="6"/>
  <c r="L156" i="6" s="1"/>
  <c r="K155" i="6"/>
  <c r="K154" i="6"/>
  <c r="L154" i="6" s="1"/>
  <c r="K153" i="6"/>
  <c r="L153" i="6" s="1"/>
  <c r="K151" i="6"/>
  <c r="L151" i="6" s="1"/>
  <c r="K150" i="6"/>
  <c r="L150" i="6" s="1"/>
  <c r="K149" i="6"/>
  <c r="L149" i="6" s="1"/>
  <c r="K148" i="6"/>
  <c r="L148" i="6" s="1"/>
  <c r="K147" i="6"/>
  <c r="L147" i="6" s="1"/>
  <c r="F146" i="6"/>
  <c r="K146" i="6" s="1"/>
  <c r="L146" i="6" s="1"/>
  <c r="H145" i="6"/>
  <c r="K145" i="6" s="1"/>
  <c r="L145" i="6" s="1"/>
  <c r="K142" i="6"/>
  <c r="L142" i="6" s="1"/>
  <c r="K141" i="6"/>
  <c r="L141" i="6" s="1"/>
  <c r="K140" i="6"/>
  <c r="L140" i="6" s="1"/>
  <c r="K139" i="6"/>
  <c r="L139" i="6" s="1"/>
  <c r="K138" i="6"/>
  <c r="L138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H111" i="6"/>
  <c r="K111" i="6" s="1"/>
  <c r="L111" i="6" s="1"/>
  <c r="F110" i="6"/>
  <c r="K110" i="6" s="1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6" i="4"/>
  <c r="K6" i="3"/>
</calcChain>
</file>

<file path=xl/sharedStrings.xml><?xml version="1.0" encoding="utf-8"?>
<sst xmlns="http://schemas.openxmlformats.org/spreadsheetml/2006/main" count="3068" uniqueCount="1125">
  <si>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</si>
  <si>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</si>
  <si>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</si>
  <si>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</si>
  <si>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</si>
  <si>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</si>
  <si>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</si>
  <si>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</si>
  <si>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</si>
  <si>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</si>
  <si>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</si>
  <si>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</si>
  <si>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</si>
  <si>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</si>
  <si>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</si>
  <si>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</si>
  <si>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</si>
  <si>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</si>
  <si>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</si>
  <si>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</si>
  <si>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</si>
  <si>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</si>
  <si>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</si>
  <si>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</si>
  <si>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</si>
  <si>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</si>
  <si>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</si>
  <si>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</si>
  <si>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</si>
  <si>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</si>
  <si>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</si>
  <si>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</si>
  <si>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</si>
  <si>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</si>
  <si>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</si>
  <si>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</si>
  <si>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</si>
  <si>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</si>
  <si>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</si>
  <si>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</si>
  <si>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</si>
  <si>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</si>
  <si>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</si>
  <si>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</si>
  <si>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</si>
  <si>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</si>
  <si>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</si>
  <si>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</si>
  <si>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</si>
  <si>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</si>
  <si>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</si>
  <si>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</si>
  <si>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</si>
  <si>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</si>
  <si>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</si>
  <si>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</si>
  <si>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</si>
  <si>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</si>
  <si>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</si>
  <si>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</si>
  <si>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</si>
  <si>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</si>
  <si>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</si>
  <si>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</si>
  <si>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</si>
  <si>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</si>
  <si>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</si>
  <si>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</si>
  <si>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</si>
  <si>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</si>
  <si>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</si>
  <si>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</si>
  <si>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</si>
  <si>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</si>
  <si>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</si>
  <si>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</si>
  <si>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</si>
  <si>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</si>
  <si>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</si>
  <si>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</si>
  <si>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</si>
  <si>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</si>
  <si>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</si>
  <si>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</si>
  <si>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</si>
  <si>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</si>
  <si>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</si>
  <si>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</si>
  <si>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</si>
  <si>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</si>
  <si>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</si>
  <si>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</si>
  <si>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</si>
  <si>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</si>
  <si>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</si>
  <si>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</si>
  <si>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</si>
  <si>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</si>
  <si>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</si>
  <si>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</si>
  <si>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</si>
  <si>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</si>
  <si>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</si>
  <si>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</si>
  <si>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</si>
  <si>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</si>
  <si>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</si>
  <si>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</si>
  <si>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</si>
  <si>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</si>
  <si>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</si>
  <si>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</si>
  <si>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</si>
  <si>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</si>
  <si>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</si>
  <si>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</si>
  <si>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</si>
  <si>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</si>
  <si>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</si>
  <si>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</si>
  <si>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</si>
  <si>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</si>
  <si>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</si>
  <si>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</si>
  <si>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</si>
  <si>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</si>
  <si>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</si>
  <si>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</si>
  <si>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</si>
  <si>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</si>
  <si>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</si>
  <si>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</si>
  <si>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</si>
  <si>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</si>
  <si>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</si>
  <si>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</si>
  <si>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</si>
  <si>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</si>
  <si>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</si>
  <si>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</si>
  <si>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</si>
  <si>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</si>
  <si>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</si>
  <si>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</si>
  <si>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</si>
  <si>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</si>
  <si>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</si>
  <si>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</si>
  <si>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</si>
  <si>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</si>
  <si>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</si>
  <si>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</si>
  <si>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</si>
  <si>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</si>
  <si>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</si>
  <si>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</si>
  <si>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</si>
  <si>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</si>
  <si>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</si>
  <si>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</si>
  <si>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</si>
  <si>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</si>
  <si>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</si>
  <si>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</si>
  <si>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</si>
  <si>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</si>
  <si>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</si>
  <si>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</si>
  <si>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</si>
  <si>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</si>
  <si>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</si>
  <si>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</si>
  <si>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</si>
  <si>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</si>
  <si>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</si>
  <si>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</si>
  <si>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</si>
  <si>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</si>
  <si>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</si>
  <si>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</si>
  <si>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</si>
  <si>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</si>
  <si>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</si>
  <si>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</si>
  <si>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</si>
  <si>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</si>
  <si>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</si>
  <si>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</si>
  <si>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</si>
  <si>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</si>
  <si>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</si>
  <si>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</si>
  <si>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</si>
  <si>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</si>
  <si>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</si>
  <si>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</si>
  <si>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</si>
  <si>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</si>
  <si>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</si>
  <si>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</si>
  <si>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</si>
  <si>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</si>
  <si>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</si>
  <si>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</si>
  <si>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</si>
  <si>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</si>
  <si>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</si>
  <si>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</si>
  <si>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</si>
  <si>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</si>
  <si>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</si>
  <si>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</si>
  <si>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</si>
  <si>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</si>
  <si>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</si>
  <si>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</si>
  <si>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</si>
  <si>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</si>
  <si>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</si>
  <si>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</si>
  <si>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</si>
  <si>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</si>
  <si>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</si>
  <si>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</si>
  <si>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</si>
  <si>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</si>
  <si>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</si>
  <si>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</si>
  <si>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</si>
  <si>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</si>
  <si>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</si>
  <si>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</si>
  <si>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</si>
  <si>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</si>
  <si>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</si>
  <si>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</si>
  <si>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</si>
  <si>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</si>
  <si>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</si>
  <si>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</si>
  <si>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</si>
  <si>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</si>
  <si>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</si>
  <si>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</si>
  <si>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</si>
  <si>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</si>
  <si>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</si>
  <si>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</si>
  <si>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</si>
  <si>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</si>
  <si>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</si>
  <si>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</si>
  <si>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</si>
  <si>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</si>
  <si>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</si>
  <si>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</si>
  <si>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</si>
  <si>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</si>
  <si>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</si>
  <si>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</si>
  <si>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</si>
  <si>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</si>
  <si>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</si>
  <si>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</si>
  <si>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</si>
  <si>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</si>
  <si>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</si>
  <si>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</si>
  <si>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</si>
  <si>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</si>
  <si>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</si>
  <si>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</si>
  <si>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</si>
  <si>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</si>
  <si>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</si>
  <si>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</si>
  <si>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</si>
  <si>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</si>
  <si>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</si>
  <si>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</si>
  <si>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</si>
  <si>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</si>
  <si>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</si>
  <si>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</si>
  <si>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</si>
  <si>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</si>
  <si>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</si>
  <si>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</si>
  <si>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</si>
  <si>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</si>
  <si>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</si>
  <si>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</si>
  <si>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</si>
  <si>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</si>
  <si>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</si>
  <si>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</si>
  <si>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</si>
  <si>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</si>
  <si>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</si>
  <si>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</si>
  <si>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</si>
  <si>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</si>
  <si>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</si>
  <si>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</si>
  <si>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</si>
  <si>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</si>
  <si>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</si>
  <si>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</si>
  <si>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</si>
  <si>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</si>
  <si>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</si>
  <si>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</si>
  <si>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</si>
  <si>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</si>
  <si>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</si>
  <si>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</si>
  <si>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</si>
  <si>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</si>
  <si>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</si>
  <si>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</si>
  <si>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</si>
  <si>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</si>
  <si>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</si>
  <si>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</si>
  <si>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</si>
  <si>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</si>
  <si>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</si>
  <si>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</si>
  <si>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</si>
  <si>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</si>
  <si>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</si>
  <si>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</si>
  <si>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</si>
  <si>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</si>
  <si>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</si>
  <si>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</si>
  <si>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</si>
  <si>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</si>
  <si>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</si>
  <si>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</si>
  <si>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</si>
  <si>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</si>
  <si>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</si>
  <si>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</si>
  <si>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</si>
  <si>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</si>
  <si>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</si>
  <si>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</si>
  <si>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</si>
  <si>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</si>
  <si>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</si>
  <si>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</si>
  <si>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</si>
  <si>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</si>
  <si>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</si>
  <si>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</si>
  <si>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</si>
  <si>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</si>
  <si>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</si>
  <si>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</si>
  <si>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</si>
  <si>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</si>
  <si>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</si>
  <si>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</si>
  <si>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</si>
  <si>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</si>
  <si>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</si>
  <si>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</si>
  <si>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</si>
  <si>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</si>
  <si>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</si>
  <si>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</si>
  <si>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</si>
  <si>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</si>
  <si>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</si>
  <si>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</si>
  <si>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</si>
  <si>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</si>
  <si>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</si>
  <si>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</si>
  <si>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</si>
  <si>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</si>
  <si>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</si>
  <si>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</si>
  <si>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</si>
  <si>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</si>
  <si>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</si>
  <si>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</si>
  <si>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</si>
  <si>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</si>
  <si>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</si>
  <si>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</si>
  <si>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</si>
  <si>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</si>
  <si>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</si>
  <si>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</si>
  <si>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</si>
  <si>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</si>
  <si>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</si>
  <si>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</si>
  <si>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</si>
  <si>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</si>
  <si>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</si>
  <si>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</si>
  <si>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</si>
  <si>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</si>
  <si>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</si>
  <si>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</si>
  <si>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</si>
  <si>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</si>
  <si>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</si>
  <si>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</si>
  <si>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</si>
  <si>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</si>
  <si>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</si>
  <si>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</si>
  <si>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</si>
  <si>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</si>
  <si>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</si>
  <si>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</si>
  <si>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</si>
  <si>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</si>
  <si>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</si>
  <si>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</si>
  <si>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</si>
  <si>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</si>
  <si>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</si>
  <si>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</si>
  <si>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</si>
  <si>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</si>
  <si>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</si>
  <si>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</si>
  <si>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</si>
  <si>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</si>
  <si>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</si>
  <si>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</si>
  <si>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</si>
  <si>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</si>
  <si>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</si>
  <si>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</si>
  <si>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</si>
  <si>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</si>
  <si>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</si>
  <si>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</si>
  <si>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</si>
  <si>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</si>
  <si>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</si>
  <si>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</si>
  <si>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</si>
  <si>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</si>
  <si>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</si>
  <si>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</si>
  <si>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</si>
  <si>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</si>
  <si>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</si>
  <si>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</si>
  <si>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</si>
  <si>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</si>
  <si>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</si>
  <si>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</si>
  <si>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</si>
  <si>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</si>
  <si>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</si>
  <si>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</si>
  <si>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</si>
  <si>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</si>
  <si>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</si>
  <si>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</si>
  <si>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</si>
  <si>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</si>
  <si>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</si>
  <si>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</si>
  <si>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</si>
  <si>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</si>
  <si>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</si>
  <si>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</si>
  <si>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</si>
  <si>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</si>
  <si>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</si>
  <si>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</si>
  <si>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</si>
  <si>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</si>
  <si>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</si>
  <si>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</si>
  <si>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</si>
  <si>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</si>
  <si>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</si>
  <si>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</si>
  <si>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</si>
  <si>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</si>
  <si>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</si>
  <si>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</si>
  <si>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</si>
  <si>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</si>
  <si>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</si>
  <si>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</si>
  <si>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</si>
  <si>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</si>
  <si>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</si>
  <si>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</si>
  <si>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</si>
  <si>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</si>
  <si>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</si>
  <si>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</si>
  <si>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</si>
  <si>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</si>
  <si>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</si>
  <si>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</si>
  <si>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</si>
  <si>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</si>
  <si>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</si>
  <si>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</si>
  <si>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</si>
  <si>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</si>
  <si>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</si>
  <si>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</si>
  <si>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</si>
  <si>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</si>
  <si>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</si>
  <si>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</si>
  <si>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</si>
  <si>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</si>
  <si>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</si>
  <si>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</si>
  <si>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</si>
  <si>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</si>
  <si>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</si>
  <si>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</si>
  <si>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</si>
  <si>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</si>
  <si>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</si>
  <si>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</si>
  <si>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</si>
  <si>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</si>
  <si>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</si>
  <si>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</si>
  <si>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</si>
  <si>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</si>
  <si>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</si>
  <si>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</si>
  <si>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</si>
  <si>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</si>
  <si>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</si>
  <si>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</si>
  <si>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</si>
  <si>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</si>
  <si>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</si>
  <si>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</si>
  <si>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</si>
  <si>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</si>
  <si>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</si>
  <si>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</si>
  <si>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</si>
  <si>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</si>
  <si>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</si>
  <si>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</si>
  <si>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</si>
  <si>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</si>
  <si>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</si>
  <si>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</si>
  <si>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</si>
  <si>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</si>
  <si>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</si>
  <si>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</si>
  <si>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</si>
  <si>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</si>
  <si>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</si>
  <si>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</si>
  <si>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</si>
  <si>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</si>
  <si>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</si>
  <si>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</si>
  <si>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</si>
  <si>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</si>
  <si>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</si>
  <si>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</si>
  <si>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</si>
  <si>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</si>
  <si>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</si>
  <si>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</si>
  <si>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</si>
  <si>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</si>
  <si>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</si>
  <si>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</si>
  <si>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</si>
  <si>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</si>
  <si>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</si>
  <si>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</si>
  <si>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</si>
  <si>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</si>
  <si>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</si>
  <si>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</si>
  <si>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</si>
  <si>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</si>
  <si>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</si>
  <si>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</si>
  <si>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</si>
  <si>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</si>
  <si>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</si>
  <si>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</si>
  <si>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</si>
  <si>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</si>
  <si>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</si>
  <si>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</si>
  <si>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</si>
  <si>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</si>
  <si>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</si>
  <si>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</si>
  <si>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</si>
  <si>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</si>
  <si>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</si>
  <si>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</si>
  <si>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</si>
  <si>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</si>
  <si>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</si>
  <si>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</si>
  <si>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</si>
  <si>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</si>
  <si>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</si>
  <si>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</si>
  <si>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</si>
  <si>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</si>
  <si>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</si>
  <si>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</si>
  <si>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</si>
  <si>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</si>
  <si>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</si>
  <si>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</si>
  <si>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</si>
  <si>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</si>
  <si>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</si>
  <si>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</si>
  <si>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</si>
  <si>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</si>
  <si>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</si>
  <si>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</si>
  <si>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</si>
  <si>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</si>
  <si>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</si>
  <si>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</si>
  <si>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</si>
  <si>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</si>
  <si>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</si>
  <si>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</si>
  <si>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</si>
  <si>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</si>
  <si>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</si>
  <si>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</si>
  <si>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</si>
  <si>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</si>
  <si>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</si>
  <si>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</si>
  <si>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</si>
  <si>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</si>
  <si>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</si>
  <si>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</si>
  <si>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</si>
  <si>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</si>
  <si>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</si>
  <si>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</si>
  <si>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</si>
  <si>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</si>
  <si>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</si>
  <si>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</si>
  <si>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</si>
  <si>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</si>
  <si>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</si>
  <si>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</si>
  <si>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</si>
  <si>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</si>
  <si>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</si>
  <si>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</si>
  <si>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</si>
  <si>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</si>
  <si>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</si>
  <si>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</si>
  <si>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</si>
  <si>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</si>
  <si>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</si>
  <si>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</si>
  <si>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</si>
  <si>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</si>
  <si>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</si>
  <si>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</si>
  <si>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</si>
  <si>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</si>
  <si>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</si>
  <si>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</si>
  <si>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</si>
  <si>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</si>
  <si>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</si>
  <si>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</si>
  <si>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</si>
  <si>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</si>
  <si>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</si>
  <si>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</si>
  <si>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</si>
  <si>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</si>
  <si>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</si>
  <si>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</si>
  <si>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</si>
  <si>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</si>
  <si>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</si>
  <si>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</si>
  <si>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</si>
  <si>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</si>
  <si>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</si>
  <si>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</si>
  <si>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</si>
  <si>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</si>
  <si>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</si>
  <si>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</si>
  <si>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</si>
  <si>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</si>
  <si>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</si>
  <si>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</si>
  <si>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</si>
  <si>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</si>
  <si>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</si>
  <si>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</si>
  <si>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</si>
  <si>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</si>
  <si>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</si>
  <si>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</si>
  <si>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</si>
  <si>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</si>
  <si>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</si>
  <si>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</si>
  <si>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</si>
  <si>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</si>
  <si>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</si>
  <si>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</si>
  <si>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</si>
  <si>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</si>
  <si>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</si>
  <si>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</si>
  <si>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</si>
  <si>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</si>
  <si>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</si>
  <si>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</si>
  <si>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</si>
  <si>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</si>
  <si>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</si>
  <si>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</si>
  <si>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</si>
  <si>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</si>
  <si>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</si>
  <si>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</si>
  <si>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</si>
  <si>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</si>
  <si>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</si>
  <si>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</si>
  <si>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</si>
  <si>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</si>
  <si>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</si>
  <si>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</si>
  <si>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</si>
  <si>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</si>
  <si>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</si>
  <si>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</si>
  <si>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</si>
  <si>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</si>
  <si>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</si>
  <si>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</si>
  <si>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</si>
  <si>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</si>
  <si>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</si>
  <si>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</si>
  <si>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</si>
  <si>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</si>
  <si>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</si>
  <si>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</si>
  <si>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</si>
  <si>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</si>
  <si>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</si>
  <si>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</si>
  <si>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</si>
  <si>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</si>
  <si>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</si>
  <si>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</si>
  <si>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</si>
  <si>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</si>
  <si>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</si>
  <si>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</si>
  <si>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</si>
  <si>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</si>
  <si>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</si>
  <si>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</si>
  <si>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</si>
  <si>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</si>
  <si>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</si>
  <si>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</si>
  <si>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</si>
  <si>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</si>
  <si>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</si>
  <si>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</si>
  <si>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</si>
  <si>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</si>
  <si>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</si>
  <si>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</si>
  <si>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</si>
  <si>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</si>
  <si>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</si>
  <si>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</si>
  <si>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</si>
  <si>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</si>
  <si>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</si>
  <si>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</si>
  <si>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</si>
  <si>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</si>
  <si>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</si>
  <si>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</si>
  <si>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</si>
  <si>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</si>
  <si>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</si>
  <si>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</si>
  <si>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</si>
  <si>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</si>
  <si>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</si>
  <si>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</si>
  <si>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</si>
  <si>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</si>
  <si>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</si>
  <si>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</si>
  <si>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</si>
  <si>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</si>
  <si>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</si>
  <si>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</si>
  <si>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</si>
  <si>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</si>
  <si>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</si>
  <si>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</si>
  <si>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</si>
  <si>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</si>
  <si>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</si>
  <si>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</si>
  <si>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</si>
  <si>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</si>
  <si>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</si>
  <si>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</si>
  <si>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</si>
  <si>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</si>
  <si>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</si>
  <si>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</si>
  <si>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</si>
  <si>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</si>
  <si>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</si>
  <si>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</si>
  <si>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</si>
  <si>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</si>
  <si>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</si>
  <si>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</si>
  <si>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</si>
  <si>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</si>
  <si>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</si>
  <si>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</si>
  <si>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</si>
  <si>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7400-7600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</si>
  <si>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</si>
  <si>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</si>
  <si>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</si>
  <si>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</si>
  <si>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</si>
  <si>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</si>
  <si>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</si>
  <si>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</si>
  <si>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</si>
  <si>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</si>
  <si>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</si>
  <si>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</si>
  <si>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</si>
  <si>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</si>
  <si>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</si>
  <si>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</si>
  <si>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</si>
  <si>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</si>
  <si>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</si>
  <si>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</si>
  <si>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</si>
  <si>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</si>
  <si>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300-320</t>
  </si>
  <si>
    <t>80-100</t>
  </si>
  <si>
    <t>1580-1640</t>
  </si>
  <si>
    <t>30-35</t>
  </si>
  <si>
    <t>2400-2500</t>
  </si>
  <si>
    <t>1800-1900</t>
  </si>
  <si>
    <t>250-260</t>
  </si>
  <si>
    <t>1445-1485</t>
  </si>
  <si>
    <t>1595-1655</t>
  </si>
  <si>
    <t>2300-2325</t>
  </si>
  <si>
    <t>105.5-109.5</t>
  </si>
  <si>
    <t>118-122</t>
  </si>
  <si>
    <t>MINDACORP</t>
  </si>
  <si>
    <t>MANKIND</t>
  </si>
  <si>
    <t>Profit of Rs.9.5/-</t>
  </si>
  <si>
    <t>HRTI PRIVATE LIMITED</t>
  </si>
  <si>
    <t>3970-3990</t>
  </si>
  <si>
    <t>29</t>
  </si>
  <si>
    <t>564-594</t>
  </si>
  <si>
    <t>640-660</t>
  </si>
  <si>
    <t>195-205</t>
  </si>
  <si>
    <t>DIL</t>
  </si>
  <si>
    <t>Debock Industries Limited</t>
  </si>
  <si>
    <t>133.50-134.50</t>
  </si>
  <si>
    <t>140-142</t>
  </si>
  <si>
    <t>Profit of Rs.75/-</t>
  </si>
  <si>
    <t>NSE</t>
  </si>
  <si>
    <t>350-370</t>
  </si>
  <si>
    <t>191-197</t>
  </si>
  <si>
    <t>215-225</t>
  </si>
  <si>
    <t>AANCHALISP</t>
  </si>
  <si>
    <t>121-134</t>
  </si>
  <si>
    <t>145-150</t>
  </si>
  <si>
    <t>170-177</t>
  </si>
  <si>
    <t>190-200</t>
  </si>
  <si>
    <t xml:space="preserve">MARUTI </t>
  </si>
  <si>
    <t>9650-9700</t>
  </si>
  <si>
    <t>10100-10300</t>
  </si>
  <si>
    <t>1945-2045</t>
  </si>
  <si>
    <t xml:space="preserve">VINATIORGA </t>
  </si>
  <si>
    <t>1880-1920</t>
  </si>
  <si>
    <t>VEL</t>
  </si>
  <si>
    <t>TORNTPHARM AUG FUT</t>
  </si>
  <si>
    <t>2050-2070</t>
  </si>
  <si>
    <t>INDUSTOWER AUG FUT</t>
  </si>
  <si>
    <t>180-182</t>
  </si>
  <si>
    <t>RELIANCE AUG FUT</t>
  </si>
  <si>
    <t>2600-2640</t>
  </si>
  <si>
    <t>J</t>
  </si>
  <si>
    <t>JANUSCORP</t>
  </si>
  <si>
    <t>DHARMIK BAROT</t>
  </si>
  <si>
    <t>VEENA RAJESH SHAH</t>
  </si>
  <si>
    <t>GREENPOWER</t>
  </si>
  <si>
    <t>Orient Green Power Co Ltd</t>
  </si>
  <si>
    <t>CITADEL SECURITIES INDIA MARKETS PRIVATE LIMITED</t>
  </si>
  <si>
    <t>HDFCBANK 1700 CE 31-AUG</t>
  </si>
  <si>
    <t>16-18</t>
  </si>
  <si>
    <t>FINNIFTY 20400 CE 01-AUG</t>
  </si>
  <si>
    <t>60-80</t>
  </si>
  <si>
    <t>2970-3100</t>
  </si>
  <si>
    <t>3400-3500</t>
  </si>
  <si>
    <t>475-485</t>
  </si>
  <si>
    <t>Profit of Rs.0.75/-</t>
  </si>
  <si>
    <t>SBIN 660 CE 31-AUG</t>
  </si>
  <si>
    <t>RELIANCE 2540 CE 31-AUG</t>
  </si>
  <si>
    <t>47-49</t>
  </si>
  <si>
    <t>10-12</t>
  </si>
  <si>
    <t>622-628</t>
  </si>
  <si>
    <t>650-660</t>
  </si>
  <si>
    <t>Profit of Rs.350/-</t>
  </si>
  <si>
    <t>Loss of Rs.23/-</t>
  </si>
  <si>
    <t>CGVAK</t>
  </si>
  <si>
    <t>KAMATCHI VELUSAMY KAMARAJ</t>
  </si>
  <si>
    <t>EARTH</t>
  </si>
  <si>
    <t>TARUN VAID AND SONS</t>
  </si>
  <si>
    <t>EARUM</t>
  </si>
  <si>
    <t>SAUMIL ARVINDBHAI BHAVNAGARI</t>
  </si>
  <si>
    <t>GGENG</t>
  </si>
  <si>
    <t>NAVEEN GUPTA</t>
  </si>
  <si>
    <t>KCLINFRA</t>
  </si>
  <si>
    <t>RAJESH KUMAR SODHANI</t>
  </si>
  <si>
    <t>PCL</t>
  </si>
  <si>
    <t>SONALIS</t>
  </si>
  <si>
    <t>SAURABHTRIPATHI</t>
  </si>
  <si>
    <t>CUPID</t>
  </si>
  <si>
    <t>Cupid Limited</t>
  </si>
  <si>
    <t>DBL</t>
  </si>
  <si>
    <t>Dilip Buildcon Limited</t>
  </si>
  <si>
    <t>A S CONFIN PRIVATE LIMITED</t>
  </si>
  <si>
    <t>DYCL</t>
  </si>
  <si>
    <t>Dynamic Cables Limited</t>
  </si>
  <si>
    <t>QE SECURITIES</t>
  </si>
  <si>
    <t>JSWISPL</t>
  </si>
  <si>
    <t>JSW Ispat Spe Pro Ltd</t>
  </si>
  <si>
    <t>GLOBE CAPITAL MARKET LTD.</t>
  </si>
  <si>
    <t>JAINAM BROKING LIMITED</t>
  </si>
  <si>
    <t>RIIL</t>
  </si>
  <si>
    <t>Reliance Indl Infra Ltd</t>
  </si>
  <si>
    <t>NK SECURITIES RESEARCH PRIVATE LIMITED</t>
  </si>
  <si>
    <t>RPOWER</t>
  </si>
  <si>
    <t>Reliance Power Limited</t>
  </si>
  <si>
    <t>SCAPDVR</t>
  </si>
  <si>
    <t>Stampede Capital Limited</t>
  </si>
  <si>
    <t>KRISHNA PRAJAPAT</t>
  </si>
  <si>
    <t>SYNOPTICS</t>
  </si>
  <si>
    <t>Synoptics Technologies L</t>
  </si>
  <si>
    <t>AJAY  SALVI</t>
  </si>
  <si>
    <t>B.W.TRADERS</t>
  </si>
  <si>
    <t>ACHINTYA SECURITIES PRIVATE LIMITED</t>
  </si>
  <si>
    <t>Profit of Rs.19.5/-</t>
  </si>
  <si>
    <t>Loss of Rs.25.5/-</t>
  </si>
  <si>
    <t>Loss of Rs.50/-</t>
  </si>
  <si>
    <t>Loss of Rs.8/-</t>
  </si>
  <si>
    <t xml:space="preserve">NIFTY 19500 CE 3-AUG </t>
  </si>
  <si>
    <t>90-110</t>
  </si>
  <si>
    <t>50</t>
  </si>
  <si>
    <t>4.85</t>
  </si>
  <si>
    <t>Loss of Rs.2.05/-</t>
  </si>
  <si>
    <t>MULTIPLIER SHARE &amp; STOCK ADVISORS PRIVATE LIMITED</t>
  </si>
  <si>
    <t>ANUPAMDATTATRAYADIGHE</t>
  </si>
  <si>
    <t>ACCELERATE</t>
  </si>
  <si>
    <t>SHETH BROTHER</t>
  </si>
  <si>
    <t>LATIN MANHARLAL SECURITIES PVT LTD</t>
  </si>
  <si>
    <t>ADORMUL</t>
  </si>
  <si>
    <t>KAILASH CHAND SINGHI</t>
  </si>
  <si>
    <t>AHASOLAR</t>
  </si>
  <si>
    <t>WORLD FOODS LLP</t>
  </si>
  <si>
    <t>YUGA STOCKS AND COMMODITIES PRIVATE LIMITED .</t>
  </si>
  <si>
    <t>BP EQUITIES PVT. LTD.</t>
  </si>
  <si>
    <t>ARNOLD</t>
  </si>
  <si>
    <t>ACQUITOR FINANCIAL SERVICES PVT.LTD.</t>
  </si>
  <si>
    <t>BCCFUBA</t>
  </si>
  <si>
    <t>AMIT VATS</t>
  </si>
  <si>
    <t>BNL</t>
  </si>
  <si>
    <t>ANTONY JOSEPH PULLOPPILLIL</t>
  </si>
  <si>
    <t>SOCIETE GENERALE</t>
  </si>
  <si>
    <t>DRL</t>
  </si>
  <si>
    <t>NANDHAGOPAN POTTI RAJAN</t>
  </si>
  <si>
    <t>ENCODE</t>
  </si>
  <si>
    <t>MUKESHBHAI LAXMANBHAI CHAKLASHIYA</t>
  </si>
  <si>
    <t>GALACTICO</t>
  </si>
  <si>
    <t>SHRI GANESH INVESTMENTS</t>
  </si>
  <si>
    <t>GGL</t>
  </si>
  <si>
    <t>YACOOBALI AIYUB MOHAMMED</t>
  </si>
  <si>
    <t>INDERGR</t>
  </si>
  <si>
    <t>BABITA MITTAL</t>
  </si>
  <si>
    <t>INNOVATIVE</t>
  </si>
  <si>
    <t>K A GANDHI (HUF)</t>
  </si>
  <si>
    <t>NARESHKUMAR KANTILAL SHAH HUF</t>
  </si>
  <si>
    <t>NAGARAJUKUMARGANGU</t>
  </si>
  <si>
    <t>SONABANO</t>
  </si>
  <si>
    <t>HEMA JAYPRAKASH BHAVSAR</t>
  </si>
  <si>
    <t>KIRANSY-B</t>
  </si>
  <si>
    <t>SUDERSHAN TEXTPRINT PVT LTD</t>
  </si>
  <si>
    <t>JOY MAHESHBHAI GODIWALA</t>
  </si>
  <si>
    <t>MAHESHKUMAR MOTIRAM GODIWALA</t>
  </si>
  <si>
    <t>KONNDOR</t>
  </si>
  <si>
    <t>VIJAY APPASAHEB SONWALKAR</t>
  </si>
  <si>
    <t>SHREE MALLIKARJUN TRAD INVEST PRIVATE LIMITED</t>
  </si>
  <si>
    <t>MPILCORPL</t>
  </si>
  <si>
    <t>SHREE GLOBAL TRADEFIN LIMITED</t>
  </si>
  <si>
    <t>DHANI AGGARWAL</t>
  </si>
  <si>
    <t>G C J SHARE BROKERS LTD</t>
  </si>
  <si>
    <t>NATURAL</t>
  </si>
  <si>
    <t>SANJAY DHAKED</t>
  </si>
  <si>
    <t>NIYOGIN</t>
  </si>
  <si>
    <t>MANSI SHARE &amp; STOCK ADVISORS PRIVATE LIMITED</t>
  </si>
  <si>
    <t>MADHURI MADHUSUDAN KELA</t>
  </si>
  <si>
    <t>WF ASIAN RECONNAISSANCE FUND LIMITED</t>
  </si>
  <si>
    <t>CARMIGNAC PORTFOLIO</t>
  </si>
  <si>
    <t>THINK INDIA OPPORTUNITIES MASTER FUND LP</t>
  </si>
  <si>
    <t>BEELINE BROKING LIMITED</t>
  </si>
  <si>
    <t>VICKY RAJESH JHAVERI</t>
  </si>
  <si>
    <t>QUASAR</t>
  </si>
  <si>
    <t>BRIJESH GARG</t>
  </si>
  <si>
    <t>SUBHASH KUMAR</t>
  </si>
  <si>
    <t>RAJPACK</t>
  </si>
  <si>
    <t>DEEPAK MAHAVEERCHAND JAIN (HUF)</t>
  </si>
  <si>
    <t>DEEPAK JAIN</t>
  </si>
  <si>
    <t>RICHUNV</t>
  </si>
  <si>
    <t>NIRBHARANT AGARWAL</t>
  </si>
  <si>
    <t>SBLI</t>
  </si>
  <si>
    <t>PANKAJBHAI DAHYABHAI SALAT</t>
  </si>
  <si>
    <t>NOORUN NISHA MOHD IRSHAD GAFULI</t>
  </si>
  <si>
    <t>NARMADABEN VAGHELA</t>
  </si>
  <si>
    <t>KALAWATI KISHOR THAKKAR</t>
  </si>
  <si>
    <t>SKSE SECURITIES LIMITED CORP CM/TM PROP A/C</t>
  </si>
  <si>
    <t>SOLIMAC</t>
  </si>
  <si>
    <t>AMEER SAMSUL HUTHA BANU</t>
  </si>
  <si>
    <t>RAJESH KUMAR SINGH</t>
  </si>
  <si>
    <t>TRANSPACT</t>
  </si>
  <si>
    <t>DIVAMSHARMA</t>
  </si>
  <si>
    <t>RAHUL ANANTRAI MEHTA</t>
  </si>
  <si>
    <t>VEERKRUPA</t>
  </si>
  <si>
    <t>AJAY SALVI</t>
  </si>
  <si>
    <t>TIPURANJANDAS</t>
  </si>
  <si>
    <t>AVIRAT ENTERPRISE</t>
  </si>
  <si>
    <t>VISAGAR</t>
  </si>
  <si>
    <t>MANOJ PRAJAPATI</t>
  </si>
  <si>
    <t>ZMILGFIN</t>
  </si>
  <si>
    <t>BHAVNA PARMAR</t>
  </si>
  <si>
    <t>BEML Limited</t>
  </si>
  <si>
    <t>Campus Activewear Limited</t>
  </si>
  <si>
    <t>ICICI PRUDENTIAL LIFE INSURANCE COMPANY LIMITED</t>
  </si>
  <si>
    <t>ELIXIR WEALTH MANAGEMENT PRIVATE LIMITED</t>
  </si>
  <si>
    <t>AAKRAYA RESEARCH LLP</t>
  </si>
  <si>
    <t>SILVERLEAF CAPITAL SERVICES PRIVATE LIMITED</t>
  </si>
  <si>
    <t>MAKVANA HASMUKHBHAI CHIMANBHAI</t>
  </si>
  <si>
    <t>MRUGESH NATWARLAL  RUPAREL</t>
  </si>
  <si>
    <t>UPPINANGADY SUDHINDRA NAYAK</t>
  </si>
  <si>
    <t>ESAAR (INDIA) LIMITED</t>
  </si>
  <si>
    <t>DYNAMIC</t>
  </si>
  <si>
    <t>Dynamic Srvcs &amp; Sec Ltd</t>
  </si>
  <si>
    <t>DILIP KESHRIMAL SANKLECHA</t>
  </si>
  <si>
    <t>GEPIL</t>
  </si>
  <si>
    <t>GE Power India Limited</t>
  </si>
  <si>
    <t>Indiabulls Hsg Fin Ltd</t>
  </si>
  <si>
    <t>INFOLLION</t>
  </si>
  <si>
    <t>Infollion Research Ser L</t>
  </si>
  <si>
    <t>CRONY VYAPAR PVT LTD</t>
  </si>
  <si>
    <t>MANINDS</t>
  </si>
  <si>
    <t>Man Industries (I) Ltd</t>
  </si>
  <si>
    <t>ONELIFECAP</t>
  </si>
  <si>
    <t>Onelife Cap Advisors Ltd</t>
  </si>
  <si>
    <t>MITTAL RIMPY</t>
  </si>
  <si>
    <t>RHFL</t>
  </si>
  <si>
    <t>Reliance Home Finance Ltd</t>
  </si>
  <si>
    <t>HI GROWTH CORPORATE SERVICES PVT LTD</t>
  </si>
  <si>
    <t>PACE STOCK BROKING SERVICES PVT LTD</t>
  </si>
  <si>
    <t>UNICHEMLAB</t>
  </si>
  <si>
    <t>Unichem Laboratories Ltd.</t>
  </si>
  <si>
    <t>IPCA LABORATORIES LIMITED</t>
  </si>
  <si>
    <t>WEBELSOLAR</t>
  </si>
  <si>
    <t>Websol Energy System Ltd</t>
  </si>
  <si>
    <t>PAULOMI KETAN DOSHI</t>
  </si>
  <si>
    <t>DOSHI SAUMIK KETAN</t>
  </si>
  <si>
    <t>RELIANCE CAPITAL LTD</t>
  </si>
  <si>
    <t>SATIA</t>
  </si>
  <si>
    <t>Satia Industries Limited</t>
  </si>
  <si>
    <t>SDS COTTON PVT LTD</t>
  </si>
  <si>
    <t>PRAKASH AMRUT MODY</t>
  </si>
  <si>
    <t>VINNY</t>
  </si>
  <si>
    <t>Vinny Overseas Limited</t>
  </si>
  <si>
    <t>ANTARA INDIA EVERGREEN FUND LTD</t>
  </si>
  <si>
    <t>Retail Research Technical Calls &amp; Fundamental Performance Report for the month of August-2023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</si>
</sst>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9" fontId="40" fillId="0" borderId="0" applyFont="0" applyFill="0" applyBorder="0" applyAlignment="0" applyProtection="0"/>
    <xf numFmtId="0" fontId="1" fillId="0" borderId="24"/>
  </cellStyleXfs>
  <cellXfs count="351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43" fontId="36" fillId="0" borderId="2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2" fontId="37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11" borderId="2" xfId="0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0" fillId="0" borderId="31" xfId="1" applyFont="1" applyBorder="1"/>
    <xf numFmtId="0" fontId="14" fillId="0" borderId="0" xfId="0" applyFont="1"/>
    <xf numFmtId="16" fontId="37" fillId="0" borderId="32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31" xfId="0" applyNumberFormat="1" applyFont="1" applyBorder="1" applyAlignment="1">
      <alignment horizontal="center" vertical="center"/>
    </xf>
    <xf numFmtId="0" fontId="37" fillId="6" borderId="20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0" borderId="31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0" fontId="39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left"/>
    </xf>
    <xf numFmtId="43" fontId="39" fillId="12" borderId="2" xfId="0" applyNumberFormat="1" applyFont="1" applyFill="1" applyBorder="1" applyAlignment="1">
      <alignment horizontal="center" vertical="top"/>
    </xf>
    <xf numFmtId="0" fontId="39" fillId="12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37" fillId="6" borderId="2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36" fillId="13" borderId="31" xfId="0" applyFont="1" applyFill="1" applyBorder="1" applyAlignment="1">
      <alignment horizontal="center" vertical="center"/>
    </xf>
    <xf numFmtId="165" fontId="36" fillId="13" borderId="31" xfId="0" applyNumberFormat="1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left" vertical="center"/>
    </xf>
    <xf numFmtId="49" fontId="37" fillId="13" borderId="31" xfId="0" applyNumberFormat="1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0" fontId="37" fillId="14" borderId="7" xfId="0" applyFont="1" applyFill="1" applyBorder="1" applyAlignment="1">
      <alignment horizontal="center" vertical="center"/>
    </xf>
    <xf numFmtId="165" fontId="36" fillId="13" borderId="7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6" fillId="15" borderId="31" xfId="0" applyFont="1" applyFill="1" applyBorder="1" applyAlignment="1">
      <alignment horizontal="center" vertical="center"/>
    </xf>
    <xf numFmtId="165" fontId="36" fillId="15" borderId="31" xfId="0" applyNumberFormat="1" applyFont="1" applyFill="1" applyBorder="1" applyAlignment="1">
      <alignment horizontal="center" vertical="center"/>
    </xf>
    <xf numFmtId="0" fontId="37" fillId="15" borderId="31" xfId="0" applyFont="1" applyFill="1" applyBorder="1" applyAlignment="1">
      <alignment horizontal="center" vertical="center"/>
    </xf>
    <xf numFmtId="0" fontId="37" fillId="15" borderId="31" xfId="0" applyFont="1" applyFill="1" applyBorder="1" applyAlignment="1">
      <alignment horizontal="left" vertical="center"/>
    </xf>
    <xf numFmtId="49" fontId="37" fillId="15" borderId="31" xfId="0" applyNumberFormat="1" applyFont="1" applyFill="1" applyBorder="1" applyAlignment="1">
      <alignment horizontal="center" vertical="center"/>
    </xf>
    <xf numFmtId="0" fontId="37" fillId="15" borderId="7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2" fontId="36" fillId="15" borderId="2" xfId="0" applyNumberFormat="1" applyFont="1" applyFill="1" applyBorder="1" applyAlignment="1">
      <alignment horizontal="center" vertical="center"/>
    </xf>
    <xf numFmtId="166" fontId="36" fillId="15" borderId="2" xfId="0" applyNumberFormat="1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center" vertical="center"/>
    </xf>
    <xf numFmtId="165" fontId="36" fillId="15" borderId="7" xfId="0" applyNumberFormat="1" applyFont="1" applyFill="1" applyBorder="1" applyAlignment="1">
      <alignment horizontal="center" vertical="center"/>
    </xf>
    <xf numFmtId="16" fontId="36" fillId="15" borderId="2" xfId="0" applyNumberFormat="1" applyFont="1" applyFill="1" applyBorder="1" applyAlignment="1">
      <alignment horizontal="center" vertical="center"/>
    </xf>
    <xf numFmtId="0" fontId="36" fillId="15" borderId="2" xfId="0" applyFont="1" applyFill="1" applyBorder="1"/>
    <xf numFmtId="0" fontId="37" fillId="15" borderId="2" xfId="0" applyFont="1" applyFill="1" applyBorder="1" applyAlignment="1">
      <alignment horizontal="center" vertical="center"/>
    </xf>
    <xf numFmtId="0" fontId="37" fillId="15" borderId="20" xfId="0" applyFont="1" applyFill="1" applyBorder="1" applyAlignment="1">
      <alignment horizontal="center" vertical="center"/>
    </xf>
    <xf numFmtId="0" fontId="37" fillId="15" borderId="27" xfId="0" applyFont="1" applyFill="1" applyBorder="1" applyAlignment="1">
      <alignment horizontal="center" vertical="center"/>
    </xf>
    <xf numFmtId="2" fontId="37" fillId="15" borderId="2" xfId="0" applyNumberFormat="1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0" fontId="1" fillId="15" borderId="31" xfId="0" applyFont="1" applyFill="1" applyBorder="1" applyAlignment="1">
      <alignment horizontal="center" vertical="center"/>
    </xf>
    <xf numFmtId="15" fontId="1" fillId="15" borderId="31" xfId="0" applyNumberFormat="1" applyFont="1" applyFill="1" applyBorder="1" applyAlignment="1">
      <alignment horizontal="center" vertical="center"/>
    </xf>
    <xf numFmtId="0" fontId="36" fillId="15" borderId="31" xfId="0" applyFont="1" applyFill="1" applyBorder="1" applyAlignment="1">
      <alignment horizontal="left"/>
    </xf>
    <xf numFmtId="43" fontId="36" fillId="15" borderId="31" xfId="0" applyNumberFormat="1" applyFont="1" applyFill="1" applyBorder="1" applyAlignment="1">
      <alignment horizontal="center" vertical="top"/>
    </xf>
    <xf numFmtId="0" fontId="37" fillId="17" borderId="2" xfId="0" applyFont="1" applyFill="1" applyBorder="1" applyAlignment="1">
      <alignment horizontal="center" vertical="center"/>
    </xf>
    <xf numFmtId="2" fontId="37" fillId="17" borderId="2" xfId="0" applyNumberFormat="1" applyFont="1" applyFill="1" applyBorder="1" applyAlignment="1">
      <alignment horizontal="center" vertical="center"/>
    </xf>
    <xf numFmtId="10" fontId="37" fillId="17" borderId="2" xfId="0" applyNumberFormat="1" applyFont="1" applyFill="1" applyBorder="1" applyAlignment="1">
      <alignment horizontal="center" vertical="center" wrapText="1"/>
    </xf>
    <xf numFmtId="0" fontId="37" fillId="17" borderId="20" xfId="0" applyFont="1" applyFill="1" applyBorder="1" applyAlignment="1">
      <alignment horizontal="center" vertical="center"/>
    </xf>
    <xf numFmtId="16" fontId="37" fillId="17" borderId="31" xfId="0" applyNumberFormat="1" applyFont="1" applyFill="1" applyBorder="1" applyAlignment="1">
      <alignment horizontal="center" vertical="center"/>
    </xf>
    <xf numFmtId="2" fontId="37" fillId="15" borderId="1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7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20" sqref="B2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45141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v>45134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13" t="s">
        <v>16</v>
      </c>
      <c r="B9" s="315" t="s">
        <v>17</v>
      </c>
      <c r="C9" s="315" t="s">
        <v>18</v>
      </c>
      <c r="D9" s="315" t="s">
        <v>19</v>
      </c>
      <c r="E9" s="26" t="s">
        <v>20</v>
      </c>
      <c r="F9" s="26" t="s">
        <v>21</v>
      </c>
      <c r="G9" s="310" t="s">
        <v>22</v>
      </c>
      <c r="H9" s="311"/>
      <c r="I9" s="312"/>
      <c r="J9" s="310" t="s">
        <v>23</v>
      </c>
      <c r="K9" s="311"/>
      <c r="L9" s="312"/>
      <c r="M9" s="26"/>
      <c r="N9" s="27"/>
      <c r="O9" s="27"/>
      <c r="P9" s="27"/>
    </row>
    <row r="10" spans="1:16" ht="38.25">
      <c r="A10" s="314"/>
      <c r="B10" s="316"/>
      <c r="C10" s="316"/>
      <c r="D10" s="316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879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19596.55</v>
      </c>
      <c r="F11" s="35">
        <v>19623.516666666666</v>
      </c>
      <c r="G11" s="36">
        <v>19487.033333333333</v>
      </c>
      <c r="H11" s="36">
        <v>19377.516666666666</v>
      </c>
      <c r="I11" s="36">
        <v>19241.033333333333</v>
      </c>
      <c r="J11" s="36">
        <v>19733.033333333333</v>
      </c>
      <c r="K11" s="36">
        <v>19869.516666666663</v>
      </c>
      <c r="L11" s="36">
        <v>19979.033333333333</v>
      </c>
      <c r="M11" s="37">
        <v>19760</v>
      </c>
      <c r="N11" s="37">
        <v>19514</v>
      </c>
      <c r="O11" s="261">
        <v>12191100</v>
      </c>
      <c r="P11" s="263">
        <v>-3.5899423094412436E-2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45123.5</v>
      </c>
      <c r="F12" s="38">
        <v>45192.016666666663</v>
      </c>
      <c r="G12" s="39">
        <v>44809.033333333326</v>
      </c>
      <c r="H12" s="39">
        <v>44494.566666666666</v>
      </c>
      <c r="I12" s="39">
        <v>44111.583333333328</v>
      </c>
      <c r="J12" s="39">
        <v>45506.483333333323</v>
      </c>
      <c r="K12" s="39">
        <v>45889.46666666666</v>
      </c>
      <c r="L12" s="39">
        <v>46203.93333333332</v>
      </c>
      <c r="M12" s="31">
        <v>45575</v>
      </c>
      <c r="N12" s="31">
        <v>44877.55</v>
      </c>
      <c r="O12" s="262">
        <v>2149365</v>
      </c>
      <c r="P12" s="263">
        <v>-1.7309604636011385E-2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20134.900000000001</v>
      </c>
      <c r="F13" s="38">
        <v>20200.866666666669</v>
      </c>
      <c r="G13" s="39">
        <v>19971.733333333337</v>
      </c>
      <c r="H13" s="39">
        <v>19808.566666666669</v>
      </c>
      <c r="I13" s="39">
        <v>19579.433333333338</v>
      </c>
      <c r="J13" s="39">
        <v>20364.033333333336</v>
      </c>
      <c r="K13" s="39">
        <v>20593.166666666668</v>
      </c>
      <c r="L13" s="39">
        <v>20756.333333333336</v>
      </c>
      <c r="M13" s="31">
        <v>20430</v>
      </c>
      <c r="N13" s="31">
        <v>20037.7</v>
      </c>
      <c r="O13" s="262">
        <v>64840</v>
      </c>
      <c r="P13" s="264">
        <v>-0.20849609375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45168</v>
      </c>
      <c r="E14" s="38">
        <v>8479.65</v>
      </c>
      <c r="F14" s="38">
        <v>8479.2333333333336</v>
      </c>
      <c r="G14" s="39">
        <v>8417.4666666666672</v>
      </c>
      <c r="H14" s="39">
        <v>8355.2833333333328</v>
      </c>
      <c r="I14" s="39">
        <v>8293.5166666666664</v>
      </c>
      <c r="J14" s="39">
        <v>8541.4166666666679</v>
      </c>
      <c r="K14" s="39">
        <v>8603.1833333333343</v>
      </c>
      <c r="L14" s="39">
        <v>8665.3666666666686</v>
      </c>
      <c r="M14" s="31">
        <v>8541</v>
      </c>
      <c r="N14" s="31">
        <v>8417.0499999999993</v>
      </c>
      <c r="O14" s="262">
        <v>62850</v>
      </c>
      <c r="P14" s="264">
        <v>-9.0119435396308359E-2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474.85</v>
      </c>
      <c r="F15" s="38">
        <v>476.08333333333331</v>
      </c>
      <c r="G15" s="39">
        <v>468.41666666666663</v>
      </c>
      <c r="H15" s="39">
        <v>461.98333333333329</v>
      </c>
      <c r="I15" s="39">
        <v>454.31666666666661</v>
      </c>
      <c r="J15" s="39">
        <v>482.51666666666665</v>
      </c>
      <c r="K15" s="39">
        <v>490.18333333333328</v>
      </c>
      <c r="L15" s="39">
        <v>496.61666666666667</v>
      </c>
      <c r="M15" s="31">
        <v>483.75</v>
      </c>
      <c r="N15" s="31">
        <v>469.65</v>
      </c>
      <c r="O15" s="262">
        <v>11092000</v>
      </c>
      <c r="P15" s="263">
        <v>-5.1125661494304418E-3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4442.6000000000004</v>
      </c>
      <c r="F16" s="38">
        <v>4478.8666666666668</v>
      </c>
      <c r="G16" s="39">
        <v>4378.0833333333339</v>
      </c>
      <c r="H16" s="39">
        <v>4313.5666666666675</v>
      </c>
      <c r="I16" s="39">
        <v>4212.7833333333347</v>
      </c>
      <c r="J16" s="39">
        <v>4543.3833333333332</v>
      </c>
      <c r="K16" s="39">
        <v>4644.1666666666661</v>
      </c>
      <c r="L16" s="39">
        <v>4708.6833333333325</v>
      </c>
      <c r="M16" s="31">
        <v>4579.6499999999996</v>
      </c>
      <c r="N16" s="31">
        <v>4414.3500000000004</v>
      </c>
      <c r="O16" s="262">
        <v>1366250</v>
      </c>
      <c r="P16" s="263">
        <v>5.7048214942951782E-3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24255.9</v>
      </c>
      <c r="F17" s="38">
        <v>24203.616666666669</v>
      </c>
      <c r="G17" s="39">
        <v>23964.533333333336</v>
      </c>
      <c r="H17" s="39">
        <v>23673.166666666668</v>
      </c>
      <c r="I17" s="39">
        <v>23434.083333333336</v>
      </c>
      <c r="J17" s="39">
        <v>24494.983333333337</v>
      </c>
      <c r="K17" s="39">
        <v>24734.066666666666</v>
      </c>
      <c r="L17" s="39">
        <v>25025.433333333338</v>
      </c>
      <c r="M17" s="31">
        <v>24442.7</v>
      </c>
      <c r="N17" s="31">
        <v>23912.25</v>
      </c>
      <c r="O17" s="262">
        <v>80600</v>
      </c>
      <c r="P17" s="263">
        <v>5.6079664570230607E-2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190.95</v>
      </c>
      <c r="F18" s="38">
        <v>190.70000000000002</v>
      </c>
      <c r="G18" s="39">
        <v>185.40000000000003</v>
      </c>
      <c r="H18" s="39">
        <v>179.85000000000002</v>
      </c>
      <c r="I18" s="39">
        <v>174.55000000000004</v>
      </c>
      <c r="J18" s="39">
        <v>196.25000000000003</v>
      </c>
      <c r="K18" s="39">
        <v>201.55000000000004</v>
      </c>
      <c r="L18" s="39">
        <v>207.10000000000002</v>
      </c>
      <c r="M18" s="31">
        <v>196</v>
      </c>
      <c r="N18" s="31">
        <v>185.15</v>
      </c>
      <c r="O18" s="262">
        <v>22485600</v>
      </c>
      <c r="P18" s="263">
        <v>0.11935483870967742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219.8</v>
      </c>
      <c r="F19" s="38">
        <v>220.54999999999998</v>
      </c>
      <c r="G19" s="39">
        <v>217.24999999999997</v>
      </c>
      <c r="H19" s="39">
        <v>214.7</v>
      </c>
      <c r="I19" s="39">
        <v>211.39999999999998</v>
      </c>
      <c r="J19" s="39">
        <v>223.09999999999997</v>
      </c>
      <c r="K19" s="39">
        <v>226.39999999999998</v>
      </c>
      <c r="L19" s="39">
        <v>228.94999999999996</v>
      </c>
      <c r="M19" s="31">
        <v>223.85</v>
      </c>
      <c r="N19" s="31">
        <v>218</v>
      </c>
      <c r="O19" s="262">
        <v>27565200</v>
      </c>
      <c r="P19" s="263">
        <v>-1.4867125069689648E-2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1986.75</v>
      </c>
      <c r="F20" s="38">
        <v>2001.4166666666667</v>
      </c>
      <c r="G20" s="39">
        <v>1961.0833333333335</v>
      </c>
      <c r="H20" s="39">
        <v>1935.4166666666667</v>
      </c>
      <c r="I20" s="39">
        <v>1895.0833333333335</v>
      </c>
      <c r="J20" s="39">
        <v>2027.0833333333335</v>
      </c>
      <c r="K20" s="39">
        <v>2067.416666666667</v>
      </c>
      <c r="L20" s="39">
        <v>2093.0833333333335</v>
      </c>
      <c r="M20" s="31">
        <v>2041.75</v>
      </c>
      <c r="N20" s="31">
        <v>1975.75</v>
      </c>
      <c r="O20" s="262">
        <v>6189600</v>
      </c>
      <c r="P20" s="263">
        <v>3.3067496595992995E-3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2491.5</v>
      </c>
      <c r="F21" s="38">
        <v>2498.2666666666669</v>
      </c>
      <c r="G21" s="39">
        <v>2458.5333333333338</v>
      </c>
      <c r="H21" s="39">
        <v>2425.5666666666671</v>
      </c>
      <c r="I21" s="39">
        <v>2385.8333333333339</v>
      </c>
      <c r="J21" s="39">
        <v>2531.2333333333336</v>
      </c>
      <c r="K21" s="39">
        <v>2570.9666666666662</v>
      </c>
      <c r="L21" s="39">
        <v>2603.9333333333334</v>
      </c>
      <c r="M21" s="31">
        <v>2538</v>
      </c>
      <c r="N21" s="31">
        <v>2465.3000000000002</v>
      </c>
      <c r="O21" s="262">
        <v>11693100</v>
      </c>
      <c r="P21" s="263">
        <v>3.4239522191329419E-3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767.35</v>
      </c>
      <c r="F22" s="38">
        <v>767.83333333333337</v>
      </c>
      <c r="G22" s="39">
        <v>755.76666666666677</v>
      </c>
      <c r="H22" s="39">
        <v>744.18333333333339</v>
      </c>
      <c r="I22" s="39">
        <v>732.11666666666679</v>
      </c>
      <c r="J22" s="39">
        <v>779.41666666666674</v>
      </c>
      <c r="K22" s="39">
        <v>791.48333333333335</v>
      </c>
      <c r="L22" s="39">
        <v>803.06666666666672</v>
      </c>
      <c r="M22" s="31">
        <v>779.9</v>
      </c>
      <c r="N22" s="31">
        <v>756.25</v>
      </c>
      <c r="O22" s="262">
        <v>34685600</v>
      </c>
      <c r="P22" s="263">
        <v>6.8272066507210367E-3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3956.2</v>
      </c>
      <c r="F23" s="38">
        <v>3957.5666666666671</v>
      </c>
      <c r="G23" s="39">
        <v>3923.6833333333343</v>
      </c>
      <c r="H23" s="39">
        <v>3891.1666666666674</v>
      </c>
      <c r="I23" s="39">
        <v>3857.2833333333347</v>
      </c>
      <c r="J23" s="39">
        <v>3990.0833333333339</v>
      </c>
      <c r="K23" s="39">
        <v>4023.9666666666662</v>
      </c>
      <c r="L23" s="39">
        <v>4056.4833333333336</v>
      </c>
      <c r="M23" s="31">
        <v>3991.45</v>
      </c>
      <c r="N23" s="31">
        <v>3925.05</v>
      </c>
      <c r="O23" s="262">
        <v>703600</v>
      </c>
      <c r="P23" s="263">
        <v>-3.1920748486516236E-2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464.95</v>
      </c>
      <c r="F24" s="38">
        <v>463.3</v>
      </c>
      <c r="G24" s="39">
        <v>453.65000000000003</v>
      </c>
      <c r="H24" s="39">
        <v>442.35</v>
      </c>
      <c r="I24" s="39">
        <v>432.70000000000005</v>
      </c>
      <c r="J24" s="39">
        <v>474.6</v>
      </c>
      <c r="K24" s="39">
        <v>484.25</v>
      </c>
      <c r="L24" s="39">
        <v>495.55</v>
      </c>
      <c r="M24" s="31">
        <v>472.95</v>
      </c>
      <c r="N24" s="31">
        <v>452</v>
      </c>
      <c r="O24" s="262">
        <v>65925000</v>
      </c>
      <c r="P24" s="263">
        <v>5.2423560410605474E-3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5025.2</v>
      </c>
      <c r="F25" s="38">
        <v>5032.05</v>
      </c>
      <c r="G25" s="39">
        <v>4998.1500000000005</v>
      </c>
      <c r="H25" s="39">
        <v>4971.1000000000004</v>
      </c>
      <c r="I25" s="39">
        <v>4937.2000000000007</v>
      </c>
      <c r="J25" s="39">
        <v>5059.1000000000004</v>
      </c>
      <c r="K25" s="39">
        <v>5093</v>
      </c>
      <c r="L25" s="39">
        <v>5120.05</v>
      </c>
      <c r="M25" s="31">
        <v>5065.95</v>
      </c>
      <c r="N25" s="31">
        <v>5005</v>
      </c>
      <c r="O25" s="262">
        <v>2252750</v>
      </c>
      <c r="P25" s="263">
        <v>6.1411344350156324E-3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426.1</v>
      </c>
      <c r="F26" s="38">
        <v>426.65000000000003</v>
      </c>
      <c r="G26" s="39">
        <v>419.45000000000005</v>
      </c>
      <c r="H26" s="39">
        <v>412.8</v>
      </c>
      <c r="I26" s="39">
        <v>405.6</v>
      </c>
      <c r="J26" s="39">
        <v>433.30000000000007</v>
      </c>
      <c r="K26" s="39">
        <v>440.5</v>
      </c>
      <c r="L26" s="39">
        <v>447.15000000000009</v>
      </c>
      <c r="M26" s="31">
        <v>433.85</v>
      </c>
      <c r="N26" s="31">
        <v>420</v>
      </c>
      <c r="O26" s="262">
        <v>8800900</v>
      </c>
      <c r="P26" s="263">
        <v>-0.10910342453966615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181.8</v>
      </c>
      <c r="F27" s="38">
        <v>182.91666666666666</v>
      </c>
      <c r="G27" s="39">
        <v>178.73333333333332</v>
      </c>
      <c r="H27" s="39">
        <v>175.66666666666666</v>
      </c>
      <c r="I27" s="39">
        <v>171.48333333333332</v>
      </c>
      <c r="J27" s="39">
        <v>185.98333333333332</v>
      </c>
      <c r="K27" s="39">
        <v>190.16666666666666</v>
      </c>
      <c r="L27" s="39">
        <v>193.23333333333332</v>
      </c>
      <c r="M27" s="31">
        <v>187.1</v>
      </c>
      <c r="N27" s="31">
        <v>179.85</v>
      </c>
      <c r="O27" s="262">
        <v>79645000</v>
      </c>
      <c r="P27" s="263">
        <v>1.9456000000000001E-2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3385.4</v>
      </c>
      <c r="F28" s="38">
        <v>3378.1333333333332</v>
      </c>
      <c r="G28" s="39">
        <v>3362.2666666666664</v>
      </c>
      <c r="H28" s="39">
        <v>3339.1333333333332</v>
      </c>
      <c r="I28" s="39">
        <v>3323.2666666666664</v>
      </c>
      <c r="J28" s="39">
        <v>3401.2666666666664</v>
      </c>
      <c r="K28" s="39">
        <v>3417.1333333333332</v>
      </c>
      <c r="L28" s="39">
        <v>3440.2666666666664</v>
      </c>
      <c r="M28" s="31">
        <v>3394</v>
      </c>
      <c r="N28" s="31">
        <v>3355</v>
      </c>
      <c r="O28" s="262">
        <v>5126800</v>
      </c>
      <c r="P28" s="263">
        <v>-2.3206188316884504E-2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1992.7</v>
      </c>
      <c r="F29" s="38">
        <v>1990.8999999999999</v>
      </c>
      <c r="G29" s="39">
        <v>1964.3499999999997</v>
      </c>
      <c r="H29" s="39">
        <v>1935.9999999999998</v>
      </c>
      <c r="I29" s="39">
        <v>1909.4499999999996</v>
      </c>
      <c r="J29" s="39">
        <v>2019.2499999999998</v>
      </c>
      <c r="K29" s="39">
        <v>2045.8</v>
      </c>
      <c r="L29" s="39">
        <v>2074.1499999999996</v>
      </c>
      <c r="M29" s="31">
        <v>2017.45</v>
      </c>
      <c r="N29" s="31">
        <v>1962.55</v>
      </c>
      <c r="O29" s="262">
        <v>2883519</v>
      </c>
      <c r="P29" s="263">
        <v>-2.7839643652561249E-2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7089.4</v>
      </c>
      <c r="F30" s="38">
        <v>7125.0166666666664</v>
      </c>
      <c r="G30" s="39">
        <v>6989.3833333333332</v>
      </c>
      <c r="H30" s="39">
        <v>6889.3666666666668</v>
      </c>
      <c r="I30" s="39">
        <v>6753.7333333333336</v>
      </c>
      <c r="J30" s="39">
        <v>7225.0333333333328</v>
      </c>
      <c r="K30" s="39">
        <v>7360.6666666666661</v>
      </c>
      <c r="L30" s="39">
        <v>7460.6833333333325</v>
      </c>
      <c r="M30" s="31">
        <v>7260.65</v>
      </c>
      <c r="N30" s="31">
        <v>7025</v>
      </c>
      <c r="O30" s="262">
        <v>415875</v>
      </c>
      <c r="P30" s="263">
        <v>1.2415555961292679E-2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724.55</v>
      </c>
      <c r="F31" s="38">
        <v>721.01666666666654</v>
      </c>
      <c r="G31" s="39">
        <v>714.8833333333331</v>
      </c>
      <c r="H31" s="39">
        <v>705.21666666666658</v>
      </c>
      <c r="I31" s="39">
        <v>699.08333333333314</v>
      </c>
      <c r="J31" s="39">
        <v>730.68333333333305</v>
      </c>
      <c r="K31" s="39">
        <v>736.81666666666649</v>
      </c>
      <c r="L31" s="39">
        <v>746.48333333333301</v>
      </c>
      <c r="M31" s="31">
        <v>727.15</v>
      </c>
      <c r="N31" s="31">
        <v>711.35</v>
      </c>
      <c r="O31" s="262">
        <v>13046000</v>
      </c>
      <c r="P31" s="263">
        <v>8.0358522639468397E-3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821.3</v>
      </c>
      <c r="F32" s="38">
        <v>818.31666666666661</v>
      </c>
      <c r="G32" s="39">
        <v>812.63333333333321</v>
      </c>
      <c r="H32" s="39">
        <v>803.96666666666658</v>
      </c>
      <c r="I32" s="39">
        <v>798.28333333333319</v>
      </c>
      <c r="J32" s="39">
        <v>826.98333333333323</v>
      </c>
      <c r="K32" s="39">
        <v>832.66666666666663</v>
      </c>
      <c r="L32" s="39">
        <v>841.33333333333326</v>
      </c>
      <c r="M32" s="31">
        <v>824</v>
      </c>
      <c r="N32" s="31">
        <v>809.65</v>
      </c>
      <c r="O32" s="262">
        <v>13297900</v>
      </c>
      <c r="P32" s="263">
        <v>-8.6107921928817444E-3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951.35</v>
      </c>
      <c r="F33" s="38">
        <v>953.38333333333333</v>
      </c>
      <c r="G33" s="39">
        <v>941.9666666666667</v>
      </c>
      <c r="H33" s="39">
        <v>932.58333333333337</v>
      </c>
      <c r="I33" s="39">
        <v>921.16666666666674</v>
      </c>
      <c r="J33" s="39">
        <v>962.76666666666665</v>
      </c>
      <c r="K33" s="39">
        <v>974.18333333333339</v>
      </c>
      <c r="L33" s="39">
        <v>983.56666666666661</v>
      </c>
      <c r="M33" s="31">
        <v>964.8</v>
      </c>
      <c r="N33" s="31">
        <v>944</v>
      </c>
      <c r="O33" s="262">
        <v>45615625</v>
      </c>
      <c r="P33" s="263">
        <v>6.3842696009486777E-3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4863.5</v>
      </c>
      <c r="F34" s="38">
        <v>4891.2666666666673</v>
      </c>
      <c r="G34" s="39">
        <v>4818.8333333333348</v>
      </c>
      <c r="H34" s="39">
        <v>4774.1666666666679</v>
      </c>
      <c r="I34" s="39">
        <v>4701.7333333333354</v>
      </c>
      <c r="J34" s="39">
        <v>4935.9333333333343</v>
      </c>
      <c r="K34" s="39">
        <v>5008.3666666666668</v>
      </c>
      <c r="L34" s="39">
        <v>5053.0333333333338</v>
      </c>
      <c r="M34" s="31">
        <v>4963.7</v>
      </c>
      <c r="N34" s="31">
        <v>4846.6000000000004</v>
      </c>
      <c r="O34" s="262">
        <v>2356750</v>
      </c>
      <c r="P34" s="263">
        <v>-2.7442484266996803E-2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1538.9</v>
      </c>
      <c r="F35" s="38">
        <v>1552.8166666666666</v>
      </c>
      <c r="G35" s="39">
        <v>1521.0833333333333</v>
      </c>
      <c r="H35" s="39">
        <v>1503.2666666666667</v>
      </c>
      <c r="I35" s="39">
        <v>1471.5333333333333</v>
      </c>
      <c r="J35" s="39">
        <v>1570.6333333333332</v>
      </c>
      <c r="K35" s="39">
        <v>1602.3666666666668</v>
      </c>
      <c r="L35" s="39">
        <v>1620.1833333333332</v>
      </c>
      <c r="M35" s="31">
        <v>1584.55</v>
      </c>
      <c r="N35" s="31">
        <v>1535</v>
      </c>
      <c r="O35" s="262">
        <v>9119000</v>
      </c>
      <c r="P35" s="263">
        <v>6.5614957639497512E-2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7239.65</v>
      </c>
      <c r="F36" s="38">
        <v>7248.333333333333</v>
      </c>
      <c r="G36" s="39">
        <v>7171.5166666666664</v>
      </c>
      <c r="H36" s="39">
        <v>7103.3833333333332</v>
      </c>
      <c r="I36" s="39">
        <v>7026.5666666666666</v>
      </c>
      <c r="J36" s="39">
        <v>7316.4666666666662</v>
      </c>
      <c r="K36" s="39">
        <v>7393.2833333333338</v>
      </c>
      <c r="L36" s="39">
        <v>7461.4166666666661</v>
      </c>
      <c r="M36" s="31">
        <v>7325.15</v>
      </c>
      <c r="N36" s="31">
        <v>7180.2</v>
      </c>
      <c r="O36" s="262">
        <v>5037625</v>
      </c>
      <c r="P36" s="263">
        <v>-2.4495921380679204E-2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2461.4499999999998</v>
      </c>
      <c r="F37" s="38">
        <v>2472.8833333333332</v>
      </c>
      <c r="G37" s="39">
        <v>2421.9166666666665</v>
      </c>
      <c r="H37" s="39">
        <v>2382.3833333333332</v>
      </c>
      <c r="I37" s="39">
        <v>2331.4166666666665</v>
      </c>
      <c r="J37" s="39">
        <v>2512.4166666666665</v>
      </c>
      <c r="K37" s="39">
        <v>2563.3833333333337</v>
      </c>
      <c r="L37" s="39">
        <v>2602.9166666666665</v>
      </c>
      <c r="M37" s="31">
        <v>2523.85</v>
      </c>
      <c r="N37" s="31">
        <v>2433.35</v>
      </c>
      <c r="O37" s="262">
        <v>1989600</v>
      </c>
      <c r="P37" s="263">
        <v>-7.18562874251497E-3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402.95</v>
      </c>
      <c r="F38" s="38">
        <v>403.9666666666667</v>
      </c>
      <c r="G38" s="39">
        <v>393.98333333333341</v>
      </c>
      <c r="H38" s="39">
        <v>385.01666666666671</v>
      </c>
      <c r="I38" s="39">
        <v>375.03333333333342</v>
      </c>
      <c r="J38" s="39">
        <v>412.93333333333339</v>
      </c>
      <c r="K38" s="39">
        <v>422.91666666666674</v>
      </c>
      <c r="L38" s="39">
        <v>431.88333333333338</v>
      </c>
      <c r="M38" s="31">
        <v>413.95</v>
      </c>
      <c r="N38" s="31">
        <v>395</v>
      </c>
      <c r="O38" s="262">
        <v>10950400</v>
      </c>
      <c r="P38" s="263">
        <v>7.5077285440895043E-3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225.45</v>
      </c>
      <c r="F39" s="38">
        <v>224.23333333333335</v>
      </c>
      <c r="G39" s="39">
        <v>221.2166666666667</v>
      </c>
      <c r="H39" s="39">
        <v>216.98333333333335</v>
      </c>
      <c r="I39" s="39">
        <v>213.9666666666667</v>
      </c>
      <c r="J39" s="39">
        <v>228.4666666666667</v>
      </c>
      <c r="K39" s="39">
        <v>231.48333333333335</v>
      </c>
      <c r="L39" s="39">
        <v>235.7166666666667</v>
      </c>
      <c r="M39" s="31">
        <v>227.25</v>
      </c>
      <c r="N39" s="31">
        <v>220</v>
      </c>
      <c r="O39" s="262">
        <v>82535000</v>
      </c>
      <c r="P39" s="263">
        <v>-2.6193144947200753E-2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196.15</v>
      </c>
      <c r="F40" s="38">
        <v>197.25</v>
      </c>
      <c r="G40" s="39">
        <v>192.5</v>
      </c>
      <c r="H40" s="39">
        <v>188.85</v>
      </c>
      <c r="I40" s="39">
        <v>184.1</v>
      </c>
      <c r="J40" s="39">
        <v>200.9</v>
      </c>
      <c r="K40" s="39">
        <v>205.65</v>
      </c>
      <c r="L40" s="39">
        <v>209.3</v>
      </c>
      <c r="M40" s="31">
        <v>202</v>
      </c>
      <c r="N40" s="31">
        <v>193.6</v>
      </c>
      <c r="O40" s="262">
        <v>115859250</v>
      </c>
      <c r="P40" s="263">
        <v>-1.7852715100421523E-2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1725.55</v>
      </c>
      <c r="F41" s="38">
        <v>1722.2833333333335</v>
      </c>
      <c r="G41" s="39">
        <v>1710.3166666666671</v>
      </c>
      <c r="H41" s="39">
        <v>1695.0833333333335</v>
      </c>
      <c r="I41" s="39">
        <v>1683.116666666667</v>
      </c>
      <c r="J41" s="39">
        <v>1737.5166666666671</v>
      </c>
      <c r="K41" s="39">
        <v>1749.4833333333338</v>
      </c>
      <c r="L41" s="39">
        <v>1764.7166666666672</v>
      </c>
      <c r="M41" s="31">
        <v>1734.25</v>
      </c>
      <c r="N41" s="31">
        <v>1707.05</v>
      </c>
      <c r="O41" s="262">
        <v>1777125</v>
      </c>
      <c r="P41" s="263">
        <v>4.4292639929484352E-2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125.45</v>
      </c>
      <c r="F42" s="38">
        <v>126.55</v>
      </c>
      <c r="G42" s="39">
        <v>122.65</v>
      </c>
      <c r="H42" s="39">
        <v>119.85000000000001</v>
      </c>
      <c r="I42" s="39">
        <v>115.95000000000002</v>
      </c>
      <c r="J42" s="39">
        <v>129.35</v>
      </c>
      <c r="K42" s="39">
        <v>133.25</v>
      </c>
      <c r="L42" s="39">
        <v>136.04999999999998</v>
      </c>
      <c r="M42" s="31">
        <v>130.44999999999999</v>
      </c>
      <c r="N42" s="31">
        <v>123.75</v>
      </c>
      <c r="O42" s="262">
        <v>78853800</v>
      </c>
      <c r="P42" s="263">
        <v>-3.8838324185367888E-2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709.15</v>
      </c>
      <c r="F43" s="38">
        <v>705.68333333333339</v>
      </c>
      <c r="G43" s="39">
        <v>698.86666666666679</v>
      </c>
      <c r="H43" s="39">
        <v>688.58333333333337</v>
      </c>
      <c r="I43" s="39">
        <v>681.76666666666677</v>
      </c>
      <c r="J43" s="39">
        <v>715.96666666666681</v>
      </c>
      <c r="K43" s="39">
        <v>722.78333333333342</v>
      </c>
      <c r="L43" s="39">
        <v>733.06666666666683</v>
      </c>
      <c r="M43" s="31">
        <v>712.5</v>
      </c>
      <c r="N43" s="31">
        <v>695.4</v>
      </c>
      <c r="O43" s="262">
        <v>7450300</v>
      </c>
      <c r="P43" s="263">
        <v>7.2865515602724543E-2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912.45</v>
      </c>
      <c r="F44" s="38">
        <v>917.48333333333323</v>
      </c>
      <c r="G44" s="39">
        <v>896.56666666666649</v>
      </c>
      <c r="H44" s="39">
        <v>880.68333333333328</v>
      </c>
      <c r="I44" s="39">
        <v>859.76666666666654</v>
      </c>
      <c r="J44" s="39">
        <v>933.36666666666645</v>
      </c>
      <c r="K44" s="39">
        <v>954.28333333333319</v>
      </c>
      <c r="L44" s="39">
        <v>970.1666666666664</v>
      </c>
      <c r="M44" s="31">
        <v>938.4</v>
      </c>
      <c r="N44" s="31">
        <v>901.6</v>
      </c>
      <c r="O44" s="262">
        <v>7756000</v>
      </c>
      <c r="P44" s="263">
        <v>-4.435682602267127E-2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877.9</v>
      </c>
      <c r="F45" s="38">
        <v>881.79999999999984</v>
      </c>
      <c r="G45" s="39">
        <v>871.29999999999973</v>
      </c>
      <c r="H45" s="39">
        <v>864.69999999999993</v>
      </c>
      <c r="I45" s="39">
        <v>854.19999999999982</v>
      </c>
      <c r="J45" s="39">
        <v>888.39999999999964</v>
      </c>
      <c r="K45" s="39">
        <v>898.89999999999986</v>
      </c>
      <c r="L45" s="39">
        <v>905.49999999999955</v>
      </c>
      <c r="M45" s="31">
        <v>892.3</v>
      </c>
      <c r="N45" s="31">
        <v>875.2</v>
      </c>
      <c r="O45" s="262">
        <v>38887300</v>
      </c>
      <c r="P45" s="263">
        <v>2.1789692740849555E-3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100.95</v>
      </c>
      <c r="F46" s="38">
        <v>101.85000000000001</v>
      </c>
      <c r="G46" s="39">
        <v>98.500000000000014</v>
      </c>
      <c r="H46" s="39">
        <v>96.050000000000011</v>
      </c>
      <c r="I46" s="39">
        <v>92.700000000000017</v>
      </c>
      <c r="J46" s="39">
        <v>104.30000000000001</v>
      </c>
      <c r="K46" s="39">
        <v>107.65</v>
      </c>
      <c r="L46" s="39">
        <v>110.10000000000001</v>
      </c>
      <c r="M46" s="31">
        <v>105.2</v>
      </c>
      <c r="N46" s="31">
        <v>99.4</v>
      </c>
      <c r="O46" s="262">
        <v>111741000</v>
      </c>
      <c r="P46" s="263">
        <v>1.8860698898994735E-2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254.5</v>
      </c>
      <c r="F47" s="38">
        <v>254.73333333333335</v>
      </c>
      <c r="G47" s="39">
        <v>251.81666666666672</v>
      </c>
      <c r="H47" s="39">
        <v>249.13333333333338</v>
      </c>
      <c r="I47" s="39">
        <v>246.21666666666675</v>
      </c>
      <c r="J47" s="39">
        <v>257.41666666666669</v>
      </c>
      <c r="K47" s="39">
        <v>260.33333333333331</v>
      </c>
      <c r="L47" s="39">
        <v>263.01666666666665</v>
      </c>
      <c r="M47" s="31">
        <v>257.64999999999998</v>
      </c>
      <c r="N47" s="31">
        <v>252.05</v>
      </c>
      <c r="O47" s="262">
        <v>31645000</v>
      </c>
      <c r="P47" s="263">
        <v>8.2842122032818228E-3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18372.150000000001</v>
      </c>
      <c r="F48" s="38">
        <v>18544.066666666666</v>
      </c>
      <c r="G48" s="39">
        <v>18010.633333333331</v>
      </c>
      <c r="H48" s="39">
        <v>17649.116666666665</v>
      </c>
      <c r="I48" s="39">
        <v>17115.683333333331</v>
      </c>
      <c r="J48" s="39">
        <v>18905.583333333332</v>
      </c>
      <c r="K48" s="39">
        <v>19439.016666666666</v>
      </c>
      <c r="L48" s="39">
        <v>19800.533333333333</v>
      </c>
      <c r="M48" s="31">
        <v>19077.5</v>
      </c>
      <c r="N48" s="31">
        <v>18182.55</v>
      </c>
      <c r="O48" s="262">
        <v>215700</v>
      </c>
      <c r="P48" s="263">
        <v>0.28622540250447226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368.1</v>
      </c>
      <c r="F49" s="38">
        <v>370.65000000000003</v>
      </c>
      <c r="G49" s="39">
        <v>363.65000000000009</v>
      </c>
      <c r="H49" s="39">
        <v>359.20000000000005</v>
      </c>
      <c r="I49" s="39">
        <v>352.2000000000001</v>
      </c>
      <c r="J49" s="39">
        <v>375.10000000000008</v>
      </c>
      <c r="K49" s="39">
        <v>382.09999999999997</v>
      </c>
      <c r="L49" s="39">
        <v>386.55000000000007</v>
      </c>
      <c r="M49" s="31">
        <v>377.65</v>
      </c>
      <c r="N49" s="31">
        <v>366.2</v>
      </c>
      <c r="O49" s="262">
        <v>29334600</v>
      </c>
      <c r="P49" s="263">
        <v>2.4324324324324326E-2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4820.1499999999996</v>
      </c>
      <c r="F50" s="38">
        <v>4816.1500000000005</v>
      </c>
      <c r="G50" s="39">
        <v>4786.0000000000009</v>
      </c>
      <c r="H50" s="39">
        <v>4751.8500000000004</v>
      </c>
      <c r="I50" s="39">
        <v>4721.7000000000007</v>
      </c>
      <c r="J50" s="39">
        <v>4850.3000000000011</v>
      </c>
      <c r="K50" s="39">
        <v>4880.4500000000007</v>
      </c>
      <c r="L50" s="39">
        <v>4914.6000000000013</v>
      </c>
      <c r="M50" s="31">
        <v>4846.3</v>
      </c>
      <c r="N50" s="31">
        <v>4782</v>
      </c>
      <c r="O50" s="262">
        <v>1939800</v>
      </c>
      <c r="P50" s="263">
        <v>6.1624343257443086E-2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429.2</v>
      </c>
      <c r="F51" s="38">
        <v>428.7833333333333</v>
      </c>
      <c r="G51" s="39">
        <v>422.16666666666663</v>
      </c>
      <c r="H51" s="39">
        <v>415.13333333333333</v>
      </c>
      <c r="I51" s="39">
        <v>408.51666666666665</v>
      </c>
      <c r="J51" s="39">
        <v>435.81666666666661</v>
      </c>
      <c r="K51" s="39">
        <v>442.43333333333328</v>
      </c>
      <c r="L51" s="39">
        <v>449.46666666666658</v>
      </c>
      <c r="M51" s="31">
        <v>435.4</v>
      </c>
      <c r="N51" s="31">
        <v>421.75</v>
      </c>
      <c r="O51" s="262">
        <v>8384000</v>
      </c>
      <c r="P51" s="263">
        <v>-1.9047619047619048E-3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328.95</v>
      </c>
      <c r="F52" s="38">
        <v>332.40000000000003</v>
      </c>
      <c r="G52" s="39">
        <v>321.80000000000007</v>
      </c>
      <c r="H52" s="39">
        <v>314.65000000000003</v>
      </c>
      <c r="I52" s="39">
        <v>304.05000000000007</v>
      </c>
      <c r="J52" s="39">
        <v>339.55000000000007</v>
      </c>
      <c r="K52" s="39">
        <v>350.15000000000009</v>
      </c>
      <c r="L52" s="39">
        <v>357.30000000000007</v>
      </c>
      <c r="M52" s="31">
        <v>343</v>
      </c>
      <c r="N52" s="31">
        <v>325.25</v>
      </c>
      <c r="O52" s="262">
        <v>47887200</v>
      </c>
      <c r="P52" s="263">
        <v>1.790633608815427E-2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727.35</v>
      </c>
      <c r="F53" s="38">
        <v>731.5333333333333</v>
      </c>
      <c r="G53" s="39">
        <v>715.06666666666661</v>
      </c>
      <c r="H53" s="39">
        <v>702.7833333333333</v>
      </c>
      <c r="I53" s="39">
        <v>686.31666666666661</v>
      </c>
      <c r="J53" s="39">
        <v>743.81666666666661</v>
      </c>
      <c r="K53" s="39">
        <v>760.2833333333333</v>
      </c>
      <c r="L53" s="39">
        <v>772.56666666666661</v>
      </c>
      <c r="M53" s="31">
        <v>748</v>
      </c>
      <c r="N53" s="31">
        <v>719.25</v>
      </c>
      <c r="O53" s="262">
        <v>5903625</v>
      </c>
      <c r="P53" s="263">
        <v>4.6457607433217189E-3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272.7</v>
      </c>
      <c r="F54" s="38">
        <v>274.56666666666666</v>
      </c>
      <c r="G54" s="39">
        <v>267.83333333333331</v>
      </c>
      <c r="H54" s="39">
        <v>262.96666666666664</v>
      </c>
      <c r="I54" s="39">
        <v>256.23333333333329</v>
      </c>
      <c r="J54" s="39">
        <v>279.43333333333334</v>
      </c>
      <c r="K54" s="39">
        <v>286.16666666666669</v>
      </c>
      <c r="L54" s="39">
        <v>291.03333333333336</v>
      </c>
      <c r="M54" s="31">
        <v>281.3</v>
      </c>
      <c r="N54" s="31">
        <v>269.7</v>
      </c>
      <c r="O54" s="262">
        <v>12532400</v>
      </c>
      <c r="P54" s="263">
        <v>-7.0751166641577603E-3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1104.0999999999999</v>
      </c>
      <c r="F55" s="38">
        <v>1106.1166666666666</v>
      </c>
      <c r="G55" s="39">
        <v>1080.2333333333331</v>
      </c>
      <c r="H55" s="39">
        <v>1056.3666666666666</v>
      </c>
      <c r="I55" s="39">
        <v>1030.4833333333331</v>
      </c>
      <c r="J55" s="39">
        <v>1129.9833333333331</v>
      </c>
      <c r="K55" s="39">
        <v>1155.8666666666668</v>
      </c>
      <c r="L55" s="39">
        <v>1179.7333333333331</v>
      </c>
      <c r="M55" s="31">
        <v>1132</v>
      </c>
      <c r="N55" s="31">
        <v>1082.25</v>
      </c>
      <c r="O55" s="262">
        <v>10740000</v>
      </c>
      <c r="P55" s="263">
        <v>-4.7238855622089154E-2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1176</v>
      </c>
      <c r="F56" s="38">
        <v>1176.4333333333334</v>
      </c>
      <c r="G56" s="39">
        <v>1161.5666666666668</v>
      </c>
      <c r="H56" s="39">
        <v>1147.1333333333334</v>
      </c>
      <c r="I56" s="39">
        <v>1132.2666666666669</v>
      </c>
      <c r="J56" s="39">
        <v>1190.8666666666668</v>
      </c>
      <c r="K56" s="39">
        <v>1205.7333333333336</v>
      </c>
      <c r="L56" s="39">
        <v>1220.1666666666667</v>
      </c>
      <c r="M56" s="31">
        <v>1191.3</v>
      </c>
      <c r="N56" s="31">
        <v>1162</v>
      </c>
      <c r="O56" s="262">
        <v>9965150</v>
      </c>
      <c r="P56" s="263">
        <v>-3.8386752806874487E-2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231.85</v>
      </c>
      <c r="F57" s="38">
        <v>233.94999999999996</v>
      </c>
      <c r="G57" s="39">
        <v>227.44999999999993</v>
      </c>
      <c r="H57" s="39">
        <v>223.04999999999998</v>
      </c>
      <c r="I57" s="39">
        <v>216.54999999999995</v>
      </c>
      <c r="J57" s="39">
        <v>238.34999999999991</v>
      </c>
      <c r="K57" s="39">
        <v>244.84999999999997</v>
      </c>
      <c r="L57" s="39">
        <v>249.24999999999989</v>
      </c>
      <c r="M57" s="31">
        <v>240.45</v>
      </c>
      <c r="N57" s="31">
        <v>229.55</v>
      </c>
      <c r="O57" s="262">
        <v>60702600</v>
      </c>
      <c r="P57" s="263">
        <v>-2.2389069264069264E-2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4740.6499999999996</v>
      </c>
      <c r="F58" s="38">
        <v>4751.95</v>
      </c>
      <c r="G58" s="39">
        <v>4683.8499999999995</v>
      </c>
      <c r="H58" s="39">
        <v>4627.0499999999993</v>
      </c>
      <c r="I58" s="39">
        <v>4558.9499999999989</v>
      </c>
      <c r="J58" s="39">
        <v>4808.75</v>
      </c>
      <c r="K58" s="39">
        <v>4876.8500000000004</v>
      </c>
      <c r="L58" s="39">
        <v>4933.6500000000005</v>
      </c>
      <c r="M58" s="31">
        <v>4820.05</v>
      </c>
      <c r="N58" s="31">
        <v>4695.1499999999996</v>
      </c>
      <c r="O58" s="262">
        <v>690450</v>
      </c>
      <c r="P58" s="263">
        <v>2.6138096275321282E-3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2008.1</v>
      </c>
      <c r="F59" s="38">
        <v>2007.7333333333336</v>
      </c>
      <c r="G59" s="39">
        <v>1992.7666666666671</v>
      </c>
      <c r="H59" s="39">
        <v>1977.4333333333336</v>
      </c>
      <c r="I59" s="39">
        <v>1962.4666666666672</v>
      </c>
      <c r="J59" s="39">
        <v>2023.0666666666671</v>
      </c>
      <c r="K59" s="39">
        <v>2038.0333333333333</v>
      </c>
      <c r="L59" s="39">
        <v>2053.3666666666668</v>
      </c>
      <c r="M59" s="31">
        <v>2022.7</v>
      </c>
      <c r="N59" s="31">
        <v>1992.4</v>
      </c>
      <c r="O59" s="262">
        <v>2607850</v>
      </c>
      <c r="P59" s="263">
        <v>-2.8552803129074315E-2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681.15</v>
      </c>
      <c r="F60" s="38">
        <v>682.76666666666677</v>
      </c>
      <c r="G60" s="39">
        <v>672.68333333333351</v>
      </c>
      <c r="H60" s="39">
        <v>664.2166666666667</v>
      </c>
      <c r="I60" s="39">
        <v>654.13333333333344</v>
      </c>
      <c r="J60" s="39">
        <v>691.23333333333358</v>
      </c>
      <c r="K60" s="39">
        <v>701.31666666666683</v>
      </c>
      <c r="L60" s="39">
        <v>709.78333333333364</v>
      </c>
      <c r="M60" s="31">
        <v>692.85</v>
      </c>
      <c r="N60" s="31">
        <v>674.3</v>
      </c>
      <c r="O60" s="262">
        <v>4758000</v>
      </c>
      <c r="P60" s="263">
        <v>1.1049723756906077E-2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1035.7</v>
      </c>
      <c r="F61" s="38">
        <v>1037.0666666666666</v>
      </c>
      <c r="G61" s="39">
        <v>1027.8833333333332</v>
      </c>
      <c r="H61" s="39">
        <v>1020.0666666666666</v>
      </c>
      <c r="I61" s="39">
        <v>1010.8833333333332</v>
      </c>
      <c r="J61" s="39">
        <v>1044.8833333333332</v>
      </c>
      <c r="K61" s="39">
        <v>1054.0666666666666</v>
      </c>
      <c r="L61" s="39">
        <v>1061.8833333333332</v>
      </c>
      <c r="M61" s="31">
        <v>1046.25</v>
      </c>
      <c r="N61" s="31">
        <v>1029.25</v>
      </c>
      <c r="O61" s="262">
        <v>1999200</v>
      </c>
      <c r="P61" s="263">
        <v>-1.6867469879518072E-2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289.35000000000002</v>
      </c>
      <c r="F62" s="38">
        <v>290.35000000000002</v>
      </c>
      <c r="G62" s="39">
        <v>287.10000000000002</v>
      </c>
      <c r="H62" s="39">
        <v>284.85000000000002</v>
      </c>
      <c r="I62" s="39">
        <v>281.60000000000002</v>
      </c>
      <c r="J62" s="39">
        <v>292.60000000000002</v>
      </c>
      <c r="K62" s="39">
        <v>295.85000000000002</v>
      </c>
      <c r="L62" s="39">
        <v>298.10000000000002</v>
      </c>
      <c r="M62" s="31">
        <v>293.60000000000002</v>
      </c>
      <c r="N62" s="31">
        <v>288.10000000000002</v>
      </c>
      <c r="O62" s="262">
        <v>14623200</v>
      </c>
      <c r="P62" s="263">
        <v>3.3345683586513525E-3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130.75</v>
      </c>
      <c r="F63" s="38">
        <v>131.51666666666668</v>
      </c>
      <c r="G63" s="39">
        <v>128.48333333333335</v>
      </c>
      <c r="H63" s="39">
        <v>126.21666666666667</v>
      </c>
      <c r="I63" s="39">
        <v>123.18333333333334</v>
      </c>
      <c r="J63" s="39">
        <v>133.78333333333336</v>
      </c>
      <c r="K63" s="39">
        <v>136.81666666666672</v>
      </c>
      <c r="L63" s="39">
        <v>139.08333333333337</v>
      </c>
      <c r="M63" s="31">
        <v>134.55000000000001</v>
      </c>
      <c r="N63" s="31">
        <v>129.25</v>
      </c>
      <c r="O63" s="262">
        <v>35920000</v>
      </c>
      <c r="P63" s="263">
        <v>-6.3623789764868603E-3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1908.9</v>
      </c>
      <c r="F64" s="38">
        <v>1911.2166666666665</v>
      </c>
      <c r="G64" s="39">
        <v>1880.7833333333328</v>
      </c>
      <c r="H64" s="39">
        <v>1852.6666666666663</v>
      </c>
      <c r="I64" s="39">
        <v>1822.2333333333327</v>
      </c>
      <c r="J64" s="39">
        <v>1939.333333333333</v>
      </c>
      <c r="K64" s="39">
        <v>1969.7666666666669</v>
      </c>
      <c r="L64" s="39">
        <v>1997.8833333333332</v>
      </c>
      <c r="M64" s="31">
        <v>1941.65</v>
      </c>
      <c r="N64" s="31">
        <v>1883.1</v>
      </c>
      <c r="O64" s="262">
        <v>4090800</v>
      </c>
      <c r="P64" s="263">
        <v>4.2348264791316315E-2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570.20000000000005</v>
      </c>
      <c r="F65" s="38">
        <v>570.19999999999993</v>
      </c>
      <c r="G65" s="39">
        <v>566.49999999999989</v>
      </c>
      <c r="H65" s="39">
        <v>562.79999999999995</v>
      </c>
      <c r="I65" s="39">
        <v>559.09999999999991</v>
      </c>
      <c r="J65" s="39">
        <v>573.89999999999986</v>
      </c>
      <c r="K65" s="39">
        <v>577.59999999999991</v>
      </c>
      <c r="L65" s="39">
        <v>581.29999999999984</v>
      </c>
      <c r="M65" s="31">
        <v>573.9</v>
      </c>
      <c r="N65" s="31">
        <v>566.5</v>
      </c>
      <c r="O65" s="262">
        <v>14562500</v>
      </c>
      <c r="P65" s="263">
        <v>2.3995780961589171E-2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1994.4</v>
      </c>
      <c r="F66" s="38">
        <v>1994.3333333333333</v>
      </c>
      <c r="G66" s="39">
        <v>1971.7666666666664</v>
      </c>
      <c r="H66" s="39">
        <v>1949.1333333333332</v>
      </c>
      <c r="I66" s="39">
        <v>1926.5666666666664</v>
      </c>
      <c r="J66" s="39">
        <v>2016.9666666666665</v>
      </c>
      <c r="K66" s="39">
        <v>2039.5333333333335</v>
      </c>
      <c r="L66" s="39">
        <v>2062.1666666666665</v>
      </c>
      <c r="M66" s="31">
        <v>2016.9</v>
      </c>
      <c r="N66" s="31">
        <v>1971.7</v>
      </c>
      <c r="O66" s="262">
        <v>1825000</v>
      </c>
      <c r="P66" s="263">
        <v>-1.2445887445887446E-2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2019.65</v>
      </c>
      <c r="F67" s="38">
        <v>2023.1500000000003</v>
      </c>
      <c r="G67" s="39">
        <v>1990.0000000000005</v>
      </c>
      <c r="H67" s="39">
        <v>1960.3500000000001</v>
      </c>
      <c r="I67" s="39">
        <v>1927.2000000000003</v>
      </c>
      <c r="J67" s="39">
        <v>2052.8000000000006</v>
      </c>
      <c r="K67" s="39">
        <v>2085.9500000000007</v>
      </c>
      <c r="L67" s="39">
        <v>2115.6000000000008</v>
      </c>
      <c r="M67" s="31">
        <v>2056.3000000000002</v>
      </c>
      <c r="N67" s="31">
        <v>1993.5</v>
      </c>
      <c r="O67" s="262">
        <v>2479800</v>
      </c>
      <c r="P67" s="263">
        <v>-2.6269289668983391E-2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198.55</v>
      </c>
      <c r="F68" s="38">
        <v>199.76666666666665</v>
      </c>
      <c r="G68" s="39">
        <v>195.5333333333333</v>
      </c>
      <c r="H68" s="39">
        <v>192.51666666666665</v>
      </c>
      <c r="I68" s="39">
        <v>188.2833333333333</v>
      </c>
      <c r="J68" s="39">
        <v>202.7833333333333</v>
      </c>
      <c r="K68" s="39">
        <v>207.01666666666665</v>
      </c>
      <c r="L68" s="39">
        <v>210.0333333333333</v>
      </c>
      <c r="M68" s="31">
        <v>204</v>
      </c>
      <c r="N68" s="31">
        <v>196.75</v>
      </c>
      <c r="O68" s="262">
        <v>10813600</v>
      </c>
      <c r="P68" s="263">
        <v>9.5292115711854794E-2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3685.5</v>
      </c>
      <c r="F69" s="38">
        <v>3646.5166666666664</v>
      </c>
      <c r="G69" s="39">
        <v>3600.333333333333</v>
      </c>
      <c r="H69" s="39">
        <v>3515.1666666666665</v>
      </c>
      <c r="I69" s="39">
        <v>3468.9833333333331</v>
      </c>
      <c r="J69" s="39">
        <v>3731.6833333333329</v>
      </c>
      <c r="K69" s="39">
        <v>3777.8666666666663</v>
      </c>
      <c r="L69" s="39">
        <v>3863.0333333333328</v>
      </c>
      <c r="M69" s="31">
        <v>3692.7</v>
      </c>
      <c r="N69" s="31">
        <v>3561.35</v>
      </c>
      <c r="O69" s="262">
        <v>2806200</v>
      </c>
      <c r="P69" s="263">
        <v>-3.4342739160357877E-2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4158.6000000000004</v>
      </c>
      <c r="F70" s="38">
        <v>4176.1166666666668</v>
      </c>
      <c r="G70" s="39">
        <v>4090.6333333333332</v>
      </c>
      <c r="H70" s="39">
        <v>4022.6666666666661</v>
      </c>
      <c r="I70" s="39">
        <v>3937.1833333333325</v>
      </c>
      <c r="J70" s="39">
        <v>4244.0833333333339</v>
      </c>
      <c r="K70" s="39">
        <v>4329.5666666666675</v>
      </c>
      <c r="L70" s="39">
        <v>4397.5333333333347</v>
      </c>
      <c r="M70" s="31">
        <v>4261.6000000000004</v>
      </c>
      <c r="N70" s="31">
        <v>4108.1499999999996</v>
      </c>
      <c r="O70" s="262">
        <v>1013000</v>
      </c>
      <c r="P70" s="263">
        <v>6.2067519396099814E-2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496.8</v>
      </c>
      <c r="F71" s="38">
        <v>495.66666666666669</v>
      </c>
      <c r="G71" s="39">
        <v>485.43333333333339</v>
      </c>
      <c r="H71" s="39">
        <v>474.06666666666672</v>
      </c>
      <c r="I71" s="39">
        <v>463.83333333333343</v>
      </c>
      <c r="J71" s="39">
        <v>507.03333333333336</v>
      </c>
      <c r="K71" s="39">
        <v>517.26666666666665</v>
      </c>
      <c r="L71" s="39">
        <v>528.63333333333333</v>
      </c>
      <c r="M71" s="31">
        <v>505.9</v>
      </c>
      <c r="N71" s="31">
        <v>484.3</v>
      </c>
      <c r="O71" s="262">
        <v>41106450</v>
      </c>
      <c r="P71" s="263">
        <v>-3.1610115236875799E-3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5692.25</v>
      </c>
      <c r="F72" s="38">
        <v>5695.0333333333328</v>
      </c>
      <c r="G72" s="39">
        <v>5658.3166666666657</v>
      </c>
      <c r="H72" s="39">
        <v>5624.3833333333332</v>
      </c>
      <c r="I72" s="39">
        <v>5587.6666666666661</v>
      </c>
      <c r="J72" s="39">
        <v>5728.9666666666653</v>
      </c>
      <c r="K72" s="39">
        <v>5765.6833333333325</v>
      </c>
      <c r="L72" s="39">
        <v>5799.616666666665</v>
      </c>
      <c r="M72" s="31">
        <v>5731.75</v>
      </c>
      <c r="N72" s="31">
        <v>5661.1</v>
      </c>
      <c r="O72" s="262">
        <v>2744125</v>
      </c>
      <c r="P72" s="263">
        <v>-3.8245859984228511E-2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3306.2</v>
      </c>
      <c r="F73" s="38">
        <v>3319.5333333333333</v>
      </c>
      <c r="G73" s="39">
        <v>3239.5166666666664</v>
      </c>
      <c r="H73" s="39">
        <v>3172.833333333333</v>
      </c>
      <c r="I73" s="39">
        <v>3092.8166666666662</v>
      </c>
      <c r="J73" s="39">
        <v>3386.2166666666667</v>
      </c>
      <c r="K73" s="39">
        <v>3466.233333333334</v>
      </c>
      <c r="L73" s="39">
        <v>3532.916666666667</v>
      </c>
      <c r="M73" s="31">
        <v>3399.55</v>
      </c>
      <c r="N73" s="31">
        <v>3252.85</v>
      </c>
      <c r="O73" s="262">
        <v>4441500</v>
      </c>
      <c r="P73" s="263">
        <v>1.8948365703458077E-3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2610.15</v>
      </c>
      <c r="F74" s="38">
        <v>2614.7166666666667</v>
      </c>
      <c r="G74" s="39">
        <v>2540.4333333333334</v>
      </c>
      <c r="H74" s="39">
        <v>2470.7166666666667</v>
      </c>
      <c r="I74" s="39">
        <v>2396.4333333333334</v>
      </c>
      <c r="J74" s="39">
        <v>2684.4333333333334</v>
      </c>
      <c r="K74" s="39">
        <v>2758.7166666666672</v>
      </c>
      <c r="L74" s="39">
        <v>2828.4333333333334</v>
      </c>
      <c r="M74" s="31">
        <v>2689</v>
      </c>
      <c r="N74" s="31">
        <v>2545</v>
      </c>
      <c r="O74" s="262">
        <v>1433575</v>
      </c>
      <c r="P74" s="263">
        <v>-0.29315254237288135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261.14999999999998</v>
      </c>
      <c r="F75" s="38">
        <v>261.8</v>
      </c>
      <c r="G75" s="39">
        <v>256.20000000000005</v>
      </c>
      <c r="H75" s="39">
        <v>251.25000000000006</v>
      </c>
      <c r="I75" s="39">
        <v>245.65000000000009</v>
      </c>
      <c r="J75" s="39">
        <v>266.75</v>
      </c>
      <c r="K75" s="39">
        <v>272.35000000000002</v>
      </c>
      <c r="L75" s="39">
        <v>277.29999999999995</v>
      </c>
      <c r="M75" s="31">
        <v>267.39999999999998</v>
      </c>
      <c r="N75" s="31">
        <v>256.85000000000002</v>
      </c>
      <c r="O75" s="262">
        <v>19594800</v>
      </c>
      <c r="P75" s="263">
        <v>-6.4776632302405504E-2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132.44999999999999</v>
      </c>
      <c r="F76" s="38">
        <v>132.5</v>
      </c>
      <c r="G76" s="39">
        <v>130.19999999999999</v>
      </c>
      <c r="H76" s="39">
        <v>127.94999999999999</v>
      </c>
      <c r="I76" s="39">
        <v>125.64999999999998</v>
      </c>
      <c r="J76" s="39">
        <v>134.75</v>
      </c>
      <c r="K76" s="39">
        <v>137.05000000000001</v>
      </c>
      <c r="L76" s="39">
        <v>139.30000000000001</v>
      </c>
      <c r="M76" s="31">
        <v>134.80000000000001</v>
      </c>
      <c r="N76" s="31">
        <v>130.25</v>
      </c>
      <c r="O76" s="262">
        <v>117750000</v>
      </c>
      <c r="P76" s="263">
        <v>-2.9146225831718678E-2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117.25</v>
      </c>
      <c r="F77" s="38">
        <v>118.10000000000001</v>
      </c>
      <c r="G77" s="39">
        <v>115.05000000000001</v>
      </c>
      <c r="H77" s="39">
        <v>112.85000000000001</v>
      </c>
      <c r="I77" s="39">
        <v>109.80000000000001</v>
      </c>
      <c r="J77" s="39">
        <v>120.30000000000001</v>
      </c>
      <c r="K77" s="39">
        <v>123.35</v>
      </c>
      <c r="L77" s="39">
        <v>125.55000000000001</v>
      </c>
      <c r="M77" s="31">
        <v>121.15</v>
      </c>
      <c r="N77" s="31">
        <v>115.9</v>
      </c>
      <c r="O77" s="262">
        <v>132052800</v>
      </c>
      <c r="P77" s="263">
        <v>2.2458377612469004E-2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786.8</v>
      </c>
      <c r="F78" s="38">
        <v>786.93333333333339</v>
      </c>
      <c r="G78" s="39">
        <v>776.86666666666679</v>
      </c>
      <c r="H78" s="39">
        <v>766.93333333333339</v>
      </c>
      <c r="I78" s="39">
        <v>756.86666666666679</v>
      </c>
      <c r="J78" s="39">
        <v>796.86666666666679</v>
      </c>
      <c r="K78" s="39">
        <v>806.93333333333339</v>
      </c>
      <c r="L78" s="39">
        <v>816.86666666666679</v>
      </c>
      <c r="M78" s="31">
        <v>797</v>
      </c>
      <c r="N78" s="31">
        <v>777</v>
      </c>
      <c r="O78" s="262">
        <v>6407550</v>
      </c>
      <c r="P78" s="263">
        <v>-4.2812077512392969E-3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51.45</v>
      </c>
      <c r="F79" s="38">
        <v>51.466666666666669</v>
      </c>
      <c r="G79" s="39">
        <v>50.63333333333334</v>
      </c>
      <c r="H79" s="39">
        <v>49.81666666666667</v>
      </c>
      <c r="I79" s="39">
        <v>48.983333333333341</v>
      </c>
      <c r="J79" s="39">
        <v>52.283333333333339</v>
      </c>
      <c r="K79" s="39">
        <v>53.116666666666667</v>
      </c>
      <c r="L79" s="39">
        <v>53.933333333333337</v>
      </c>
      <c r="M79" s="31">
        <v>52.3</v>
      </c>
      <c r="N79" s="31">
        <v>50.65</v>
      </c>
      <c r="O79" s="262">
        <v>119970000</v>
      </c>
      <c r="P79" s="263">
        <v>-7.446016381236039E-3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589.1</v>
      </c>
      <c r="F80" s="38">
        <v>595.51666666666677</v>
      </c>
      <c r="G80" s="39">
        <v>574.68333333333351</v>
      </c>
      <c r="H80" s="39">
        <v>560.26666666666677</v>
      </c>
      <c r="I80" s="39">
        <v>539.43333333333351</v>
      </c>
      <c r="J80" s="39">
        <v>609.93333333333351</v>
      </c>
      <c r="K80" s="39">
        <v>630.76666666666677</v>
      </c>
      <c r="L80" s="39">
        <v>645.18333333333351</v>
      </c>
      <c r="M80" s="31">
        <v>616.35</v>
      </c>
      <c r="N80" s="31">
        <v>581.1</v>
      </c>
      <c r="O80" s="262">
        <v>9101300</v>
      </c>
      <c r="P80" s="263">
        <v>0.12556270096463024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1027.7</v>
      </c>
      <c r="F81" s="38">
        <v>1020.1833333333334</v>
      </c>
      <c r="G81" s="39">
        <v>1007.5166666666669</v>
      </c>
      <c r="H81" s="39">
        <v>987.33333333333348</v>
      </c>
      <c r="I81" s="39">
        <v>974.66666666666697</v>
      </c>
      <c r="J81" s="39">
        <v>1040.3666666666668</v>
      </c>
      <c r="K81" s="39">
        <v>1053.0333333333333</v>
      </c>
      <c r="L81" s="39">
        <v>1073.2166666666667</v>
      </c>
      <c r="M81" s="31">
        <v>1032.8499999999999</v>
      </c>
      <c r="N81" s="31">
        <v>1000</v>
      </c>
      <c r="O81" s="262">
        <v>7219000</v>
      </c>
      <c r="P81" s="263">
        <v>3.5427423981640851E-2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1669.15</v>
      </c>
      <c r="F82" s="38">
        <v>1680.3</v>
      </c>
      <c r="G82" s="39">
        <v>1634.6</v>
      </c>
      <c r="H82" s="39">
        <v>1600.05</v>
      </c>
      <c r="I82" s="39">
        <v>1554.35</v>
      </c>
      <c r="J82" s="39">
        <v>1714.85</v>
      </c>
      <c r="K82" s="39">
        <v>1760.5500000000002</v>
      </c>
      <c r="L82" s="39">
        <v>1795.1</v>
      </c>
      <c r="M82" s="31">
        <v>1726</v>
      </c>
      <c r="N82" s="31">
        <v>1645.75</v>
      </c>
      <c r="O82" s="262">
        <v>3089875</v>
      </c>
      <c r="P82" s="263">
        <v>9.622514324233232E-2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317.95</v>
      </c>
      <c r="F83" s="38">
        <v>319.55</v>
      </c>
      <c r="G83" s="39">
        <v>312.10000000000002</v>
      </c>
      <c r="H83" s="39">
        <v>306.25</v>
      </c>
      <c r="I83" s="39">
        <v>298.8</v>
      </c>
      <c r="J83" s="39">
        <v>325.40000000000003</v>
      </c>
      <c r="K83" s="39">
        <v>332.84999999999997</v>
      </c>
      <c r="L83" s="39">
        <v>338.70000000000005</v>
      </c>
      <c r="M83" s="31">
        <v>327</v>
      </c>
      <c r="N83" s="31">
        <v>313.7</v>
      </c>
      <c r="O83" s="262">
        <v>11592000</v>
      </c>
      <c r="P83" s="263">
        <v>2.2943875750088244E-2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1820.55</v>
      </c>
      <c r="F84" s="38">
        <v>1823.9833333333333</v>
      </c>
      <c r="G84" s="39">
        <v>1804.1166666666668</v>
      </c>
      <c r="H84" s="39">
        <v>1787.6833333333334</v>
      </c>
      <c r="I84" s="39">
        <v>1767.8166666666668</v>
      </c>
      <c r="J84" s="39">
        <v>1840.4166666666667</v>
      </c>
      <c r="K84" s="39">
        <v>1860.2833333333331</v>
      </c>
      <c r="L84" s="39">
        <v>1876.7166666666667</v>
      </c>
      <c r="M84" s="31">
        <v>1843.85</v>
      </c>
      <c r="N84" s="31">
        <v>1807.55</v>
      </c>
      <c r="O84" s="262">
        <v>12399875</v>
      </c>
      <c r="P84" s="263">
        <v>4.9274358085999153E-3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468.25</v>
      </c>
      <c r="F85" s="38">
        <v>470.36666666666662</v>
      </c>
      <c r="G85" s="39">
        <v>462.88333333333321</v>
      </c>
      <c r="H85" s="39">
        <v>457.51666666666659</v>
      </c>
      <c r="I85" s="39">
        <v>450.03333333333319</v>
      </c>
      <c r="J85" s="39">
        <v>475.73333333333323</v>
      </c>
      <c r="K85" s="39">
        <v>483.2166666666667</v>
      </c>
      <c r="L85" s="39">
        <v>488.58333333333326</v>
      </c>
      <c r="M85" s="31">
        <v>477.85</v>
      </c>
      <c r="N85" s="31">
        <v>465</v>
      </c>
      <c r="O85" s="262">
        <v>8850000</v>
      </c>
      <c r="P85" s="263">
        <v>1.8119068162208801E-2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3744.4</v>
      </c>
      <c r="F86" s="38">
        <v>3776.2666666666669</v>
      </c>
      <c r="G86" s="39">
        <v>3688.4833333333336</v>
      </c>
      <c r="H86" s="39">
        <v>3632.5666666666666</v>
      </c>
      <c r="I86" s="39">
        <v>3544.7833333333333</v>
      </c>
      <c r="J86" s="39">
        <v>3832.1833333333338</v>
      </c>
      <c r="K86" s="39">
        <v>3919.9666666666676</v>
      </c>
      <c r="L86" s="39">
        <v>3975.8833333333341</v>
      </c>
      <c r="M86" s="31">
        <v>3864.05</v>
      </c>
      <c r="N86" s="31">
        <v>3720.35</v>
      </c>
      <c r="O86" s="262">
        <v>4086300</v>
      </c>
      <c r="P86" s="263">
        <v>2.0299625468164793E-2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1320.4</v>
      </c>
      <c r="F87" s="38">
        <v>1324.8</v>
      </c>
      <c r="G87" s="39">
        <v>1304.5999999999999</v>
      </c>
      <c r="H87" s="39">
        <v>1288.8</v>
      </c>
      <c r="I87" s="39">
        <v>1268.5999999999999</v>
      </c>
      <c r="J87" s="39">
        <v>1340.6</v>
      </c>
      <c r="K87" s="39">
        <v>1360.8000000000002</v>
      </c>
      <c r="L87" s="39">
        <v>1376.6</v>
      </c>
      <c r="M87" s="31">
        <v>1345</v>
      </c>
      <c r="N87" s="31">
        <v>1309</v>
      </c>
      <c r="O87" s="262">
        <v>5336500</v>
      </c>
      <c r="P87" s="263">
        <v>-1.7852213122296862E-2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1136.3</v>
      </c>
      <c r="F88" s="38">
        <v>1135.3500000000001</v>
      </c>
      <c r="G88" s="39">
        <v>1128.0000000000002</v>
      </c>
      <c r="H88" s="39">
        <v>1119.7</v>
      </c>
      <c r="I88" s="39">
        <v>1112.3500000000001</v>
      </c>
      <c r="J88" s="39">
        <v>1143.6500000000003</v>
      </c>
      <c r="K88" s="39">
        <v>1151.0000000000002</v>
      </c>
      <c r="L88" s="39">
        <v>1159.3000000000004</v>
      </c>
      <c r="M88" s="31">
        <v>1142.7</v>
      </c>
      <c r="N88" s="31">
        <v>1127.05</v>
      </c>
      <c r="O88" s="262">
        <v>11183200</v>
      </c>
      <c r="P88" s="263">
        <v>-5.5680340465776093E-2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2489.4</v>
      </c>
      <c r="F89" s="38">
        <v>2501.35</v>
      </c>
      <c r="G89" s="39">
        <v>2458.7999999999997</v>
      </c>
      <c r="H89" s="39">
        <v>2428.1999999999998</v>
      </c>
      <c r="I89" s="39">
        <v>2385.6499999999996</v>
      </c>
      <c r="J89" s="39">
        <v>2531.9499999999998</v>
      </c>
      <c r="K89" s="39">
        <v>2574.5</v>
      </c>
      <c r="L89" s="39">
        <v>2605.1</v>
      </c>
      <c r="M89" s="31">
        <v>2543.9</v>
      </c>
      <c r="N89" s="31">
        <v>2470.75</v>
      </c>
      <c r="O89" s="262">
        <v>2496000</v>
      </c>
      <c r="P89" s="263">
        <v>3.7398962480395706E-3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1650.05</v>
      </c>
      <c r="F90" s="38">
        <v>1651.7833333333335</v>
      </c>
      <c r="G90" s="39">
        <v>1640.166666666667</v>
      </c>
      <c r="H90" s="39">
        <v>1630.2833333333335</v>
      </c>
      <c r="I90" s="39">
        <v>1618.666666666667</v>
      </c>
      <c r="J90" s="39">
        <v>1661.666666666667</v>
      </c>
      <c r="K90" s="39">
        <v>1673.2833333333333</v>
      </c>
      <c r="L90" s="39">
        <v>1683.166666666667</v>
      </c>
      <c r="M90" s="31">
        <v>1663.4</v>
      </c>
      <c r="N90" s="31">
        <v>1641.9</v>
      </c>
      <c r="O90" s="262">
        <v>111399750</v>
      </c>
      <c r="P90" s="263">
        <v>1.5081091772151899E-3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647.79999999999995</v>
      </c>
      <c r="F91" s="38">
        <v>646.54999999999995</v>
      </c>
      <c r="G91" s="39">
        <v>643.19999999999993</v>
      </c>
      <c r="H91" s="39">
        <v>638.6</v>
      </c>
      <c r="I91" s="39">
        <v>635.25</v>
      </c>
      <c r="J91" s="39">
        <v>651.14999999999986</v>
      </c>
      <c r="K91" s="39">
        <v>654.49999999999977</v>
      </c>
      <c r="L91" s="39">
        <v>659.0999999999998</v>
      </c>
      <c r="M91" s="31">
        <v>649.9</v>
      </c>
      <c r="N91" s="31">
        <v>641.95000000000005</v>
      </c>
      <c r="O91" s="262">
        <v>18198400</v>
      </c>
      <c r="P91" s="263">
        <v>-4.6326935804103242E-3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3014.95</v>
      </c>
      <c r="F92" s="38">
        <v>3034.1166666666668</v>
      </c>
      <c r="G92" s="39">
        <v>2974.5833333333335</v>
      </c>
      <c r="H92" s="39">
        <v>2934.2166666666667</v>
      </c>
      <c r="I92" s="39">
        <v>2874.6833333333334</v>
      </c>
      <c r="J92" s="39">
        <v>3074.4833333333336</v>
      </c>
      <c r="K92" s="39">
        <v>3134.0166666666664</v>
      </c>
      <c r="L92" s="39">
        <v>3174.3833333333337</v>
      </c>
      <c r="M92" s="31">
        <v>3093.65</v>
      </c>
      <c r="N92" s="31">
        <v>2993.75</v>
      </c>
      <c r="O92" s="262">
        <v>4384200</v>
      </c>
      <c r="P92" s="263">
        <v>3.3156592435489574E-2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453.4</v>
      </c>
      <c r="F93" s="38">
        <v>454.51666666666671</v>
      </c>
      <c r="G93" s="39">
        <v>447.98333333333341</v>
      </c>
      <c r="H93" s="39">
        <v>442.56666666666672</v>
      </c>
      <c r="I93" s="39">
        <v>436.03333333333342</v>
      </c>
      <c r="J93" s="39">
        <v>459.93333333333339</v>
      </c>
      <c r="K93" s="39">
        <v>466.4666666666667</v>
      </c>
      <c r="L93" s="39">
        <v>471.88333333333338</v>
      </c>
      <c r="M93" s="31">
        <v>461.05</v>
      </c>
      <c r="N93" s="31">
        <v>449.1</v>
      </c>
      <c r="O93" s="262">
        <v>26059600</v>
      </c>
      <c r="P93" s="263">
        <v>-5.0983991026817582E-2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146.80000000000001</v>
      </c>
      <c r="F94" s="38">
        <v>147.46666666666667</v>
      </c>
      <c r="G94" s="39">
        <v>142.33333333333334</v>
      </c>
      <c r="H94" s="39">
        <v>137.86666666666667</v>
      </c>
      <c r="I94" s="39">
        <v>132.73333333333335</v>
      </c>
      <c r="J94" s="39">
        <v>151.93333333333334</v>
      </c>
      <c r="K94" s="39">
        <v>157.06666666666666</v>
      </c>
      <c r="L94" s="39">
        <v>161.53333333333333</v>
      </c>
      <c r="M94" s="31">
        <v>152.6</v>
      </c>
      <c r="N94" s="31">
        <v>143</v>
      </c>
      <c r="O94" s="262">
        <v>31731100</v>
      </c>
      <c r="P94" s="263">
        <v>-0.14103299856527976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278.60000000000002</v>
      </c>
      <c r="F95" s="38">
        <v>280.53333333333336</v>
      </c>
      <c r="G95" s="39">
        <v>274.26666666666671</v>
      </c>
      <c r="H95" s="39">
        <v>269.93333333333334</v>
      </c>
      <c r="I95" s="39">
        <v>263.66666666666669</v>
      </c>
      <c r="J95" s="39">
        <v>284.86666666666673</v>
      </c>
      <c r="K95" s="39">
        <v>291.13333333333338</v>
      </c>
      <c r="L95" s="39">
        <v>295.46666666666675</v>
      </c>
      <c r="M95" s="31">
        <v>286.8</v>
      </c>
      <c r="N95" s="31">
        <v>276.2</v>
      </c>
      <c r="O95" s="262">
        <v>42881400</v>
      </c>
      <c r="P95" s="263">
        <v>8.1659061499693528E-2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2584.5</v>
      </c>
      <c r="F96" s="38">
        <v>2578.6</v>
      </c>
      <c r="G96" s="39">
        <v>2563.6499999999996</v>
      </c>
      <c r="H96" s="39">
        <v>2542.7999999999997</v>
      </c>
      <c r="I96" s="39">
        <v>2527.8499999999995</v>
      </c>
      <c r="J96" s="39">
        <v>2599.4499999999998</v>
      </c>
      <c r="K96" s="39">
        <v>2614.3999999999996</v>
      </c>
      <c r="L96" s="39">
        <v>2635.25</v>
      </c>
      <c r="M96" s="31">
        <v>2593.5500000000002</v>
      </c>
      <c r="N96" s="31">
        <v>2557.75</v>
      </c>
      <c r="O96" s="262">
        <v>10224000</v>
      </c>
      <c r="P96" s="263">
        <v>2.641542660913974E-4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149.5</v>
      </c>
      <c r="F97" s="38">
        <v>147.33333333333334</v>
      </c>
      <c r="G97" s="39">
        <v>143.16666666666669</v>
      </c>
      <c r="H97" s="39">
        <v>136.83333333333334</v>
      </c>
      <c r="I97" s="39">
        <v>132.66666666666669</v>
      </c>
      <c r="J97" s="39">
        <v>153.66666666666669</v>
      </c>
      <c r="K97" s="39">
        <v>157.83333333333337</v>
      </c>
      <c r="L97" s="39">
        <v>164.16666666666669</v>
      </c>
      <c r="M97" s="31">
        <v>151.5</v>
      </c>
      <c r="N97" s="31">
        <v>141</v>
      </c>
      <c r="O97" s="262">
        <v>57747300</v>
      </c>
      <c r="P97" s="263">
        <v>-7.9655368609282295E-2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985.6</v>
      </c>
      <c r="F98" s="38">
        <v>985.33333333333337</v>
      </c>
      <c r="G98" s="39">
        <v>977.31666666666672</v>
      </c>
      <c r="H98" s="39">
        <v>969.0333333333333</v>
      </c>
      <c r="I98" s="39">
        <v>961.01666666666665</v>
      </c>
      <c r="J98" s="39">
        <v>993.61666666666679</v>
      </c>
      <c r="K98" s="39">
        <v>1001.6333333333334</v>
      </c>
      <c r="L98" s="39">
        <v>1009.9166666666669</v>
      </c>
      <c r="M98" s="31">
        <v>993.35</v>
      </c>
      <c r="N98" s="31">
        <v>977.05</v>
      </c>
      <c r="O98" s="262">
        <v>81568900</v>
      </c>
      <c r="P98" s="263">
        <v>1.4283724735825079E-2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1369</v>
      </c>
      <c r="F99" s="38">
        <v>1371.75</v>
      </c>
      <c r="G99" s="39">
        <v>1356.55</v>
      </c>
      <c r="H99" s="39">
        <v>1344.1</v>
      </c>
      <c r="I99" s="39">
        <v>1328.8999999999999</v>
      </c>
      <c r="J99" s="39">
        <v>1384.2</v>
      </c>
      <c r="K99" s="39">
        <v>1399.3999999999999</v>
      </c>
      <c r="L99" s="39">
        <v>1411.8500000000001</v>
      </c>
      <c r="M99" s="31">
        <v>1386.95</v>
      </c>
      <c r="N99" s="31">
        <v>1359.3</v>
      </c>
      <c r="O99" s="262">
        <v>3710500</v>
      </c>
      <c r="P99" s="263">
        <v>-3.1959300808765981E-2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571.29999999999995</v>
      </c>
      <c r="F100" s="38">
        <v>572.86666666666667</v>
      </c>
      <c r="G100" s="39">
        <v>565.48333333333335</v>
      </c>
      <c r="H100" s="39">
        <v>559.66666666666663</v>
      </c>
      <c r="I100" s="39">
        <v>552.2833333333333</v>
      </c>
      <c r="J100" s="39">
        <v>578.68333333333339</v>
      </c>
      <c r="K100" s="39">
        <v>586.06666666666683</v>
      </c>
      <c r="L100" s="39">
        <v>591.88333333333344</v>
      </c>
      <c r="M100" s="31">
        <v>580.25</v>
      </c>
      <c r="N100" s="31">
        <v>567.04999999999995</v>
      </c>
      <c r="O100" s="262">
        <v>9573000</v>
      </c>
      <c r="P100" s="263">
        <v>-2.281427040269484E-2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8</v>
      </c>
      <c r="F101" s="38">
        <v>8.0833333333333339</v>
      </c>
      <c r="G101" s="39">
        <v>7.8166666666666682</v>
      </c>
      <c r="H101" s="39">
        <v>7.6333333333333346</v>
      </c>
      <c r="I101" s="39">
        <v>7.3666666666666689</v>
      </c>
      <c r="J101" s="39">
        <v>8.2666666666666675</v>
      </c>
      <c r="K101" s="39">
        <v>8.5333333333333332</v>
      </c>
      <c r="L101" s="39">
        <v>8.7166666666666668</v>
      </c>
      <c r="M101" s="31">
        <v>8.35</v>
      </c>
      <c r="N101" s="31">
        <v>7.9</v>
      </c>
      <c r="O101" s="262">
        <v>799920000</v>
      </c>
      <c r="P101" s="263">
        <v>-7.543424317617866E-3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118.8</v>
      </c>
      <c r="F102" s="38">
        <v>118.75</v>
      </c>
      <c r="G102" s="39">
        <v>116.65</v>
      </c>
      <c r="H102" s="39">
        <v>114.5</v>
      </c>
      <c r="I102" s="39">
        <v>112.4</v>
      </c>
      <c r="J102" s="39">
        <v>120.9</v>
      </c>
      <c r="K102" s="39">
        <v>123</v>
      </c>
      <c r="L102" s="39">
        <v>125.15</v>
      </c>
      <c r="M102" s="31">
        <v>120.85</v>
      </c>
      <c r="N102" s="31">
        <v>116.6</v>
      </c>
      <c r="O102" s="262">
        <v>122640000</v>
      </c>
      <c r="P102" s="263">
        <v>-6.239364719228588E-3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86.95</v>
      </c>
      <c r="F103" s="38">
        <v>86.883333333333326</v>
      </c>
      <c r="G103" s="39">
        <v>85.416666666666657</v>
      </c>
      <c r="H103" s="39">
        <v>83.883333333333326</v>
      </c>
      <c r="I103" s="39">
        <v>82.416666666666657</v>
      </c>
      <c r="J103" s="39">
        <v>88.416666666666657</v>
      </c>
      <c r="K103" s="39">
        <v>89.883333333333326</v>
      </c>
      <c r="L103" s="39">
        <v>91.416666666666657</v>
      </c>
      <c r="M103" s="31">
        <v>88.35</v>
      </c>
      <c r="N103" s="31">
        <v>85.35</v>
      </c>
      <c r="O103" s="262">
        <v>159105000</v>
      </c>
      <c r="P103" s="263">
        <v>-3.6077789894583788E-2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127.7</v>
      </c>
      <c r="F104" s="38">
        <v>128.16666666666666</v>
      </c>
      <c r="G104" s="39">
        <v>125.43333333333331</v>
      </c>
      <c r="H104" s="39">
        <v>123.16666666666666</v>
      </c>
      <c r="I104" s="39">
        <v>120.43333333333331</v>
      </c>
      <c r="J104" s="39">
        <v>130.43333333333331</v>
      </c>
      <c r="K104" s="39">
        <v>133.16666666666666</v>
      </c>
      <c r="L104" s="39">
        <v>135.43333333333331</v>
      </c>
      <c r="M104" s="31">
        <v>130.9</v>
      </c>
      <c r="N104" s="31">
        <v>125.9</v>
      </c>
      <c r="O104" s="262">
        <v>48183750</v>
      </c>
      <c r="P104" s="263">
        <v>-1.3989274889251574E-3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457.05</v>
      </c>
      <c r="F105" s="38">
        <v>458.68333333333334</v>
      </c>
      <c r="G105" s="39">
        <v>451.36666666666667</v>
      </c>
      <c r="H105" s="39">
        <v>445.68333333333334</v>
      </c>
      <c r="I105" s="39">
        <v>438.36666666666667</v>
      </c>
      <c r="J105" s="39">
        <v>464.36666666666667</v>
      </c>
      <c r="K105" s="39">
        <v>471.68333333333339</v>
      </c>
      <c r="L105" s="39">
        <v>477.36666666666667</v>
      </c>
      <c r="M105" s="31">
        <v>466</v>
      </c>
      <c r="N105" s="31">
        <v>453</v>
      </c>
      <c r="O105" s="262">
        <v>10542125</v>
      </c>
      <c r="P105" s="263">
        <v>2.1994134897360705E-2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397.9</v>
      </c>
      <c r="F106" s="38">
        <v>397.84999999999997</v>
      </c>
      <c r="G106" s="39">
        <v>392.69999999999993</v>
      </c>
      <c r="H106" s="39">
        <v>387.49999999999994</v>
      </c>
      <c r="I106" s="39">
        <v>382.34999999999991</v>
      </c>
      <c r="J106" s="39">
        <v>403.04999999999995</v>
      </c>
      <c r="K106" s="39">
        <v>408.19999999999993</v>
      </c>
      <c r="L106" s="39">
        <v>413.4</v>
      </c>
      <c r="M106" s="31">
        <v>403</v>
      </c>
      <c r="N106" s="31">
        <v>392.65</v>
      </c>
      <c r="O106" s="262">
        <v>19706000</v>
      </c>
      <c r="P106" s="263">
        <v>2.3397761953204478E-3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216.85</v>
      </c>
      <c r="F107" s="38">
        <v>218.73333333333335</v>
      </c>
      <c r="G107" s="39">
        <v>211.06666666666669</v>
      </c>
      <c r="H107" s="39">
        <v>205.28333333333333</v>
      </c>
      <c r="I107" s="39">
        <v>197.61666666666667</v>
      </c>
      <c r="J107" s="39">
        <v>224.51666666666671</v>
      </c>
      <c r="K107" s="39">
        <v>232.18333333333334</v>
      </c>
      <c r="L107" s="39">
        <v>237.96666666666673</v>
      </c>
      <c r="M107" s="31">
        <v>226.4</v>
      </c>
      <c r="N107" s="31">
        <v>212.95</v>
      </c>
      <c r="O107" s="262">
        <v>19589500</v>
      </c>
      <c r="P107" s="263">
        <v>1.9930545070209874E-2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3050.75</v>
      </c>
      <c r="F108" s="38">
        <v>3071.3833333333332</v>
      </c>
      <c r="G108" s="39">
        <v>2996.7666666666664</v>
      </c>
      <c r="H108" s="39">
        <v>2942.7833333333333</v>
      </c>
      <c r="I108" s="39">
        <v>2868.1666666666665</v>
      </c>
      <c r="J108" s="39">
        <v>3125.3666666666663</v>
      </c>
      <c r="K108" s="39">
        <v>3199.9833333333331</v>
      </c>
      <c r="L108" s="39">
        <v>3253.9666666666662</v>
      </c>
      <c r="M108" s="31">
        <v>3146</v>
      </c>
      <c r="N108" s="31">
        <v>3017.4</v>
      </c>
      <c r="O108" s="262">
        <v>714000</v>
      </c>
      <c r="P108" s="263">
        <v>2.2336769759450172E-2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2586.6999999999998</v>
      </c>
      <c r="F109" s="38">
        <v>2578.7000000000003</v>
      </c>
      <c r="G109" s="39">
        <v>2549.5000000000005</v>
      </c>
      <c r="H109" s="39">
        <v>2512.3000000000002</v>
      </c>
      <c r="I109" s="39">
        <v>2483.1000000000004</v>
      </c>
      <c r="J109" s="39">
        <v>2615.9000000000005</v>
      </c>
      <c r="K109" s="39">
        <v>2645.1000000000004</v>
      </c>
      <c r="L109" s="39">
        <v>2682.3000000000006</v>
      </c>
      <c r="M109" s="31">
        <v>2607.9</v>
      </c>
      <c r="N109" s="31">
        <v>2541.5</v>
      </c>
      <c r="O109" s="262">
        <v>5347800</v>
      </c>
      <c r="P109" s="263">
        <v>4.4104726761553331E-2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1388</v>
      </c>
      <c r="F110" s="38">
        <v>1389</v>
      </c>
      <c r="G110" s="39">
        <v>1374.3</v>
      </c>
      <c r="H110" s="39">
        <v>1360.6</v>
      </c>
      <c r="I110" s="39">
        <v>1345.8999999999999</v>
      </c>
      <c r="J110" s="39">
        <v>1402.7</v>
      </c>
      <c r="K110" s="39">
        <v>1417.3999999999999</v>
      </c>
      <c r="L110" s="39">
        <v>1431.1000000000001</v>
      </c>
      <c r="M110" s="31">
        <v>1403.7</v>
      </c>
      <c r="N110" s="31">
        <v>1375.3</v>
      </c>
      <c r="O110" s="262">
        <v>20456500</v>
      </c>
      <c r="P110" s="263">
        <v>-2.9899938350642575E-2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170.7</v>
      </c>
      <c r="F111" s="38">
        <v>171.06666666666669</v>
      </c>
      <c r="G111" s="39">
        <v>168.13333333333338</v>
      </c>
      <c r="H111" s="39">
        <v>165.56666666666669</v>
      </c>
      <c r="I111" s="39">
        <v>162.63333333333338</v>
      </c>
      <c r="J111" s="39">
        <v>173.63333333333338</v>
      </c>
      <c r="K111" s="39">
        <v>176.56666666666672</v>
      </c>
      <c r="L111" s="39">
        <v>179.13333333333338</v>
      </c>
      <c r="M111" s="31">
        <v>174</v>
      </c>
      <c r="N111" s="31">
        <v>168.5</v>
      </c>
      <c r="O111" s="262">
        <v>81008400</v>
      </c>
      <c r="P111" s="263">
        <v>-1.4721693821850963E-2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1367.55</v>
      </c>
      <c r="F112" s="38">
        <v>1368.7666666666664</v>
      </c>
      <c r="G112" s="39">
        <v>1357.6333333333328</v>
      </c>
      <c r="H112" s="39">
        <v>1347.7166666666662</v>
      </c>
      <c r="I112" s="39">
        <v>1336.5833333333326</v>
      </c>
      <c r="J112" s="39">
        <v>1378.6833333333329</v>
      </c>
      <c r="K112" s="39">
        <v>1389.8166666666666</v>
      </c>
      <c r="L112" s="39">
        <v>1399.7333333333331</v>
      </c>
      <c r="M112" s="31">
        <v>1379.9</v>
      </c>
      <c r="N112" s="31">
        <v>1358.85</v>
      </c>
      <c r="O112" s="262">
        <v>34249600</v>
      </c>
      <c r="P112" s="263">
        <v>-2.8677738451765133E-2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94.35</v>
      </c>
      <c r="F113" s="38">
        <v>94.383333333333326</v>
      </c>
      <c r="G113" s="39">
        <v>93.416666666666657</v>
      </c>
      <c r="H113" s="39">
        <v>92.483333333333334</v>
      </c>
      <c r="I113" s="39">
        <v>91.516666666666666</v>
      </c>
      <c r="J113" s="39">
        <v>95.316666666666649</v>
      </c>
      <c r="K113" s="39">
        <v>96.283333333333317</v>
      </c>
      <c r="L113" s="39">
        <v>97.21666666666664</v>
      </c>
      <c r="M113" s="31">
        <v>95.35</v>
      </c>
      <c r="N113" s="31">
        <v>93.45</v>
      </c>
      <c r="O113" s="262">
        <v>102969750</v>
      </c>
      <c r="P113" s="263">
        <v>-7.4248120300751883E-3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888.75</v>
      </c>
      <c r="F114" s="38">
        <v>891.2833333333333</v>
      </c>
      <c r="G114" s="39">
        <v>877.11666666666656</v>
      </c>
      <c r="H114" s="39">
        <v>865.48333333333323</v>
      </c>
      <c r="I114" s="39">
        <v>851.31666666666649</v>
      </c>
      <c r="J114" s="39">
        <v>902.91666666666663</v>
      </c>
      <c r="K114" s="39">
        <v>917.08333333333337</v>
      </c>
      <c r="L114" s="39">
        <v>928.7166666666667</v>
      </c>
      <c r="M114" s="31">
        <v>905.45</v>
      </c>
      <c r="N114" s="31">
        <v>879.65</v>
      </c>
      <c r="O114" s="262">
        <v>2352350</v>
      </c>
      <c r="P114" s="263">
        <v>-6.1949196474857436E-2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639.65</v>
      </c>
      <c r="F115" s="38">
        <v>639.59999999999991</v>
      </c>
      <c r="G115" s="39">
        <v>632.64999999999986</v>
      </c>
      <c r="H115" s="39">
        <v>625.65</v>
      </c>
      <c r="I115" s="39">
        <v>618.69999999999993</v>
      </c>
      <c r="J115" s="39">
        <v>646.5999999999998</v>
      </c>
      <c r="K115" s="39">
        <v>653.54999999999984</v>
      </c>
      <c r="L115" s="39">
        <v>660.54999999999973</v>
      </c>
      <c r="M115" s="31">
        <v>646.54999999999995</v>
      </c>
      <c r="N115" s="31">
        <v>632.6</v>
      </c>
      <c r="O115" s="262">
        <v>12434625</v>
      </c>
      <c r="P115" s="263">
        <v>-1.1202337879209575E-2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463.1</v>
      </c>
      <c r="F116" s="38">
        <v>463.81666666666666</v>
      </c>
      <c r="G116" s="39">
        <v>459.63333333333333</v>
      </c>
      <c r="H116" s="39">
        <v>456.16666666666669</v>
      </c>
      <c r="I116" s="39">
        <v>451.98333333333335</v>
      </c>
      <c r="J116" s="39">
        <v>467.2833333333333</v>
      </c>
      <c r="K116" s="39">
        <v>471.46666666666658</v>
      </c>
      <c r="L116" s="39">
        <v>474.93333333333328</v>
      </c>
      <c r="M116" s="31">
        <v>468</v>
      </c>
      <c r="N116" s="31">
        <v>460.35</v>
      </c>
      <c r="O116" s="262">
        <v>78883200</v>
      </c>
      <c r="P116" s="263">
        <v>-1.8592244605462219E-2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647.5</v>
      </c>
      <c r="F117" s="38">
        <v>653.83333333333337</v>
      </c>
      <c r="G117" s="39">
        <v>632.66666666666674</v>
      </c>
      <c r="H117" s="39">
        <v>617.83333333333337</v>
      </c>
      <c r="I117" s="39">
        <v>596.66666666666674</v>
      </c>
      <c r="J117" s="39">
        <v>668.66666666666674</v>
      </c>
      <c r="K117" s="39">
        <v>689.83333333333348</v>
      </c>
      <c r="L117" s="39">
        <v>704.66666666666674</v>
      </c>
      <c r="M117" s="31">
        <v>675</v>
      </c>
      <c r="N117" s="31">
        <v>639</v>
      </c>
      <c r="O117" s="262">
        <v>24557500</v>
      </c>
      <c r="P117" s="263">
        <v>-2.7233115468409588E-2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3226.45</v>
      </c>
      <c r="F118" s="38">
        <v>3242.6833333333329</v>
      </c>
      <c r="G118" s="39">
        <v>3191.4666666666658</v>
      </c>
      <c r="H118" s="39">
        <v>3156.4833333333327</v>
      </c>
      <c r="I118" s="39">
        <v>3105.2666666666655</v>
      </c>
      <c r="J118" s="39">
        <v>3277.6666666666661</v>
      </c>
      <c r="K118" s="39">
        <v>3328.8833333333332</v>
      </c>
      <c r="L118" s="39">
        <v>3363.8666666666663</v>
      </c>
      <c r="M118" s="31">
        <v>3293.9</v>
      </c>
      <c r="N118" s="31">
        <v>3207.7</v>
      </c>
      <c r="O118" s="262">
        <v>367750</v>
      </c>
      <c r="P118" s="263">
        <v>1.0996563573883162E-2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809.05</v>
      </c>
      <c r="F119" s="38">
        <v>811.41666666666663</v>
      </c>
      <c r="G119" s="39">
        <v>800.83333333333326</v>
      </c>
      <c r="H119" s="39">
        <v>792.61666666666667</v>
      </c>
      <c r="I119" s="39">
        <v>782.0333333333333</v>
      </c>
      <c r="J119" s="39">
        <v>819.63333333333321</v>
      </c>
      <c r="K119" s="39">
        <v>830.21666666666647</v>
      </c>
      <c r="L119" s="39">
        <v>838.43333333333317</v>
      </c>
      <c r="M119" s="31">
        <v>822</v>
      </c>
      <c r="N119" s="31">
        <v>803.2</v>
      </c>
      <c r="O119" s="262">
        <v>20155500</v>
      </c>
      <c r="P119" s="263">
        <v>-1.2108780520082048E-2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486.7</v>
      </c>
      <c r="F120" s="38">
        <v>486.48333333333335</v>
      </c>
      <c r="G120" s="39">
        <v>481.4666666666667</v>
      </c>
      <c r="H120" s="39">
        <v>476.23333333333335</v>
      </c>
      <c r="I120" s="39">
        <v>471.2166666666667</v>
      </c>
      <c r="J120" s="39">
        <v>491.7166666666667</v>
      </c>
      <c r="K120" s="39">
        <v>496.73333333333335</v>
      </c>
      <c r="L120" s="39">
        <v>501.9666666666667</v>
      </c>
      <c r="M120" s="31">
        <v>491.5</v>
      </c>
      <c r="N120" s="31">
        <v>481.25</v>
      </c>
      <c r="O120" s="262">
        <v>16747500</v>
      </c>
      <c r="P120" s="263">
        <v>3.2839962997224789E-2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1835.8</v>
      </c>
      <c r="F121" s="38">
        <v>1841.7833333333335</v>
      </c>
      <c r="G121" s="39">
        <v>1824.2666666666671</v>
      </c>
      <c r="H121" s="39">
        <v>1812.7333333333336</v>
      </c>
      <c r="I121" s="39">
        <v>1795.2166666666672</v>
      </c>
      <c r="J121" s="39">
        <v>1853.3166666666671</v>
      </c>
      <c r="K121" s="39">
        <v>1870.8333333333335</v>
      </c>
      <c r="L121" s="39">
        <v>1882.366666666667</v>
      </c>
      <c r="M121" s="31">
        <v>1859.3</v>
      </c>
      <c r="N121" s="31">
        <v>1830.25</v>
      </c>
      <c r="O121" s="262">
        <v>24089600</v>
      </c>
      <c r="P121" s="263">
        <v>2.3556205173527311E-2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130.94999999999999</v>
      </c>
      <c r="F122" s="38">
        <v>130.93333333333331</v>
      </c>
      <c r="G122" s="39">
        <v>128.76666666666662</v>
      </c>
      <c r="H122" s="39">
        <v>126.58333333333331</v>
      </c>
      <c r="I122" s="39">
        <v>124.41666666666663</v>
      </c>
      <c r="J122" s="39">
        <v>133.11666666666662</v>
      </c>
      <c r="K122" s="39">
        <v>135.2833333333333</v>
      </c>
      <c r="L122" s="39">
        <v>137.46666666666661</v>
      </c>
      <c r="M122" s="31">
        <v>133.1</v>
      </c>
      <c r="N122" s="31">
        <v>128.75</v>
      </c>
      <c r="O122" s="262">
        <v>69571504</v>
      </c>
      <c r="P122" s="263">
        <v>2.1853708702918111E-3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2290.15</v>
      </c>
      <c r="F123" s="38">
        <v>2303.5</v>
      </c>
      <c r="G123" s="39">
        <v>2248</v>
      </c>
      <c r="H123" s="39">
        <v>2205.85</v>
      </c>
      <c r="I123" s="39">
        <v>2150.35</v>
      </c>
      <c r="J123" s="39">
        <v>2345.65</v>
      </c>
      <c r="K123" s="39">
        <v>2401.15</v>
      </c>
      <c r="L123" s="39">
        <v>2443.3000000000002</v>
      </c>
      <c r="M123" s="31">
        <v>2359</v>
      </c>
      <c r="N123" s="31">
        <v>2261.35</v>
      </c>
      <c r="O123" s="262">
        <v>778500</v>
      </c>
      <c r="P123" s="263">
        <v>-6.0803474484256242E-2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366.7</v>
      </c>
      <c r="F124" s="38">
        <v>364.55</v>
      </c>
      <c r="G124" s="39">
        <v>360.1</v>
      </c>
      <c r="H124" s="39">
        <v>353.5</v>
      </c>
      <c r="I124" s="39">
        <v>349.05</v>
      </c>
      <c r="J124" s="39">
        <v>371.15000000000003</v>
      </c>
      <c r="K124" s="39">
        <v>375.59999999999997</v>
      </c>
      <c r="L124" s="39">
        <v>382.20000000000005</v>
      </c>
      <c r="M124" s="31">
        <v>369</v>
      </c>
      <c r="N124" s="31">
        <v>357.95</v>
      </c>
      <c r="O124" s="262">
        <v>12372600</v>
      </c>
      <c r="P124" s="263">
        <v>4.4639012487440795E-2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417.75</v>
      </c>
      <c r="F125" s="38">
        <v>417.61666666666662</v>
      </c>
      <c r="G125" s="39">
        <v>413.13333333333321</v>
      </c>
      <c r="H125" s="39">
        <v>408.51666666666659</v>
      </c>
      <c r="I125" s="39">
        <v>404.03333333333319</v>
      </c>
      <c r="J125" s="39">
        <v>422.23333333333323</v>
      </c>
      <c r="K125" s="39">
        <v>426.7166666666667</v>
      </c>
      <c r="L125" s="39">
        <v>431.33333333333326</v>
      </c>
      <c r="M125" s="31">
        <v>422.1</v>
      </c>
      <c r="N125" s="31">
        <v>413</v>
      </c>
      <c r="O125" s="262">
        <v>20248000</v>
      </c>
      <c r="P125" s="263">
        <v>6.4116039520706325E-2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2636.25</v>
      </c>
      <c r="F126" s="38">
        <v>2638.7333333333331</v>
      </c>
      <c r="G126" s="39">
        <v>2619.5166666666664</v>
      </c>
      <c r="H126" s="39">
        <v>2602.7833333333333</v>
      </c>
      <c r="I126" s="39">
        <v>2583.5666666666666</v>
      </c>
      <c r="J126" s="39">
        <v>2655.4666666666662</v>
      </c>
      <c r="K126" s="39">
        <v>2674.6833333333325</v>
      </c>
      <c r="L126" s="39">
        <v>2691.4166666666661</v>
      </c>
      <c r="M126" s="31">
        <v>2657.95</v>
      </c>
      <c r="N126" s="31">
        <v>2622</v>
      </c>
      <c r="O126" s="262">
        <v>8418300</v>
      </c>
      <c r="P126" s="263">
        <v>-3.7226377547519382E-2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4897.1000000000004</v>
      </c>
      <c r="F127" s="38">
        <v>4923.3666666666677</v>
      </c>
      <c r="G127" s="39">
        <v>4836.6833333333352</v>
      </c>
      <c r="H127" s="39">
        <v>4776.2666666666673</v>
      </c>
      <c r="I127" s="39">
        <v>4689.5833333333348</v>
      </c>
      <c r="J127" s="39">
        <v>4983.7833333333356</v>
      </c>
      <c r="K127" s="39">
        <v>5070.4666666666681</v>
      </c>
      <c r="L127" s="39">
        <v>5130.8833333333359</v>
      </c>
      <c r="M127" s="31">
        <v>5010.05</v>
      </c>
      <c r="N127" s="31">
        <v>4862.95</v>
      </c>
      <c r="O127" s="262">
        <v>1993050</v>
      </c>
      <c r="P127" s="263">
        <v>-2.0566121185316231E-2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4118.6000000000004</v>
      </c>
      <c r="F128" s="38">
        <v>4121.4833333333336</v>
      </c>
      <c r="G128" s="39">
        <v>4060.166666666667</v>
      </c>
      <c r="H128" s="39">
        <v>4001.7333333333336</v>
      </c>
      <c r="I128" s="39">
        <v>3940.416666666667</v>
      </c>
      <c r="J128" s="39">
        <v>4179.916666666667</v>
      </c>
      <c r="K128" s="39">
        <v>4241.2333333333327</v>
      </c>
      <c r="L128" s="39">
        <v>4299.666666666667</v>
      </c>
      <c r="M128" s="31">
        <v>4182.8</v>
      </c>
      <c r="N128" s="31">
        <v>4063.05</v>
      </c>
      <c r="O128" s="262">
        <v>884000</v>
      </c>
      <c r="P128" s="263">
        <v>1.0516689529035207E-2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1001.3</v>
      </c>
      <c r="F129" s="38">
        <v>995.35</v>
      </c>
      <c r="G129" s="39">
        <v>985.7</v>
      </c>
      <c r="H129" s="39">
        <v>970.1</v>
      </c>
      <c r="I129" s="39">
        <v>960.45</v>
      </c>
      <c r="J129" s="39">
        <v>1010.95</v>
      </c>
      <c r="K129" s="39">
        <v>1020.5999999999999</v>
      </c>
      <c r="L129" s="39">
        <v>1036.2</v>
      </c>
      <c r="M129" s="31">
        <v>1005</v>
      </c>
      <c r="N129" s="31">
        <v>979.75</v>
      </c>
      <c r="O129" s="262">
        <v>4877300</v>
      </c>
      <c r="P129" s="263">
        <v>3.497726477789437E-3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1494.6</v>
      </c>
      <c r="F130" s="38">
        <v>1493.1333333333332</v>
      </c>
      <c r="G130" s="39">
        <v>1477.7666666666664</v>
      </c>
      <c r="H130" s="39">
        <v>1460.9333333333332</v>
      </c>
      <c r="I130" s="39">
        <v>1445.5666666666664</v>
      </c>
      <c r="J130" s="39">
        <v>1509.9666666666665</v>
      </c>
      <c r="K130" s="39">
        <v>1525.3333333333333</v>
      </c>
      <c r="L130" s="39">
        <v>1542.1666666666665</v>
      </c>
      <c r="M130" s="31">
        <v>1508.5</v>
      </c>
      <c r="N130" s="31">
        <v>1476.3</v>
      </c>
      <c r="O130" s="262">
        <v>18291000</v>
      </c>
      <c r="P130" s="263">
        <v>-5.8968993722655506E-3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292</v>
      </c>
      <c r="F131" s="38">
        <v>292.21666666666664</v>
      </c>
      <c r="G131" s="39">
        <v>288.43333333333328</v>
      </c>
      <c r="H131" s="39">
        <v>284.86666666666662</v>
      </c>
      <c r="I131" s="39">
        <v>281.08333333333326</v>
      </c>
      <c r="J131" s="39">
        <v>295.7833333333333</v>
      </c>
      <c r="K131" s="39">
        <v>299.56666666666672</v>
      </c>
      <c r="L131" s="39">
        <v>303.13333333333333</v>
      </c>
      <c r="M131" s="31">
        <v>296</v>
      </c>
      <c r="N131" s="31">
        <v>288.64999999999998</v>
      </c>
      <c r="O131" s="262">
        <v>38548000</v>
      </c>
      <c r="P131" s="263">
        <v>-1.5540820555325322E-3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134.1</v>
      </c>
      <c r="F132" s="38">
        <v>134.16666666666666</v>
      </c>
      <c r="G132" s="39">
        <v>131.33333333333331</v>
      </c>
      <c r="H132" s="39">
        <v>128.56666666666666</v>
      </c>
      <c r="I132" s="39">
        <v>125.73333333333332</v>
      </c>
      <c r="J132" s="39">
        <v>136.93333333333331</v>
      </c>
      <c r="K132" s="39">
        <v>139.76666666666662</v>
      </c>
      <c r="L132" s="39">
        <v>142.5333333333333</v>
      </c>
      <c r="M132" s="31">
        <v>137</v>
      </c>
      <c r="N132" s="31">
        <v>131.4</v>
      </c>
      <c r="O132" s="262">
        <v>72318000</v>
      </c>
      <c r="P132" s="263">
        <v>-1.5760248244324676E-2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565.54999999999995</v>
      </c>
      <c r="F133" s="38">
        <v>562.81666666666661</v>
      </c>
      <c r="G133" s="39">
        <v>559.33333333333326</v>
      </c>
      <c r="H133" s="39">
        <v>553.11666666666667</v>
      </c>
      <c r="I133" s="39">
        <v>549.63333333333333</v>
      </c>
      <c r="J133" s="39">
        <v>569.03333333333319</v>
      </c>
      <c r="K133" s="39">
        <v>572.51666666666654</v>
      </c>
      <c r="L133" s="39">
        <v>578.73333333333312</v>
      </c>
      <c r="M133" s="31">
        <v>566.29999999999995</v>
      </c>
      <c r="N133" s="31">
        <v>556.6</v>
      </c>
      <c r="O133" s="262">
        <v>7681200</v>
      </c>
      <c r="P133" s="263">
        <v>9.3030589719331445E-3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9613.25</v>
      </c>
      <c r="F134" s="38">
        <v>9623.7333333333336</v>
      </c>
      <c r="G134" s="39">
        <v>9489.5166666666664</v>
      </c>
      <c r="H134" s="39">
        <v>9365.7833333333328</v>
      </c>
      <c r="I134" s="39">
        <v>9231.5666666666657</v>
      </c>
      <c r="J134" s="39">
        <v>9747.4666666666672</v>
      </c>
      <c r="K134" s="39">
        <v>9881.6833333333343</v>
      </c>
      <c r="L134" s="39">
        <v>10005.416666666668</v>
      </c>
      <c r="M134" s="31">
        <v>9757.9500000000007</v>
      </c>
      <c r="N134" s="31">
        <v>9500</v>
      </c>
      <c r="O134" s="262">
        <v>2926100</v>
      </c>
      <c r="P134" s="263">
        <v>-3.2150299341778849E-2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1009</v>
      </c>
      <c r="F135" s="38">
        <v>1008.4500000000002</v>
      </c>
      <c r="G135" s="39">
        <v>993.25000000000034</v>
      </c>
      <c r="H135" s="39">
        <v>977.50000000000023</v>
      </c>
      <c r="I135" s="39">
        <v>962.30000000000041</v>
      </c>
      <c r="J135" s="39">
        <v>1024.2000000000003</v>
      </c>
      <c r="K135" s="39">
        <v>1039.4000000000001</v>
      </c>
      <c r="L135" s="39">
        <v>1055.1500000000001</v>
      </c>
      <c r="M135" s="31">
        <v>1023.65</v>
      </c>
      <c r="N135" s="31">
        <v>992.7</v>
      </c>
      <c r="O135" s="262">
        <v>9755200</v>
      </c>
      <c r="P135" s="263">
        <v>-3.6637633070648414E-2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1602.2</v>
      </c>
      <c r="F136" s="38">
        <v>1610.4833333333333</v>
      </c>
      <c r="G136" s="39">
        <v>1576.0166666666667</v>
      </c>
      <c r="H136" s="39">
        <v>1549.8333333333333</v>
      </c>
      <c r="I136" s="39">
        <v>1515.3666666666666</v>
      </c>
      <c r="J136" s="39">
        <v>1636.6666666666667</v>
      </c>
      <c r="K136" s="39">
        <v>1671.1333333333334</v>
      </c>
      <c r="L136" s="39">
        <v>1697.3166666666668</v>
      </c>
      <c r="M136" s="31">
        <v>1644.95</v>
      </c>
      <c r="N136" s="31">
        <v>1584.3</v>
      </c>
      <c r="O136" s="262">
        <v>2758800</v>
      </c>
      <c r="P136" s="263">
        <v>-3.1728204408254947E-2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1375.45</v>
      </c>
      <c r="F137" s="38">
        <v>1377.7833333333335</v>
      </c>
      <c r="G137" s="39">
        <v>1358.616666666667</v>
      </c>
      <c r="H137" s="39">
        <v>1341.7833333333335</v>
      </c>
      <c r="I137" s="39">
        <v>1322.616666666667</v>
      </c>
      <c r="J137" s="39">
        <v>1394.616666666667</v>
      </c>
      <c r="K137" s="39">
        <v>1413.7833333333335</v>
      </c>
      <c r="L137" s="39">
        <v>1430.616666666667</v>
      </c>
      <c r="M137" s="31">
        <v>1396.95</v>
      </c>
      <c r="N137" s="31">
        <v>1360.95</v>
      </c>
      <c r="O137" s="262">
        <v>1636400</v>
      </c>
      <c r="P137" s="263">
        <v>-7.7772768259693412E-2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782.4</v>
      </c>
      <c r="F138" s="38">
        <v>790.9</v>
      </c>
      <c r="G138" s="39">
        <v>766.75</v>
      </c>
      <c r="H138" s="39">
        <v>751.1</v>
      </c>
      <c r="I138" s="39">
        <v>726.95</v>
      </c>
      <c r="J138" s="39">
        <v>806.55</v>
      </c>
      <c r="K138" s="39">
        <v>830.69999999999982</v>
      </c>
      <c r="L138" s="39">
        <v>846.34999999999991</v>
      </c>
      <c r="M138" s="31">
        <v>815.05</v>
      </c>
      <c r="N138" s="31">
        <v>775.25</v>
      </c>
      <c r="O138" s="262">
        <v>4073600</v>
      </c>
      <c r="P138" s="263">
        <v>2.0236425566018835E-2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1090</v>
      </c>
      <c r="F139" s="38">
        <v>1099.3333333333333</v>
      </c>
      <c r="G139" s="39">
        <v>1063.6666666666665</v>
      </c>
      <c r="H139" s="39">
        <v>1037.3333333333333</v>
      </c>
      <c r="I139" s="39">
        <v>1001.6666666666665</v>
      </c>
      <c r="J139" s="39">
        <v>1125.6666666666665</v>
      </c>
      <c r="K139" s="39">
        <v>1161.333333333333</v>
      </c>
      <c r="L139" s="39">
        <v>1187.6666666666665</v>
      </c>
      <c r="M139" s="31">
        <v>1135</v>
      </c>
      <c r="N139" s="31">
        <v>1073</v>
      </c>
      <c r="O139" s="262">
        <v>3000000</v>
      </c>
      <c r="P139" s="263">
        <v>9.0750436300174514E-2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96.55</v>
      </c>
      <c r="F140" s="38">
        <v>97.216666666666654</v>
      </c>
      <c r="G140" s="39">
        <v>94.633333333333312</v>
      </c>
      <c r="H140" s="39">
        <v>92.716666666666654</v>
      </c>
      <c r="I140" s="39">
        <v>90.133333333333312</v>
      </c>
      <c r="J140" s="39">
        <v>99.133333333333312</v>
      </c>
      <c r="K140" s="39">
        <v>101.71666666666665</v>
      </c>
      <c r="L140" s="39">
        <v>103.63333333333331</v>
      </c>
      <c r="M140" s="31">
        <v>99.8</v>
      </c>
      <c r="N140" s="31">
        <v>95.3</v>
      </c>
      <c r="O140" s="262">
        <v>63644400</v>
      </c>
      <c r="P140" s="263">
        <v>2.3989033584647018E-2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2223.85</v>
      </c>
      <c r="F141" s="38">
        <v>2239.5333333333333</v>
      </c>
      <c r="G141" s="39">
        <v>2182.3166666666666</v>
      </c>
      <c r="H141" s="39">
        <v>2140.7833333333333</v>
      </c>
      <c r="I141" s="39">
        <v>2083.5666666666666</v>
      </c>
      <c r="J141" s="39">
        <v>2281.0666666666666</v>
      </c>
      <c r="K141" s="39">
        <v>2338.2833333333328</v>
      </c>
      <c r="L141" s="39">
        <v>2379.8166666666666</v>
      </c>
      <c r="M141" s="31">
        <v>2296.75</v>
      </c>
      <c r="N141" s="31">
        <v>2198</v>
      </c>
      <c r="O141" s="262">
        <v>2139775</v>
      </c>
      <c r="P141" s="263">
        <v>5.2971576227390177E-3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103173.95</v>
      </c>
      <c r="F142" s="38">
        <v>103131.83333333333</v>
      </c>
      <c r="G142" s="39">
        <v>102363.11666666665</v>
      </c>
      <c r="H142" s="39">
        <v>101552.28333333333</v>
      </c>
      <c r="I142" s="39">
        <v>100783.56666666665</v>
      </c>
      <c r="J142" s="39">
        <v>103942.66666666666</v>
      </c>
      <c r="K142" s="39">
        <v>104711.38333333333</v>
      </c>
      <c r="L142" s="39">
        <v>105522.21666666666</v>
      </c>
      <c r="M142" s="31">
        <v>103900.55</v>
      </c>
      <c r="N142" s="31">
        <v>102321</v>
      </c>
      <c r="O142" s="262">
        <v>42360</v>
      </c>
      <c r="P142" s="263">
        <v>-2.7548209366391185E-2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1342.25</v>
      </c>
      <c r="F143" s="38">
        <v>1339.9166666666667</v>
      </c>
      <c r="G143" s="39">
        <v>1330.7833333333335</v>
      </c>
      <c r="H143" s="39">
        <v>1319.3166666666668</v>
      </c>
      <c r="I143" s="39">
        <v>1310.1833333333336</v>
      </c>
      <c r="J143" s="39">
        <v>1351.3833333333334</v>
      </c>
      <c r="K143" s="39">
        <v>1360.5166666666667</v>
      </c>
      <c r="L143" s="39">
        <v>1371.9833333333333</v>
      </c>
      <c r="M143" s="31">
        <v>1349.05</v>
      </c>
      <c r="N143" s="31">
        <v>1328.45</v>
      </c>
      <c r="O143" s="262">
        <v>4739900</v>
      </c>
      <c r="P143" s="263">
        <v>2.2786612864941845E-2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92.75</v>
      </c>
      <c r="F144" s="38">
        <v>93.666666666666671</v>
      </c>
      <c r="G144" s="39">
        <v>90.933333333333337</v>
      </c>
      <c r="H144" s="39">
        <v>89.11666666666666</v>
      </c>
      <c r="I144" s="39">
        <v>86.383333333333326</v>
      </c>
      <c r="J144" s="39">
        <v>95.483333333333348</v>
      </c>
      <c r="K144" s="39">
        <v>98.216666666666669</v>
      </c>
      <c r="L144" s="39">
        <v>100.03333333333336</v>
      </c>
      <c r="M144" s="31">
        <v>96.4</v>
      </c>
      <c r="N144" s="31">
        <v>91.85</v>
      </c>
      <c r="O144" s="262">
        <v>53070000</v>
      </c>
      <c r="P144" s="263">
        <v>1.4134275618374559E-4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4592.5</v>
      </c>
      <c r="F145" s="38">
        <v>4604.833333333333</v>
      </c>
      <c r="G145" s="39">
        <v>4530.6666666666661</v>
      </c>
      <c r="H145" s="39">
        <v>4468.833333333333</v>
      </c>
      <c r="I145" s="39">
        <v>4394.6666666666661</v>
      </c>
      <c r="J145" s="39">
        <v>4666.6666666666661</v>
      </c>
      <c r="K145" s="39">
        <v>4740.8333333333321</v>
      </c>
      <c r="L145" s="39">
        <v>4802.6666666666661</v>
      </c>
      <c r="M145" s="31">
        <v>4679</v>
      </c>
      <c r="N145" s="31">
        <v>4543</v>
      </c>
      <c r="O145" s="262">
        <v>1142100</v>
      </c>
      <c r="P145" s="263">
        <v>-2.9692876258442719E-2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4588.95</v>
      </c>
      <c r="F146" s="38">
        <v>4567.5166666666664</v>
      </c>
      <c r="G146" s="39">
        <v>4512.2333333333327</v>
      </c>
      <c r="H146" s="39">
        <v>4435.5166666666664</v>
      </c>
      <c r="I146" s="39">
        <v>4380.2333333333327</v>
      </c>
      <c r="J146" s="39">
        <v>4644.2333333333327</v>
      </c>
      <c r="K146" s="39">
        <v>4699.5166666666655</v>
      </c>
      <c r="L146" s="39">
        <v>4776.2333333333327</v>
      </c>
      <c r="M146" s="31">
        <v>4622.8</v>
      </c>
      <c r="N146" s="31">
        <v>4490.8</v>
      </c>
      <c r="O146" s="262">
        <v>998100</v>
      </c>
      <c r="P146" s="263">
        <v>-8.1446714522363337E-2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22987.5</v>
      </c>
      <c r="F147" s="38">
        <v>22884.866666666669</v>
      </c>
      <c r="G147" s="39">
        <v>22722.633333333339</v>
      </c>
      <c r="H147" s="39">
        <v>22457.76666666667</v>
      </c>
      <c r="I147" s="39">
        <v>22295.53333333334</v>
      </c>
      <c r="J147" s="39">
        <v>23149.733333333337</v>
      </c>
      <c r="K147" s="39">
        <v>23311.966666666667</v>
      </c>
      <c r="L147" s="39">
        <v>23576.833333333336</v>
      </c>
      <c r="M147" s="31">
        <v>23047.1</v>
      </c>
      <c r="N147" s="31">
        <v>22620</v>
      </c>
      <c r="O147" s="262">
        <v>305840</v>
      </c>
      <c r="P147" s="263">
        <v>-3.251929646969505E-2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114.45</v>
      </c>
      <c r="F148" s="38">
        <v>115.05000000000001</v>
      </c>
      <c r="G148" s="39">
        <v>112.20000000000002</v>
      </c>
      <c r="H148" s="39">
        <v>109.95</v>
      </c>
      <c r="I148" s="39">
        <v>107.10000000000001</v>
      </c>
      <c r="J148" s="39">
        <v>117.30000000000003</v>
      </c>
      <c r="K148" s="39">
        <v>120.15000000000002</v>
      </c>
      <c r="L148" s="39">
        <v>122.40000000000003</v>
      </c>
      <c r="M148" s="31">
        <v>117.9</v>
      </c>
      <c r="N148" s="31">
        <v>112.8</v>
      </c>
      <c r="O148" s="262">
        <v>81963000</v>
      </c>
      <c r="P148" s="263">
        <v>-2.5728804493179994E-2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217.85</v>
      </c>
      <c r="F149" s="38">
        <v>218.70000000000002</v>
      </c>
      <c r="G149" s="39">
        <v>214.75000000000003</v>
      </c>
      <c r="H149" s="39">
        <v>211.65</v>
      </c>
      <c r="I149" s="39">
        <v>207.70000000000002</v>
      </c>
      <c r="J149" s="39">
        <v>221.80000000000004</v>
      </c>
      <c r="K149" s="39">
        <v>225.75000000000003</v>
      </c>
      <c r="L149" s="39">
        <v>228.85000000000005</v>
      </c>
      <c r="M149" s="31">
        <v>222.65</v>
      </c>
      <c r="N149" s="31">
        <v>215.6</v>
      </c>
      <c r="O149" s="262">
        <v>66516000</v>
      </c>
      <c r="P149" s="263">
        <v>-8.2170799354224444E-2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1117.4000000000001</v>
      </c>
      <c r="F150" s="38">
        <v>1115.1333333333334</v>
      </c>
      <c r="G150" s="39">
        <v>1072.2666666666669</v>
      </c>
      <c r="H150" s="39">
        <v>1027.1333333333334</v>
      </c>
      <c r="I150" s="39">
        <v>984.26666666666688</v>
      </c>
      <c r="J150" s="39">
        <v>1160.2666666666669</v>
      </c>
      <c r="K150" s="39">
        <v>1203.1333333333332</v>
      </c>
      <c r="L150" s="39">
        <v>1248.2666666666669</v>
      </c>
      <c r="M150" s="31">
        <v>1158</v>
      </c>
      <c r="N150" s="31">
        <v>1070</v>
      </c>
      <c r="O150" s="262">
        <v>5569200</v>
      </c>
      <c r="P150" s="263">
        <v>9.2556989837956599E-2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3879.05</v>
      </c>
      <c r="F151" s="38">
        <v>3887.35</v>
      </c>
      <c r="G151" s="39">
        <v>3836.7</v>
      </c>
      <c r="H151" s="39">
        <v>3794.35</v>
      </c>
      <c r="I151" s="39">
        <v>3743.7</v>
      </c>
      <c r="J151" s="39">
        <v>3929.7</v>
      </c>
      <c r="K151" s="39">
        <v>3980.3500000000004</v>
      </c>
      <c r="L151" s="39">
        <v>4022.7</v>
      </c>
      <c r="M151" s="31">
        <v>3938</v>
      </c>
      <c r="N151" s="31">
        <v>3845</v>
      </c>
      <c r="O151" s="262">
        <v>226600</v>
      </c>
      <c r="P151" s="263">
        <v>-8.184764991896272E-2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176.55</v>
      </c>
      <c r="F152" s="38">
        <v>176.69999999999996</v>
      </c>
      <c r="G152" s="39">
        <v>174.54999999999993</v>
      </c>
      <c r="H152" s="39">
        <v>172.54999999999995</v>
      </c>
      <c r="I152" s="39">
        <v>170.39999999999992</v>
      </c>
      <c r="J152" s="39">
        <v>178.69999999999993</v>
      </c>
      <c r="K152" s="39">
        <v>180.84999999999997</v>
      </c>
      <c r="L152" s="39">
        <v>182.84999999999994</v>
      </c>
      <c r="M152" s="31">
        <v>178.85</v>
      </c>
      <c r="N152" s="31">
        <v>174.7</v>
      </c>
      <c r="O152" s="262">
        <v>34592250</v>
      </c>
      <c r="P152" s="263">
        <v>3.1572904707233063E-2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38939.1</v>
      </c>
      <c r="F153" s="38">
        <v>38950.316666666666</v>
      </c>
      <c r="G153" s="39">
        <v>38448.783333333333</v>
      </c>
      <c r="H153" s="39">
        <v>37958.466666666667</v>
      </c>
      <c r="I153" s="39">
        <v>37456.933333333334</v>
      </c>
      <c r="J153" s="39">
        <v>39440.633333333331</v>
      </c>
      <c r="K153" s="39">
        <v>39942.166666666657</v>
      </c>
      <c r="L153" s="39">
        <v>40432.48333333333</v>
      </c>
      <c r="M153" s="31">
        <v>39451.85</v>
      </c>
      <c r="N153" s="31">
        <v>38460</v>
      </c>
      <c r="O153" s="262">
        <v>211920</v>
      </c>
      <c r="P153" s="263">
        <v>-4.9302718692773627E-3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944.85</v>
      </c>
      <c r="F154" s="38">
        <v>961.29999999999984</v>
      </c>
      <c r="G154" s="39">
        <v>918.59999999999968</v>
      </c>
      <c r="H154" s="39">
        <v>892.3499999999998</v>
      </c>
      <c r="I154" s="39">
        <v>849.64999999999964</v>
      </c>
      <c r="J154" s="39">
        <v>987.54999999999973</v>
      </c>
      <c r="K154" s="39">
        <v>1030.2499999999998</v>
      </c>
      <c r="L154" s="39">
        <v>1056.4999999999998</v>
      </c>
      <c r="M154" s="31">
        <v>1004</v>
      </c>
      <c r="N154" s="31">
        <v>935.05</v>
      </c>
      <c r="O154" s="262">
        <v>11457750</v>
      </c>
      <c r="P154" s="263">
        <v>-3.8456696878147026E-2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4730.6000000000004</v>
      </c>
      <c r="F155" s="38">
        <v>4747.7166666666672</v>
      </c>
      <c r="G155" s="39">
        <v>4664.4333333333343</v>
      </c>
      <c r="H155" s="39">
        <v>4598.2666666666673</v>
      </c>
      <c r="I155" s="39">
        <v>4514.9833333333345</v>
      </c>
      <c r="J155" s="39">
        <v>4813.8833333333341</v>
      </c>
      <c r="K155" s="39">
        <v>4897.166666666667</v>
      </c>
      <c r="L155" s="39">
        <v>4963.3333333333339</v>
      </c>
      <c r="M155" s="31">
        <v>4831</v>
      </c>
      <c r="N155" s="31">
        <v>4681.55</v>
      </c>
      <c r="O155" s="262">
        <v>1087275</v>
      </c>
      <c r="P155" s="263">
        <v>2.0197044334975371E-2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225.7</v>
      </c>
      <c r="F156" s="38">
        <v>229.41666666666666</v>
      </c>
      <c r="G156" s="39">
        <v>220.33333333333331</v>
      </c>
      <c r="H156" s="39">
        <v>214.96666666666667</v>
      </c>
      <c r="I156" s="39">
        <v>205.88333333333333</v>
      </c>
      <c r="J156" s="39">
        <v>234.7833333333333</v>
      </c>
      <c r="K156" s="39">
        <v>243.86666666666662</v>
      </c>
      <c r="L156" s="39">
        <v>249.23333333333329</v>
      </c>
      <c r="M156" s="31">
        <v>238.5</v>
      </c>
      <c r="N156" s="31">
        <v>224.05</v>
      </c>
      <c r="O156" s="262">
        <v>15279000</v>
      </c>
      <c r="P156" s="263">
        <v>4.4075440754407544E-2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257.05</v>
      </c>
      <c r="F157" s="38">
        <v>257.31666666666666</v>
      </c>
      <c r="G157" s="39">
        <v>250.2833333333333</v>
      </c>
      <c r="H157" s="39">
        <v>243.51666666666665</v>
      </c>
      <c r="I157" s="39">
        <v>236.48333333333329</v>
      </c>
      <c r="J157" s="39">
        <v>264.08333333333331</v>
      </c>
      <c r="K157" s="39">
        <v>271.11666666666673</v>
      </c>
      <c r="L157" s="39">
        <v>277.88333333333333</v>
      </c>
      <c r="M157" s="31">
        <v>264.35000000000002</v>
      </c>
      <c r="N157" s="31">
        <v>250.55</v>
      </c>
      <c r="O157" s="262">
        <v>49699200</v>
      </c>
      <c r="P157" s="263">
        <v>-8.4116773874319643E-3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2641.75</v>
      </c>
      <c r="F158" s="38">
        <v>2642.7</v>
      </c>
      <c r="G158" s="39">
        <v>2621.9999999999995</v>
      </c>
      <c r="H158" s="39">
        <v>2602.2499999999995</v>
      </c>
      <c r="I158" s="39">
        <v>2581.5499999999993</v>
      </c>
      <c r="J158" s="39">
        <v>2662.45</v>
      </c>
      <c r="K158" s="39">
        <v>2683.1500000000005</v>
      </c>
      <c r="L158" s="39">
        <v>2702.9</v>
      </c>
      <c r="M158" s="31">
        <v>2663.4</v>
      </c>
      <c r="N158" s="31">
        <v>2622.95</v>
      </c>
      <c r="O158" s="262">
        <v>2830250</v>
      </c>
      <c r="P158" s="263">
        <v>-1.152536453331005E-2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3701.35</v>
      </c>
      <c r="F159" s="38">
        <v>3686.8999999999996</v>
      </c>
      <c r="G159" s="39">
        <v>3664.5999999999995</v>
      </c>
      <c r="H159" s="39">
        <v>3627.85</v>
      </c>
      <c r="I159" s="39">
        <v>3605.5499999999997</v>
      </c>
      <c r="J159" s="39">
        <v>3723.6499999999992</v>
      </c>
      <c r="K159" s="39">
        <v>3745.9499999999994</v>
      </c>
      <c r="L159" s="39">
        <v>3782.6999999999989</v>
      </c>
      <c r="M159" s="31">
        <v>3709.2</v>
      </c>
      <c r="N159" s="31">
        <v>3650.15</v>
      </c>
      <c r="O159" s="262">
        <v>2298250</v>
      </c>
      <c r="P159" s="263">
        <v>3.6026200873362445E-3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59.9</v>
      </c>
      <c r="F160" s="38">
        <v>60.166666666666664</v>
      </c>
      <c r="G160" s="39">
        <v>58.583333333333329</v>
      </c>
      <c r="H160" s="39">
        <v>57.266666666666666</v>
      </c>
      <c r="I160" s="39">
        <v>55.68333333333333</v>
      </c>
      <c r="J160" s="39">
        <v>61.483333333333327</v>
      </c>
      <c r="K160" s="39">
        <v>63.066666666666656</v>
      </c>
      <c r="L160" s="39">
        <v>64.383333333333326</v>
      </c>
      <c r="M160" s="31">
        <v>61.75</v>
      </c>
      <c r="N160" s="31">
        <v>58.85</v>
      </c>
      <c r="O160" s="262">
        <v>263088000</v>
      </c>
      <c r="P160" s="263">
        <v>-1.7213555675094135E-2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4618</v>
      </c>
      <c r="F161" s="38">
        <v>4622.25</v>
      </c>
      <c r="G161" s="39">
        <v>4551.2</v>
      </c>
      <c r="H161" s="39">
        <v>4484.3999999999996</v>
      </c>
      <c r="I161" s="39">
        <v>4413.3499999999995</v>
      </c>
      <c r="J161" s="39">
        <v>4689.05</v>
      </c>
      <c r="K161" s="39">
        <v>4760.0999999999995</v>
      </c>
      <c r="L161" s="39">
        <v>4826.9000000000005</v>
      </c>
      <c r="M161" s="31">
        <v>4693.3</v>
      </c>
      <c r="N161" s="31">
        <v>4555.45</v>
      </c>
      <c r="O161" s="262">
        <v>1645500</v>
      </c>
      <c r="P161" s="263">
        <v>1.8002969561989608E-2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250.55</v>
      </c>
      <c r="F162" s="38">
        <v>251.6</v>
      </c>
      <c r="G162" s="39">
        <v>247.5</v>
      </c>
      <c r="H162" s="39">
        <v>244.45000000000002</v>
      </c>
      <c r="I162" s="39">
        <v>240.35000000000002</v>
      </c>
      <c r="J162" s="39">
        <v>254.64999999999998</v>
      </c>
      <c r="K162" s="39">
        <v>258.74999999999994</v>
      </c>
      <c r="L162" s="39">
        <v>261.79999999999995</v>
      </c>
      <c r="M162" s="31">
        <v>255.7</v>
      </c>
      <c r="N162" s="31">
        <v>248.55</v>
      </c>
      <c r="O162" s="262">
        <v>41469300</v>
      </c>
      <c r="P162" s="263">
        <v>1.735444127972445E-2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1621.3</v>
      </c>
      <c r="F163" s="38">
        <v>1612.7166666666665</v>
      </c>
      <c r="G163" s="39">
        <v>1588.583333333333</v>
      </c>
      <c r="H163" s="39">
        <v>1555.8666666666666</v>
      </c>
      <c r="I163" s="39">
        <v>1531.7333333333331</v>
      </c>
      <c r="J163" s="39">
        <v>1645.4333333333329</v>
      </c>
      <c r="K163" s="39">
        <v>1669.5666666666666</v>
      </c>
      <c r="L163" s="39">
        <v>1702.2833333333328</v>
      </c>
      <c r="M163" s="31">
        <v>1636.85</v>
      </c>
      <c r="N163" s="31">
        <v>1580</v>
      </c>
      <c r="O163" s="262">
        <v>2991857</v>
      </c>
      <c r="P163" s="263">
        <v>6.5053607649956532E-2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887.65</v>
      </c>
      <c r="F164" s="38">
        <v>886.68333333333339</v>
      </c>
      <c r="G164" s="39">
        <v>874.36666666666679</v>
      </c>
      <c r="H164" s="39">
        <v>861.08333333333337</v>
      </c>
      <c r="I164" s="39">
        <v>848.76666666666677</v>
      </c>
      <c r="J164" s="39">
        <v>899.96666666666681</v>
      </c>
      <c r="K164" s="39">
        <v>912.28333333333342</v>
      </c>
      <c r="L164" s="39">
        <v>925.56666666666683</v>
      </c>
      <c r="M164" s="31">
        <v>899</v>
      </c>
      <c r="N164" s="31">
        <v>873.4</v>
      </c>
      <c r="O164" s="262">
        <v>3010700</v>
      </c>
      <c r="P164" s="263">
        <v>0.12587412587412589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221.3</v>
      </c>
      <c r="F165" s="38">
        <v>221.31666666666669</v>
      </c>
      <c r="G165" s="39">
        <v>217.68333333333339</v>
      </c>
      <c r="H165" s="39">
        <v>214.06666666666669</v>
      </c>
      <c r="I165" s="39">
        <v>210.43333333333339</v>
      </c>
      <c r="J165" s="39">
        <v>224.93333333333339</v>
      </c>
      <c r="K165" s="39">
        <v>228.56666666666666</v>
      </c>
      <c r="L165" s="39">
        <v>232.18333333333339</v>
      </c>
      <c r="M165" s="31">
        <v>224.95</v>
      </c>
      <c r="N165" s="31">
        <v>217.7</v>
      </c>
      <c r="O165" s="262">
        <v>39495000</v>
      </c>
      <c r="P165" s="263">
        <v>-1.0522360015031942E-2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194.8</v>
      </c>
      <c r="F166" s="38">
        <v>195.35</v>
      </c>
      <c r="G166" s="39">
        <v>189.5</v>
      </c>
      <c r="H166" s="39">
        <v>184.20000000000002</v>
      </c>
      <c r="I166" s="39">
        <v>178.35000000000002</v>
      </c>
      <c r="J166" s="39">
        <v>200.64999999999998</v>
      </c>
      <c r="K166" s="39">
        <v>206.49999999999994</v>
      </c>
      <c r="L166" s="39">
        <v>211.79999999999995</v>
      </c>
      <c r="M166" s="31">
        <v>201.2</v>
      </c>
      <c r="N166" s="31">
        <v>190.05</v>
      </c>
      <c r="O166" s="262">
        <v>76776000</v>
      </c>
      <c r="P166" s="263">
        <v>2.7076198630136987E-2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2494.0500000000002</v>
      </c>
      <c r="F167" s="38">
        <v>2496.35</v>
      </c>
      <c r="G167" s="39">
        <v>2472.6999999999998</v>
      </c>
      <c r="H167" s="39">
        <v>2451.35</v>
      </c>
      <c r="I167" s="39">
        <v>2427.6999999999998</v>
      </c>
      <c r="J167" s="39">
        <v>2517.6999999999998</v>
      </c>
      <c r="K167" s="39">
        <v>2541.3500000000004</v>
      </c>
      <c r="L167" s="39">
        <v>2562.6999999999998</v>
      </c>
      <c r="M167" s="31">
        <v>2520</v>
      </c>
      <c r="N167" s="31">
        <v>2475</v>
      </c>
      <c r="O167" s="262">
        <v>18107250</v>
      </c>
      <c r="P167" s="263">
        <v>6.1946513400973548E-2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93.4</v>
      </c>
      <c r="F168" s="38">
        <v>94.050000000000011</v>
      </c>
      <c r="G168" s="39">
        <v>91.90000000000002</v>
      </c>
      <c r="H168" s="39">
        <v>90.4</v>
      </c>
      <c r="I168" s="39">
        <v>88.250000000000014</v>
      </c>
      <c r="J168" s="39">
        <v>95.550000000000026</v>
      </c>
      <c r="K168" s="39">
        <v>97.7</v>
      </c>
      <c r="L168" s="39">
        <v>99.200000000000031</v>
      </c>
      <c r="M168" s="31">
        <v>96.2</v>
      </c>
      <c r="N168" s="31">
        <v>92.55</v>
      </c>
      <c r="O168" s="262">
        <v>107648000</v>
      </c>
      <c r="P168" s="263">
        <v>-4.5128356883923949E-3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868.25</v>
      </c>
      <c r="F169" s="38">
        <v>869.86666666666667</v>
      </c>
      <c r="G169" s="39">
        <v>854.5333333333333</v>
      </c>
      <c r="H169" s="39">
        <v>840.81666666666661</v>
      </c>
      <c r="I169" s="39">
        <v>825.48333333333323</v>
      </c>
      <c r="J169" s="39">
        <v>883.58333333333337</v>
      </c>
      <c r="K169" s="39">
        <v>898.91666666666663</v>
      </c>
      <c r="L169" s="39">
        <v>912.63333333333344</v>
      </c>
      <c r="M169" s="31">
        <v>885.2</v>
      </c>
      <c r="N169" s="31">
        <v>856.15</v>
      </c>
      <c r="O169" s="262">
        <v>9397600</v>
      </c>
      <c r="P169" s="263">
        <v>1.372109078356921E-2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1269.6500000000001</v>
      </c>
      <c r="F170" s="38">
        <v>1273.8500000000001</v>
      </c>
      <c r="G170" s="39">
        <v>1260.8000000000002</v>
      </c>
      <c r="H170" s="39">
        <v>1251.95</v>
      </c>
      <c r="I170" s="39">
        <v>1238.9000000000001</v>
      </c>
      <c r="J170" s="39">
        <v>1282.7000000000003</v>
      </c>
      <c r="K170" s="39">
        <v>1295.75</v>
      </c>
      <c r="L170" s="39">
        <v>1304.6000000000004</v>
      </c>
      <c r="M170" s="31">
        <v>1286.9000000000001</v>
      </c>
      <c r="N170" s="31">
        <v>1265</v>
      </c>
      <c r="O170" s="262">
        <v>7582500</v>
      </c>
      <c r="P170" s="263">
        <v>1.9821605550049554E-3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602.25</v>
      </c>
      <c r="F171" s="38">
        <v>604.61666666666667</v>
      </c>
      <c r="G171" s="39">
        <v>594.43333333333339</v>
      </c>
      <c r="H171" s="39">
        <v>586.61666666666667</v>
      </c>
      <c r="I171" s="39">
        <v>576.43333333333339</v>
      </c>
      <c r="J171" s="39">
        <v>612.43333333333339</v>
      </c>
      <c r="K171" s="39">
        <v>622.61666666666656</v>
      </c>
      <c r="L171" s="39">
        <v>630.43333333333339</v>
      </c>
      <c r="M171" s="31">
        <v>614.79999999999995</v>
      </c>
      <c r="N171" s="31">
        <v>596.79999999999995</v>
      </c>
      <c r="O171" s="262">
        <v>72283500</v>
      </c>
      <c r="P171" s="263">
        <v>2.388186550515245E-2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24190.15</v>
      </c>
      <c r="F172" s="38">
        <v>24196.716666666664</v>
      </c>
      <c r="G172" s="39">
        <v>24093.433333333327</v>
      </c>
      <c r="H172" s="39">
        <v>23996.716666666664</v>
      </c>
      <c r="I172" s="39">
        <v>23893.433333333327</v>
      </c>
      <c r="J172" s="39">
        <v>24293.433333333327</v>
      </c>
      <c r="K172" s="39">
        <v>24396.71666666666</v>
      </c>
      <c r="L172" s="39">
        <v>24493.433333333327</v>
      </c>
      <c r="M172" s="31">
        <v>24300</v>
      </c>
      <c r="N172" s="31">
        <v>24100</v>
      </c>
      <c r="O172" s="262">
        <v>215225</v>
      </c>
      <c r="P172" s="263">
        <v>-2.1482155035235279E-2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3846.95</v>
      </c>
      <c r="F173" s="38">
        <v>3862.2333333333336</v>
      </c>
      <c r="G173" s="39">
        <v>3796.0166666666673</v>
      </c>
      <c r="H173" s="39">
        <v>3745.0833333333339</v>
      </c>
      <c r="I173" s="39">
        <v>3678.8666666666677</v>
      </c>
      <c r="J173" s="39">
        <v>3913.166666666667</v>
      </c>
      <c r="K173" s="39">
        <v>3979.3833333333332</v>
      </c>
      <c r="L173" s="39">
        <v>4030.3166666666666</v>
      </c>
      <c r="M173" s="31">
        <v>3928.45</v>
      </c>
      <c r="N173" s="31">
        <v>3811.3</v>
      </c>
      <c r="O173" s="262">
        <v>1680250</v>
      </c>
      <c r="P173" s="263">
        <v>9.750454470335481E-3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2278.0500000000002</v>
      </c>
      <c r="F174" s="38">
        <v>2276.0166666666669</v>
      </c>
      <c r="G174" s="39">
        <v>2248.0333333333338</v>
      </c>
      <c r="H174" s="39">
        <v>2218.0166666666669</v>
      </c>
      <c r="I174" s="39">
        <v>2190.0333333333338</v>
      </c>
      <c r="J174" s="39">
        <v>2306.0333333333338</v>
      </c>
      <c r="K174" s="39">
        <v>2334.0166666666664</v>
      </c>
      <c r="L174" s="39">
        <v>2364.0333333333338</v>
      </c>
      <c r="M174" s="31">
        <v>2304</v>
      </c>
      <c r="N174" s="31">
        <v>2246</v>
      </c>
      <c r="O174" s="262">
        <v>4429875</v>
      </c>
      <c r="P174" s="263">
        <v>-6.4687252573238319E-2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1846.1</v>
      </c>
      <c r="F175" s="38">
        <v>1846.8666666666668</v>
      </c>
      <c r="G175" s="39">
        <v>1814.7333333333336</v>
      </c>
      <c r="H175" s="39">
        <v>1783.3666666666668</v>
      </c>
      <c r="I175" s="39">
        <v>1751.2333333333336</v>
      </c>
      <c r="J175" s="39">
        <v>1878.2333333333336</v>
      </c>
      <c r="K175" s="39">
        <v>1910.3666666666668</v>
      </c>
      <c r="L175" s="39">
        <v>1941.7333333333336</v>
      </c>
      <c r="M175" s="31">
        <v>1879</v>
      </c>
      <c r="N175" s="31">
        <v>1815.5</v>
      </c>
      <c r="O175" s="262">
        <v>6571800</v>
      </c>
      <c r="P175" s="263">
        <v>3.077357425183512E-2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1141.75</v>
      </c>
      <c r="F176" s="38">
        <v>1141.2833333333333</v>
      </c>
      <c r="G176" s="39">
        <v>1132.2166666666667</v>
      </c>
      <c r="H176" s="39">
        <v>1122.6833333333334</v>
      </c>
      <c r="I176" s="39">
        <v>1113.6166666666668</v>
      </c>
      <c r="J176" s="39">
        <v>1150.8166666666666</v>
      </c>
      <c r="K176" s="39">
        <v>1159.8833333333332</v>
      </c>
      <c r="L176" s="39">
        <v>1169.4166666666665</v>
      </c>
      <c r="M176" s="31">
        <v>1150.3499999999999</v>
      </c>
      <c r="N176" s="31">
        <v>1131.75</v>
      </c>
      <c r="O176" s="262">
        <v>25132800</v>
      </c>
      <c r="P176" s="263">
        <v>-1.0281996857513024E-2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525.75</v>
      </c>
      <c r="F177" s="38">
        <v>528.83333333333337</v>
      </c>
      <c r="G177" s="39">
        <v>518.4666666666667</v>
      </c>
      <c r="H177" s="39">
        <v>511.18333333333328</v>
      </c>
      <c r="I177" s="39">
        <v>500.81666666666661</v>
      </c>
      <c r="J177" s="39">
        <v>536.11666666666679</v>
      </c>
      <c r="K177" s="39">
        <v>546.48333333333335</v>
      </c>
      <c r="L177" s="39">
        <v>553.76666666666688</v>
      </c>
      <c r="M177" s="31">
        <v>539.20000000000005</v>
      </c>
      <c r="N177" s="31">
        <v>521.54999999999995</v>
      </c>
      <c r="O177" s="262">
        <v>8427000</v>
      </c>
      <c r="P177" s="263">
        <v>-1.6800840042002101E-2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808.2</v>
      </c>
      <c r="F178" s="38">
        <v>811.41666666666663</v>
      </c>
      <c r="G178" s="39">
        <v>799.88333333333321</v>
      </c>
      <c r="H178" s="39">
        <v>791.56666666666661</v>
      </c>
      <c r="I178" s="39">
        <v>780.03333333333319</v>
      </c>
      <c r="J178" s="39">
        <v>819.73333333333323</v>
      </c>
      <c r="K178" s="39">
        <v>831.26666666666677</v>
      </c>
      <c r="L178" s="39">
        <v>839.58333333333326</v>
      </c>
      <c r="M178" s="31">
        <v>822.95</v>
      </c>
      <c r="N178" s="31">
        <v>803.1</v>
      </c>
      <c r="O178" s="262">
        <v>3126000</v>
      </c>
      <c r="P178" s="263">
        <v>7.4121817595874957E-3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1038.3</v>
      </c>
      <c r="F179" s="38">
        <v>1041.3333333333333</v>
      </c>
      <c r="G179" s="39">
        <v>1022.8166666666666</v>
      </c>
      <c r="H179" s="39">
        <v>1007.3333333333333</v>
      </c>
      <c r="I179" s="39">
        <v>988.81666666666661</v>
      </c>
      <c r="J179" s="39">
        <v>1056.8166666666666</v>
      </c>
      <c r="K179" s="39">
        <v>1075.3333333333335</v>
      </c>
      <c r="L179" s="39">
        <v>1090.8166666666666</v>
      </c>
      <c r="M179" s="31">
        <v>1059.8499999999999</v>
      </c>
      <c r="N179" s="31">
        <v>1025.8499999999999</v>
      </c>
      <c r="O179" s="262">
        <v>8518400</v>
      </c>
      <c r="P179" s="263">
        <v>3.3084311632870865E-2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1726.3</v>
      </c>
      <c r="F180" s="38">
        <v>1744.2</v>
      </c>
      <c r="G180" s="39">
        <v>1692.4</v>
      </c>
      <c r="H180" s="39">
        <v>1658.5</v>
      </c>
      <c r="I180" s="39">
        <v>1606.7</v>
      </c>
      <c r="J180" s="39">
        <v>1778.1000000000001</v>
      </c>
      <c r="K180" s="39">
        <v>1829.8999999999999</v>
      </c>
      <c r="L180" s="39">
        <v>1863.8000000000002</v>
      </c>
      <c r="M180" s="31">
        <v>1796</v>
      </c>
      <c r="N180" s="31">
        <v>1710.3</v>
      </c>
      <c r="O180" s="262">
        <v>4129500</v>
      </c>
      <c r="P180" s="263">
        <v>-4.6855164454702829E-2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848.7</v>
      </c>
      <c r="F181" s="38">
        <v>850.76666666666677</v>
      </c>
      <c r="G181" s="39">
        <v>842.78333333333353</v>
      </c>
      <c r="H181" s="39">
        <v>836.86666666666679</v>
      </c>
      <c r="I181" s="39">
        <v>828.88333333333355</v>
      </c>
      <c r="J181" s="39">
        <v>856.68333333333351</v>
      </c>
      <c r="K181" s="39">
        <v>864.66666666666686</v>
      </c>
      <c r="L181" s="39">
        <v>870.58333333333348</v>
      </c>
      <c r="M181" s="31">
        <v>858.75</v>
      </c>
      <c r="N181" s="31">
        <v>844.85</v>
      </c>
      <c r="O181" s="262">
        <v>11205900</v>
      </c>
      <c r="P181" s="263">
        <v>1.7700539061871431E-3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627.29999999999995</v>
      </c>
      <c r="F182" s="38">
        <v>631.88333333333333</v>
      </c>
      <c r="G182" s="39">
        <v>616.16666666666663</v>
      </c>
      <c r="H182" s="39">
        <v>605.0333333333333</v>
      </c>
      <c r="I182" s="39">
        <v>589.31666666666661</v>
      </c>
      <c r="J182" s="39">
        <v>643.01666666666665</v>
      </c>
      <c r="K182" s="39">
        <v>658.73333333333335</v>
      </c>
      <c r="L182" s="39">
        <v>669.86666666666667</v>
      </c>
      <c r="M182" s="31">
        <v>647.6</v>
      </c>
      <c r="N182" s="31">
        <v>620.75</v>
      </c>
      <c r="O182" s="262">
        <v>56384400</v>
      </c>
      <c r="P182" s="263">
        <v>9.6129521882114852E-4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237.35</v>
      </c>
      <c r="F183" s="38">
        <v>239.36666666666665</v>
      </c>
      <c r="G183" s="39">
        <v>232.5333333333333</v>
      </c>
      <c r="H183" s="39">
        <v>227.71666666666667</v>
      </c>
      <c r="I183" s="39">
        <v>220.88333333333333</v>
      </c>
      <c r="J183" s="39">
        <v>244.18333333333328</v>
      </c>
      <c r="K183" s="39">
        <v>251.01666666666659</v>
      </c>
      <c r="L183" s="39">
        <v>255.83333333333326</v>
      </c>
      <c r="M183" s="31">
        <v>246.2</v>
      </c>
      <c r="N183" s="31">
        <v>234.55</v>
      </c>
      <c r="O183" s="262">
        <v>89947125</v>
      </c>
      <c r="P183" s="263">
        <v>1.7679853367954787E-2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119.8</v>
      </c>
      <c r="F184" s="38">
        <v>120.71666666666665</v>
      </c>
      <c r="G184" s="39">
        <v>118.08333333333331</v>
      </c>
      <c r="H184" s="39">
        <v>116.36666666666666</v>
      </c>
      <c r="I184" s="39">
        <v>113.73333333333332</v>
      </c>
      <c r="J184" s="39">
        <v>122.43333333333331</v>
      </c>
      <c r="K184" s="39">
        <v>125.06666666666666</v>
      </c>
      <c r="L184" s="39">
        <v>126.7833333333333</v>
      </c>
      <c r="M184" s="31">
        <v>123.35</v>
      </c>
      <c r="N184" s="31">
        <v>119</v>
      </c>
      <c r="O184" s="262">
        <v>233568500</v>
      </c>
      <c r="P184" s="263">
        <v>-3.2840647703204356E-2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3457.1</v>
      </c>
      <c r="F185" s="38">
        <v>3450.9833333333336</v>
      </c>
      <c r="G185" s="39">
        <v>3437.1166666666672</v>
      </c>
      <c r="H185" s="39">
        <v>3417.1333333333337</v>
      </c>
      <c r="I185" s="39">
        <v>3403.2666666666673</v>
      </c>
      <c r="J185" s="39">
        <v>3470.9666666666672</v>
      </c>
      <c r="K185" s="39">
        <v>3484.8333333333339</v>
      </c>
      <c r="L185" s="39">
        <v>3504.8166666666671</v>
      </c>
      <c r="M185" s="31">
        <v>3464.85</v>
      </c>
      <c r="N185" s="31">
        <v>3431</v>
      </c>
      <c r="O185" s="262">
        <v>10322025</v>
      </c>
      <c r="P185" s="263">
        <v>-2.6008124442683047E-2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1153.7</v>
      </c>
      <c r="F186" s="38">
        <v>1148.8666666666666</v>
      </c>
      <c r="G186" s="39">
        <v>1138.2333333333331</v>
      </c>
      <c r="H186" s="39">
        <v>1122.7666666666667</v>
      </c>
      <c r="I186" s="39">
        <v>1112.1333333333332</v>
      </c>
      <c r="J186" s="39">
        <v>1164.333333333333</v>
      </c>
      <c r="K186" s="39">
        <v>1174.9666666666667</v>
      </c>
      <c r="L186" s="39">
        <v>1190.4333333333329</v>
      </c>
      <c r="M186" s="31">
        <v>1159.5</v>
      </c>
      <c r="N186" s="31">
        <v>1133.4000000000001</v>
      </c>
      <c r="O186" s="262">
        <v>17404200</v>
      </c>
      <c r="P186" s="263">
        <v>-9.323770491803279E-3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2996.2</v>
      </c>
      <c r="F187" s="38">
        <v>2999.5333333333333</v>
      </c>
      <c r="G187" s="39">
        <v>2979.6666666666665</v>
      </c>
      <c r="H187" s="39">
        <v>2963.1333333333332</v>
      </c>
      <c r="I187" s="39">
        <v>2943.2666666666664</v>
      </c>
      <c r="J187" s="39">
        <v>3016.0666666666666</v>
      </c>
      <c r="K187" s="39">
        <v>3035.9333333333334</v>
      </c>
      <c r="L187" s="39">
        <v>3052.4666666666667</v>
      </c>
      <c r="M187" s="31">
        <v>3019.4</v>
      </c>
      <c r="N187" s="31">
        <v>2983</v>
      </c>
      <c r="O187" s="262">
        <v>6280125</v>
      </c>
      <c r="P187" s="263">
        <v>-1.5461493239271018E-2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1979.2</v>
      </c>
      <c r="F188" s="38">
        <v>1982.9833333333333</v>
      </c>
      <c r="G188" s="39">
        <v>1966.2666666666667</v>
      </c>
      <c r="H188" s="39">
        <v>1953.3333333333333</v>
      </c>
      <c r="I188" s="39">
        <v>1936.6166666666666</v>
      </c>
      <c r="J188" s="39">
        <v>1995.9166666666667</v>
      </c>
      <c r="K188" s="39">
        <v>2012.6333333333334</v>
      </c>
      <c r="L188" s="39">
        <v>2025.5666666666668</v>
      </c>
      <c r="M188" s="31">
        <v>1999.7</v>
      </c>
      <c r="N188" s="31">
        <v>1970.05</v>
      </c>
      <c r="O188" s="262">
        <v>1585500</v>
      </c>
      <c r="P188" s="263">
        <v>-1.6134036611852313E-2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1705.05</v>
      </c>
      <c r="F189" s="38">
        <v>1705.6333333333332</v>
      </c>
      <c r="G189" s="39">
        <v>1689.4666666666665</v>
      </c>
      <c r="H189" s="39">
        <v>1673.8833333333332</v>
      </c>
      <c r="I189" s="39">
        <v>1657.7166666666665</v>
      </c>
      <c r="J189" s="39">
        <v>1721.2166666666665</v>
      </c>
      <c r="K189" s="39">
        <v>1737.3833333333334</v>
      </c>
      <c r="L189" s="39">
        <v>1752.9666666666665</v>
      </c>
      <c r="M189" s="31">
        <v>1721.8</v>
      </c>
      <c r="N189" s="31">
        <v>1690.05</v>
      </c>
      <c r="O189" s="262">
        <v>3779600</v>
      </c>
      <c r="P189" s="263">
        <v>-1.7775467775467776E-2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1385.15</v>
      </c>
      <c r="F190" s="38">
        <v>1385.1833333333334</v>
      </c>
      <c r="G190" s="39">
        <v>1368.3666666666668</v>
      </c>
      <c r="H190" s="39">
        <v>1351.5833333333335</v>
      </c>
      <c r="I190" s="39">
        <v>1334.7666666666669</v>
      </c>
      <c r="J190" s="39">
        <v>1401.9666666666667</v>
      </c>
      <c r="K190" s="39">
        <v>1418.7833333333333</v>
      </c>
      <c r="L190" s="39">
        <v>1435.5666666666666</v>
      </c>
      <c r="M190" s="31">
        <v>1402</v>
      </c>
      <c r="N190" s="31">
        <v>1368.4</v>
      </c>
      <c r="O190" s="262">
        <v>6859300</v>
      </c>
      <c r="P190" s="263">
        <v>3.6711807024968263E-2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1561.35</v>
      </c>
      <c r="F191" s="38">
        <v>1568.4333333333334</v>
      </c>
      <c r="G191" s="39">
        <v>1536.9166666666667</v>
      </c>
      <c r="H191" s="39">
        <v>1512.4833333333333</v>
      </c>
      <c r="I191" s="39">
        <v>1480.9666666666667</v>
      </c>
      <c r="J191" s="39">
        <v>1592.8666666666668</v>
      </c>
      <c r="K191" s="39">
        <v>1624.3833333333332</v>
      </c>
      <c r="L191" s="39">
        <v>1648.8166666666668</v>
      </c>
      <c r="M191" s="31">
        <v>1599.95</v>
      </c>
      <c r="N191" s="31">
        <v>1544</v>
      </c>
      <c r="O191" s="262">
        <v>2362000</v>
      </c>
      <c r="P191" s="263">
        <v>1.7927943458024478E-2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8340.15</v>
      </c>
      <c r="F192" s="38">
        <v>8328.2166666666672</v>
      </c>
      <c r="G192" s="39">
        <v>8287.2833333333347</v>
      </c>
      <c r="H192" s="39">
        <v>8234.4166666666679</v>
      </c>
      <c r="I192" s="39">
        <v>8193.4833333333354</v>
      </c>
      <c r="J192" s="39">
        <v>8381.0833333333339</v>
      </c>
      <c r="K192" s="39">
        <v>8422.0166666666682</v>
      </c>
      <c r="L192" s="39">
        <v>8474.8833333333332</v>
      </c>
      <c r="M192" s="31">
        <v>8369.15</v>
      </c>
      <c r="N192" s="31">
        <v>8275.35</v>
      </c>
      <c r="O192" s="262">
        <v>1660900</v>
      </c>
      <c r="P192" s="263">
        <v>-2.3172381344468623E-2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612.5</v>
      </c>
      <c r="F193" s="38">
        <v>614.70000000000005</v>
      </c>
      <c r="G193" s="39">
        <v>605.50000000000011</v>
      </c>
      <c r="H193" s="39">
        <v>598.50000000000011</v>
      </c>
      <c r="I193" s="39">
        <v>589.30000000000018</v>
      </c>
      <c r="J193" s="39">
        <v>621.70000000000005</v>
      </c>
      <c r="K193" s="39">
        <v>630.89999999999986</v>
      </c>
      <c r="L193" s="39">
        <v>637.9</v>
      </c>
      <c r="M193" s="31">
        <v>623.9</v>
      </c>
      <c r="N193" s="31">
        <v>607.70000000000005</v>
      </c>
      <c r="O193" s="262">
        <v>35930700</v>
      </c>
      <c r="P193" s="263">
        <v>4.4636782825610399E-2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262.55</v>
      </c>
      <c r="F194" s="38">
        <v>265.41666666666669</v>
      </c>
      <c r="G194" s="39">
        <v>257.53333333333336</v>
      </c>
      <c r="H194" s="39">
        <v>252.51666666666665</v>
      </c>
      <c r="I194" s="39">
        <v>244.63333333333333</v>
      </c>
      <c r="J194" s="39">
        <v>270.43333333333339</v>
      </c>
      <c r="K194" s="39">
        <v>278.31666666666672</v>
      </c>
      <c r="L194" s="39">
        <v>283.33333333333343</v>
      </c>
      <c r="M194" s="31">
        <v>273.3</v>
      </c>
      <c r="N194" s="31">
        <v>260.39999999999998</v>
      </c>
      <c r="O194" s="262">
        <v>64654000</v>
      </c>
      <c r="P194" s="263">
        <v>0.15461818701335811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807.35</v>
      </c>
      <c r="F195" s="38">
        <v>805.16666666666663</v>
      </c>
      <c r="G195" s="39">
        <v>798.83333333333326</v>
      </c>
      <c r="H195" s="39">
        <v>790.31666666666661</v>
      </c>
      <c r="I195" s="39">
        <v>783.98333333333323</v>
      </c>
      <c r="J195" s="39">
        <v>813.68333333333328</v>
      </c>
      <c r="K195" s="39">
        <v>820.01666666666654</v>
      </c>
      <c r="L195" s="39">
        <v>828.5333333333333</v>
      </c>
      <c r="M195" s="31">
        <v>811.5</v>
      </c>
      <c r="N195" s="31">
        <v>796.65</v>
      </c>
      <c r="O195" s="262">
        <v>9783000</v>
      </c>
      <c r="P195" s="263">
        <v>1.6141094353733017E-2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405.3</v>
      </c>
      <c r="F196" s="38">
        <v>405.35000000000008</v>
      </c>
      <c r="G196" s="39">
        <v>401.60000000000014</v>
      </c>
      <c r="H196" s="39">
        <v>397.90000000000003</v>
      </c>
      <c r="I196" s="39">
        <v>394.15000000000009</v>
      </c>
      <c r="J196" s="39">
        <v>409.05000000000018</v>
      </c>
      <c r="K196" s="39">
        <v>412.80000000000007</v>
      </c>
      <c r="L196" s="39">
        <v>416.50000000000023</v>
      </c>
      <c r="M196" s="31">
        <v>409.1</v>
      </c>
      <c r="N196" s="31">
        <v>401.65</v>
      </c>
      <c r="O196" s="262">
        <v>36450000</v>
      </c>
      <c r="P196" s="263">
        <v>-9.1339096395367803E-3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228.75</v>
      </c>
      <c r="F197" s="38">
        <v>232.0333333333333</v>
      </c>
      <c r="G197" s="39">
        <v>223.6666666666666</v>
      </c>
      <c r="H197" s="39">
        <v>218.58333333333329</v>
      </c>
      <c r="I197" s="39">
        <v>210.21666666666658</v>
      </c>
      <c r="J197" s="39">
        <v>237.11666666666662</v>
      </c>
      <c r="K197" s="39">
        <v>245.48333333333329</v>
      </c>
      <c r="L197" s="39">
        <v>250.56666666666663</v>
      </c>
      <c r="M197" s="31">
        <v>240.4</v>
      </c>
      <c r="N197" s="31">
        <v>226.95</v>
      </c>
      <c r="O197" s="262">
        <v>107283000</v>
      </c>
      <c r="P197" s="263">
        <v>8.2893957763554849E-3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633.4</v>
      </c>
      <c r="F198" s="38">
        <v>632.96666666666658</v>
      </c>
      <c r="G198" s="39">
        <v>627.48333333333312</v>
      </c>
      <c r="H198" s="39">
        <v>621.56666666666649</v>
      </c>
      <c r="I198" s="39">
        <v>616.08333333333303</v>
      </c>
      <c r="J198" s="39">
        <v>638.88333333333321</v>
      </c>
      <c r="K198" s="39">
        <v>644.36666666666656</v>
      </c>
      <c r="L198" s="39">
        <v>650.2833333333333</v>
      </c>
      <c r="M198" s="31">
        <v>638.45000000000005</v>
      </c>
      <c r="N198" s="31">
        <v>627.04999999999995</v>
      </c>
      <c r="O198" s="262">
        <v>6991200</v>
      </c>
      <c r="P198" s="263">
        <v>-8.930849706557796E-3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45141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13" t="s">
        <v>16</v>
      </c>
      <c r="B8" s="315"/>
      <c r="C8" s="319" t="s">
        <v>20</v>
      </c>
      <c r="D8" s="319" t="s">
        <v>21</v>
      </c>
      <c r="E8" s="310" t="s">
        <v>22</v>
      </c>
      <c r="F8" s="311"/>
      <c r="G8" s="312"/>
      <c r="H8" s="310" t="s">
        <v>23</v>
      </c>
      <c r="I8" s="311"/>
      <c r="J8" s="312"/>
      <c r="K8" s="26"/>
      <c r="L8" s="53"/>
      <c r="M8" s="53"/>
      <c r="N8" s="1"/>
      <c r="O8" s="1"/>
    </row>
    <row r="9" spans="1:15" ht="36" customHeight="1">
      <c r="A9" s="317"/>
      <c r="B9" s="318"/>
      <c r="C9" s="318"/>
      <c r="D9" s="31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19526.55</v>
      </c>
      <c r="D10" s="35">
        <v>19542.783333333336</v>
      </c>
      <c r="E10" s="35">
        <v>19407.316666666673</v>
      </c>
      <c r="F10" s="35">
        <v>19288.083333333336</v>
      </c>
      <c r="G10" s="35">
        <v>19152.616666666672</v>
      </c>
      <c r="H10" s="35">
        <v>19662.016666666674</v>
      </c>
      <c r="I10" s="35">
        <v>19797.483333333341</v>
      </c>
      <c r="J10" s="35">
        <v>19916.716666666674</v>
      </c>
      <c r="K10" s="35">
        <v>19678.25</v>
      </c>
      <c r="L10" s="35">
        <v>19423.55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44995.7</v>
      </c>
      <c r="D11" s="35">
        <v>45040.5</v>
      </c>
      <c r="E11" s="35">
        <v>44676.1</v>
      </c>
      <c r="F11" s="35">
        <v>44356.5</v>
      </c>
      <c r="G11" s="35">
        <v>43992.1</v>
      </c>
      <c r="H11" s="35">
        <v>45360.1</v>
      </c>
      <c r="I11" s="35">
        <v>45724.499999999993</v>
      </c>
      <c r="J11" s="35">
        <v>46044.1</v>
      </c>
      <c r="K11" s="35">
        <v>45404.9</v>
      </c>
      <c r="L11" s="35">
        <v>44720.9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3447.85</v>
      </c>
      <c r="D12" s="38">
        <v>3467.25</v>
      </c>
      <c r="E12" s="38">
        <v>3402.4</v>
      </c>
      <c r="F12" s="38">
        <v>3356.9500000000003</v>
      </c>
      <c r="G12" s="38">
        <v>3292.1000000000004</v>
      </c>
      <c r="H12" s="38">
        <v>3512.7</v>
      </c>
      <c r="I12" s="38">
        <v>3577.55</v>
      </c>
      <c r="J12" s="38">
        <v>3622.9999999999995</v>
      </c>
      <c r="K12" s="38">
        <v>3532.1</v>
      </c>
      <c r="L12" s="38">
        <v>3421.8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5997.05</v>
      </c>
      <c r="D13" s="38">
        <v>6006.05</v>
      </c>
      <c r="E13" s="38">
        <v>5950.7000000000007</v>
      </c>
      <c r="F13" s="38">
        <v>5904.35</v>
      </c>
      <c r="G13" s="38">
        <v>5849.0000000000009</v>
      </c>
      <c r="H13" s="38">
        <v>6052.4000000000005</v>
      </c>
      <c r="I13" s="38">
        <v>6107.7500000000009</v>
      </c>
      <c r="J13" s="38">
        <v>6154.1</v>
      </c>
      <c r="K13" s="38">
        <v>6061.4</v>
      </c>
      <c r="L13" s="38">
        <v>5959.7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30043.599999999999</v>
      </c>
      <c r="D14" s="38">
        <v>30034.850000000002</v>
      </c>
      <c r="E14" s="38">
        <v>29810.300000000003</v>
      </c>
      <c r="F14" s="38">
        <v>29577</v>
      </c>
      <c r="G14" s="38">
        <v>29352.45</v>
      </c>
      <c r="H14" s="38">
        <v>30268.150000000005</v>
      </c>
      <c r="I14" s="38">
        <v>30492.7</v>
      </c>
      <c r="J14" s="38">
        <v>30726.000000000007</v>
      </c>
      <c r="K14" s="38">
        <v>30259.4</v>
      </c>
      <c r="L14" s="38">
        <v>29801.55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5395.2</v>
      </c>
      <c r="D15" s="38">
        <v>5420.9333333333334</v>
      </c>
      <c r="E15" s="38">
        <v>5323.3166666666666</v>
      </c>
      <c r="F15" s="38">
        <v>5251.4333333333334</v>
      </c>
      <c r="G15" s="38">
        <v>5153.8166666666666</v>
      </c>
      <c r="H15" s="38">
        <v>5492.8166666666666</v>
      </c>
      <c r="I15" s="38">
        <v>5590.4333333333334</v>
      </c>
      <c r="J15" s="38">
        <v>5662.3166666666666</v>
      </c>
      <c r="K15" s="38">
        <v>5518.55</v>
      </c>
      <c r="L15" s="38">
        <v>5349.05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10643.2</v>
      </c>
      <c r="D16" s="38">
        <v>10658.983333333332</v>
      </c>
      <c r="E16" s="38">
        <v>10533.066666666664</v>
      </c>
      <c r="F16" s="38">
        <v>10422.933333333332</v>
      </c>
      <c r="G16" s="38">
        <v>10297.016666666665</v>
      </c>
      <c r="H16" s="38">
        <v>10769.116666666663</v>
      </c>
      <c r="I16" s="38">
        <v>10895.033333333331</v>
      </c>
      <c r="J16" s="38">
        <v>11005.166666666662</v>
      </c>
      <c r="K16" s="38">
        <v>10784.9</v>
      </c>
      <c r="L16" s="38">
        <v>10548.85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4408</v>
      </c>
      <c r="D17" s="38">
        <v>4448.333333333333</v>
      </c>
      <c r="E17" s="38">
        <v>4339.6666666666661</v>
      </c>
      <c r="F17" s="38">
        <v>4271.333333333333</v>
      </c>
      <c r="G17" s="38">
        <v>4162.6666666666661</v>
      </c>
      <c r="H17" s="38">
        <v>4516.6666666666661</v>
      </c>
      <c r="I17" s="38">
        <v>4625.3333333333321</v>
      </c>
      <c r="J17" s="38">
        <v>4693.6666666666661</v>
      </c>
      <c r="K17" s="31">
        <v>4557</v>
      </c>
      <c r="L17" s="31">
        <v>4380</v>
      </c>
      <c r="M17" s="31">
        <v>2.17964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24084.7</v>
      </c>
      <c r="D18" s="38">
        <v>24020.966666666664</v>
      </c>
      <c r="E18" s="38">
        <v>23806.933333333327</v>
      </c>
      <c r="F18" s="38">
        <v>23529.166666666664</v>
      </c>
      <c r="G18" s="38">
        <v>23315.133333333328</v>
      </c>
      <c r="H18" s="38">
        <v>24298.733333333326</v>
      </c>
      <c r="I18" s="38">
        <v>24512.766666666659</v>
      </c>
      <c r="J18" s="38">
        <v>24790.533333333326</v>
      </c>
      <c r="K18" s="31">
        <v>24235</v>
      </c>
      <c r="L18" s="31">
        <v>23743.200000000001</v>
      </c>
      <c r="M18" s="31">
        <v>0.17029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189.95</v>
      </c>
      <c r="D19" s="38">
        <v>190.11666666666667</v>
      </c>
      <c r="E19" s="38">
        <v>184.83333333333334</v>
      </c>
      <c r="F19" s="38">
        <v>179.71666666666667</v>
      </c>
      <c r="G19" s="38">
        <v>174.43333333333334</v>
      </c>
      <c r="H19" s="38">
        <v>195.23333333333335</v>
      </c>
      <c r="I19" s="38">
        <v>200.51666666666665</v>
      </c>
      <c r="J19" s="38">
        <v>205.63333333333335</v>
      </c>
      <c r="K19" s="31">
        <v>195.4</v>
      </c>
      <c r="L19" s="31">
        <v>185</v>
      </c>
      <c r="M19" s="31">
        <v>106.34402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218.1</v>
      </c>
      <c r="D20" s="38">
        <v>219</v>
      </c>
      <c r="E20" s="38">
        <v>215.65</v>
      </c>
      <c r="F20" s="38">
        <v>213.20000000000002</v>
      </c>
      <c r="G20" s="38">
        <v>209.85000000000002</v>
      </c>
      <c r="H20" s="38">
        <v>221.45</v>
      </c>
      <c r="I20" s="38">
        <v>224.8</v>
      </c>
      <c r="J20" s="38">
        <v>227.24999999999997</v>
      </c>
      <c r="K20" s="31">
        <v>222.35</v>
      </c>
      <c r="L20" s="31">
        <v>216.55</v>
      </c>
      <c r="M20" s="31">
        <v>20.092230000000001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1971.25</v>
      </c>
      <c r="D21" s="38">
        <v>1986.4833333333333</v>
      </c>
      <c r="E21" s="38">
        <v>1946.2666666666667</v>
      </c>
      <c r="F21" s="38">
        <v>1921.2833333333333</v>
      </c>
      <c r="G21" s="38">
        <v>1881.0666666666666</v>
      </c>
      <c r="H21" s="38">
        <v>2011.4666666666667</v>
      </c>
      <c r="I21" s="38">
        <v>2051.6833333333334</v>
      </c>
      <c r="J21" s="38">
        <v>2076.666666666667</v>
      </c>
      <c r="K21" s="31">
        <v>2026.7</v>
      </c>
      <c r="L21" s="31">
        <v>1961.5</v>
      </c>
      <c r="M21" s="31">
        <v>6.7713700000000001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2473.5500000000002</v>
      </c>
      <c r="D22" s="38">
        <v>2479.5166666666669</v>
      </c>
      <c r="E22" s="38">
        <v>2445.0333333333338</v>
      </c>
      <c r="F22" s="38">
        <v>2416.5166666666669</v>
      </c>
      <c r="G22" s="38">
        <v>2382.0333333333338</v>
      </c>
      <c r="H22" s="38">
        <v>2508.0333333333338</v>
      </c>
      <c r="I22" s="38">
        <v>2542.5166666666664</v>
      </c>
      <c r="J22" s="38">
        <v>2571.0333333333338</v>
      </c>
      <c r="K22" s="31">
        <v>2514</v>
      </c>
      <c r="L22" s="31">
        <v>2451</v>
      </c>
      <c r="M22" s="31">
        <v>25.069710000000001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1052.45</v>
      </c>
      <c r="D23" s="38">
        <v>1063.8333333333333</v>
      </c>
      <c r="E23" s="38">
        <v>1033.6666666666665</v>
      </c>
      <c r="F23" s="38">
        <v>1014.8833333333332</v>
      </c>
      <c r="G23" s="38">
        <v>984.71666666666647</v>
      </c>
      <c r="H23" s="38">
        <v>1082.6166666666666</v>
      </c>
      <c r="I23" s="38">
        <v>1112.7833333333331</v>
      </c>
      <c r="J23" s="38">
        <v>1131.5666666666666</v>
      </c>
      <c r="K23" s="31">
        <v>1094</v>
      </c>
      <c r="L23" s="31">
        <v>1045.05</v>
      </c>
      <c r="M23" s="31">
        <v>12.45613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761.45</v>
      </c>
      <c r="D24" s="38">
        <v>762.29999999999984</v>
      </c>
      <c r="E24" s="38">
        <v>750.6999999999997</v>
      </c>
      <c r="F24" s="38">
        <v>739.94999999999982</v>
      </c>
      <c r="G24" s="38">
        <v>728.34999999999968</v>
      </c>
      <c r="H24" s="38">
        <v>773.04999999999973</v>
      </c>
      <c r="I24" s="38">
        <v>784.64999999999986</v>
      </c>
      <c r="J24" s="38">
        <v>795.39999999999975</v>
      </c>
      <c r="K24" s="31">
        <v>773.9</v>
      </c>
      <c r="L24" s="31">
        <v>751.55</v>
      </c>
      <c r="M24" s="31">
        <v>30.17482</v>
      </c>
      <c r="N24" s="1"/>
      <c r="O24" s="1"/>
    </row>
    <row r="25" spans="1:15" ht="12.75" customHeight="1">
      <c r="A25" s="56">
        <v>16</v>
      </c>
      <c r="B25" s="58" t="s">
        <v>860</v>
      </c>
      <c r="C25" s="31">
        <v>267.7</v>
      </c>
      <c r="D25" s="38">
        <v>268.25</v>
      </c>
      <c r="E25" s="38">
        <v>260.05</v>
      </c>
      <c r="F25" s="38">
        <v>252.40000000000003</v>
      </c>
      <c r="G25" s="38">
        <v>244.20000000000005</v>
      </c>
      <c r="H25" s="38">
        <v>275.89999999999998</v>
      </c>
      <c r="I25" s="38">
        <v>284.10000000000002</v>
      </c>
      <c r="J25" s="38">
        <v>291.74999999999994</v>
      </c>
      <c r="K25" s="31">
        <v>276.45</v>
      </c>
      <c r="L25" s="31">
        <v>260.60000000000002</v>
      </c>
      <c r="M25" s="31">
        <v>68.993830000000003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789.3</v>
      </c>
      <c r="D26" s="38">
        <v>796.44999999999993</v>
      </c>
      <c r="E26" s="38">
        <v>776.89999999999986</v>
      </c>
      <c r="F26" s="38">
        <v>764.49999999999989</v>
      </c>
      <c r="G26" s="38">
        <v>744.94999999999982</v>
      </c>
      <c r="H26" s="38">
        <v>808.84999999999991</v>
      </c>
      <c r="I26" s="38">
        <v>828.39999999999986</v>
      </c>
      <c r="J26" s="38">
        <v>840.8</v>
      </c>
      <c r="K26" s="31">
        <v>816</v>
      </c>
      <c r="L26" s="31">
        <v>784.05</v>
      </c>
      <c r="M26" s="31">
        <v>10.70171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3935.5</v>
      </c>
      <c r="D27" s="38">
        <v>3936.3333333333335</v>
      </c>
      <c r="E27" s="38">
        <v>3899.166666666667</v>
      </c>
      <c r="F27" s="38">
        <v>3862.8333333333335</v>
      </c>
      <c r="G27" s="38">
        <v>3825.666666666667</v>
      </c>
      <c r="H27" s="38">
        <v>3972.666666666667</v>
      </c>
      <c r="I27" s="38">
        <v>4009.8333333333339</v>
      </c>
      <c r="J27" s="38">
        <v>4046.166666666667</v>
      </c>
      <c r="K27" s="31">
        <v>3973.5</v>
      </c>
      <c r="L27" s="31">
        <v>3900</v>
      </c>
      <c r="M27" s="31">
        <v>0.88119000000000003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460.9</v>
      </c>
      <c r="D28" s="38">
        <v>460.08333333333331</v>
      </c>
      <c r="E28" s="38">
        <v>450.81666666666661</v>
      </c>
      <c r="F28" s="38">
        <v>440.73333333333329</v>
      </c>
      <c r="G28" s="38">
        <v>431.46666666666658</v>
      </c>
      <c r="H28" s="38">
        <v>470.16666666666663</v>
      </c>
      <c r="I28" s="38">
        <v>479.43333333333339</v>
      </c>
      <c r="J28" s="38">
        <v>489.51666666666665</v>
      </c>
      <c r="K28" s="31">
        <v>469.35</v>
      </c>
      <c r="L28" s="31">
        <v>450</v>
      </c>
      <c r="M28" s="31">
        <v>88.191069999999996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4996.75</v>
      </c>
      <c r="D29" s="38">
        <v>5005.4833333333336</v>
      </c>
      <c r="E29" s="38">
        <v>4967.2666666666673</v>
      </c>
      <c r="F29" s="38">
        <v>4937.7833333333338</v>
      </c>
      <c r="G29" s="38">
        <v>4899.5666666666675</v>
      </c>
      <c r="H29" s="38">
        <v>5034.9666666666672</v>
      </c>
      <c r="I29" s="38">
        <v>5073.1833333333343</v>
      </c>
      <c r="J29" s="38">
        <v>5102.666666666667</v>
      </c>
      <c r="K29" s="31">
        <v>5043.7</v>
      </c>
      <c r="L29" s="31">
        <v>4976</v>
      </c>
      <c r="M29" s="31">
        <v>10.16605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424.75</v>
      </c>
      <c r="D30" s="38">
        <v>425.18333333333339</v>
      </c>
      <c r="E30" s="38">
        <v>418.6666666666668</v>
      </c>
      <c r="F30" s="38">
        <v>412.58333333333343</v>
      </c>
      <c r="G30" s="38">
        <v>406.06666666666683</v>
      </c>
      <c r="H30" s="38">
        <v>431.26666666666677</v>
      </c>
      <c r="I30" s="38">
        <v>437.78333333333342</v>
      </c>
      <c r="J30" s="38">
        <v>443.86666666666673</v>
      </c>
      <c r="K30" s="31">
        <v>431.7</v>
      </c>
      <c r="L30" s="31">
        <v>419.1</v>
      </c>
      <c r="M30" s="31">
        <v>17.930260000000001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180.35</v>
      </c>
      <c r="D31" s="38">
        <v>181.75</v>
      </c>
      <c r="E31" s="38">
        <v>177.45</v>
      </c>
      <c r="F31" s="38">
        <v>174.54999999999998</v>
      </c>
      <c r="G31" s="38">
        <v>170.24999999999997</v>
      </c>
      <c r="H31" s="38">
        <v>184.65</v>
      </c>
      <c r="I31" s="38">
        <v>188.95000000000002</v>
      </c>
      <c r="J31" s="38">
        <v>191.85000000000002</v>
      </c>
      <c r="K31" s="31">
        <v>186.05</v>
      </c>
      <c r="L31" s="31">
        <v>178.85</v>
      </c>
      <c r="M31" s="31">
        <v>189.43324000000001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3362.9</v>
      </c>
      <c r="D32" s="38">
        <v>3355.1666666666665</v>
      </c>
      <c r="E32" s="38">
        <v>3338.3833333333332</v>
      </c>
      <c r="F32" s="38">
        <v>3313.8666666666668</v>
      </c>
      <c r="G32" s="38">
        <v>3297.0833333333335</v>
      </c>
      <c r="H32" s="38">
        <v>3379.6833333333329</v>
      </c>
      <c r="I32" s="38">
        <v>3396.4666666666667</v>
      </c>
      <c r="J32" s="38">
        <v>3420.9833333333327</v>
      </c>
      <c r="K32" s="31">
        <v>3371.95</v>
      </c>
      <c r="L32" s="31">
        <v>3330.65</v>
      </c>
      <c r="M32" s="31">
        <v>8.5721799999999995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1980.35</v>
      </c>
      <c r="D33" s="38">
        <v>1980.5833333333333</v>
      </c>
      <c r="E33" s="38">
        <v>1951.7666666666664</v>
      </c>
      <c r="F33" s="38">
        <v>1923.1833333333332</v>
      </c>
      <c r="G33" s="38">
        <v>1894.3666666666663</v>
      </c>
      <c r="H33" s="38">
        <v>2009.1666666666665</v>
      </c>
      <c r="I33" s="38">
        <v>2037.9833333333336</v>
      </c>
      <c r="J33" s="38">
        <v>2066.5666666666666</v>
      </c>
      <c r="K33" s="31">
        <v>2009.4</v>
      </c>
      <c r="L33" s="31">
        <v>1952</v>
      </c>
      <c r="M33" s="31">
        <v>8.2802399999999992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652</v>
      </c>
      <c r="D34" s="38">
        <v>655.51666666666665</v>
      </c>
      <c r="E34" s="38">
        <v>642.0333333333333</v>
      </c>
      <c r="F34" s="38">
        <v>632.06666666666661</v>
      </c>
      <c r="G34" s="38">
        <v>618.58333333333326</v>
      </c>
      <c r="H34" s="38">
        <v>665.48333333333335</v>
      </c>
      <c r="I34" s="38">
        <v>678.9666666666667</v>
      </c>
      <c r="J34" s="38">
        <v>688.93333333333339</v>
      </c>
      <c r="K34" s="31">
        <v>669</v>
      </c>
      <c r="L34" s="31">
        <v>645.54999999999995</v>
      </c>
      <c r="M34" s="31">
        <v>7.28085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725.9</v>
      </c>
      <c r="D35" s="38">
        <v>723.51666666666677</v>
      </c>
      <c r="E35" s="38">
        <v>716.38333333333355</v>
      </c>
      <c r="F35" s="38">
        <v>706.86666666666679</v>
      </c>
      <c r="G35" s="38">
        <v>699.73333333333358</v>
      </c>
      <c r="H35" s="38">
        <v>733.03333333333353</v>
      </c>
      <c r="I35" s="38">
        <v>740.16666666666674</v>
      </c>
      <c r="J35" s="38">
        <v>749.68333333333351</v>
      </c>
      <c r="K35" s="31">
        <v>730.65</v>
      </c>
      <c r="L35" s="31">
        <v>714</v>
      </c>
      <c r="M35" s="31">
        <v>20.412230000000001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816.2</v>
      </c>
      <c r="D36" s="38">
        <v>813.94999999999993</v>
      </c>
      <c r="E36" s="38">
        <v>807.89999999999986</v>
      </c>
      <c r="F36" s="38">
        <v>799.59999999999991</v>
      </c>
      <c r="G36" s="38">
        <v>793.54999999999984</v>
      </c>
      <c r="H36" s="38">
        <v>822.24999999999989</v>
      </c>
      <c r="I36" s="38">
        <v>828.29999999999984</v>
      </c>
      <c r="J36" s="38">
        <v>836.59999999999991</v>
      </c>
      <c r="K36" s="31">
        <v>820</v>
      </c>
      <c r="L36" s="31">
        <v>805.65</v>
      </c>
      <c r="M36" s="31">
        <v>18.211010000000002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400.5</v>
      </c>
      <c r="D37" s="38">
        <v>403.5333333333333</v>
      </c>
      <c r="E37" s="38">
        <v>392.61666666666662</v>
      </c>
      <c r="F37" s="38">
        <v>384.73333333333329</v>
      </c>
      <c r="G37" s="38">
        <v>373.81666666666661</v>
      </c>
      <c r="H37" s="38">
        <v>411.41666666666663</v>
      </c>
      <c r="I37" s="38">
        <v>422.33333333333337</v>
      </c>
      <c r="J37" s="38">
        <v>430.21666666666664</v>
      </c>
      <c r="K37" s="31">
        <v>414.45</v>
      </c>
      <c r="L37" s="31">
        <v>395.65</v>
      </c>
      <c r="M37" s="31">
        <v>23.786100000000001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945.25</v>
      </c>
      <c r="D38" s="38">
        <v>946.91666666666663</v>
      </c>
      <c r="E38" s="38">
        <v>934.93333333333328</v>
      </c>
      <c r="F38" s="38">
        <v>924.61666666666667</v>
      </c>
      <c r="G38" s="38">
        <v>912.63333333333333</v>
      </c>
      <c r="H38" s="38">
        <v>957.23333333333323</v>
      </c>
      <c r="I38" s="38">
        <v>969.21666666666658</v>
      </c>
      <c r="J38" s="38">
        <v>979.53333333333319</v>
      </c>
      <c r="K38" s="31">
        <v>958.9</v>
      </c>
      <c r="L38" s="31">
        <v>936.6</v>
      </c>
      <c r="M38" s="31">
        <v>93.244649999999993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4832.1000000000004</v>
      </c>
      <c r="D39" s="38">
        <v>4863.7666666666664</v>
      </c>
      <c r="E39" s="38">
        <v>4789.583333333333</v>
      </c>
      <c r="F39" s="38">
        <v>4747.0666666666666</v>
      </c>
      <c r="G39" s="38">
        <v>4672.8833333333332</v>
      </c>
      <c r="H39" s="38">
        <v>4906.2833333333328</v>
      </c>
      <c r="I39" s="38">
        <v>4980.4666666666672</v>
      </c>
      <c r="J39" s="38">
        <v>5022.9833333333327</v>
      </c>
      <c r="K39" s="31">
        <v>4937.95</v>
      </c>
      <c r="L39" s="31">
        <v>4821.25</v>
      </c>
      <c r="M39" s="31">
        <v>2.4984999999999999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1527</v>
      </c>
      <c r="D40" s="38">
        <v>1541.1166666666668</v>
      </c>
      <c r="E40" s="38">
        <v>1509.8833333333337</v>
      </c>
      <c r="F40" s="38">
        <v>1492.7666666666669</v>
      </c>
      <c r="G40" s="38">
        <v>1461.5333333333338</v>
      </c>
      <c r="H40" s="38">
        <v>1558.2333333333336</v>
      </c>
      <c r="I40" s="38">
        <v>1589.4666666666667</v>
      </c>
      <c r="J40" s="38">
        <v>1606.5833333333335</v>
      </c>
      <c r="K40" s="31">
        <v>1572.35</v>
      </c>
      <c r="L40" s="31">
        <v>1524</v>
      </c>
      <c r="M40" s="31">
        <v>21.701779999999999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7454.75</v>
      </c>
      <c r="D41" s="38">
        <v>7401.6500000000005</v>
      </c>
      <c r="E41" s="38">
        <v>7304.3000000000011</v>
      </c>
      <c r="F41" s="38">
        <v>7153.85</v>
      </c>
      <c r="G41" s="38">
        <v>7056.5000000000009</v>
      </c>
      <c r="H41" s="38">
        <v>7552.1000000000013</v>
      </c>
      <c r="I41" s="38">
        <v>7649.4500000000016</v>
      </c>
      <c r="J41" s="38">
        <v>7799.9000000000015</v>
      </c>
      <c r="K41" s="31">
        <v>7499</v>
      </c>
      <c r="L41" s="31">
        <v>7251.2</v>
      </c>
      <c r="M41" s="31">
        <v>0.46839999999999998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7203.45</v>
      </c>
      <c r="D42" s="38">
        <v>7212.8166666666666</v>
      </c>
      <c r="E42" s="38">
        <v>7135.6333333333332</v>
      </c>
      <c r="F42" s="38">
        <v>7067.8166666666666</v>
      </c>
      <c r="G42" s="38">
        <v>6990.6333333333332</v>
      </c>
      <c r="H42" s="38">
        <v>7280.6333333333332</v>
      </c>
      <c r="I42" s="38">
        <v>7357.8166666666657</v>
      </c>
      <c r="J42" s="38">
        <v>7425.6333333333332</v>
      </c>
      <c r="K42" s="31">
        <v>7290</v>
      </c>
      <c r="L42" s="31">
        <v>7145</v>
      </c>
      <c r="M42" s="31">
        <v>8.98536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2469.5500000000002</v>
      </c>
      <c r="D43" s="38">
        <v>2477.6833333333334</v>
      </c>
      <c r="E43" s="38">
        <v>2426.916666666667</v>
      </c>
      <c r="F43" s="38">
        <v>2384.2833333333338</v>
      </c>
      <c r="G43" s="38">
        <v>2333.5166666666673</v>
      </c>
      <c r="H43" s="38">
        <v>2520.3166666666666</v>
      </c>
      <c r="I43" s="38">
        <v>2571.083333333333</v>
      </c>
      <c r="J43" s="38">
        <v>2613.7166666666662</v>
      </c>
      <c r="K43" s="31">
        <v>2528.4499999999998</v>
      </c>
      <c r="L43" s="31">
        <v>2435.0500000000002</v>
      </c>
      <c r="M43" s="31">
        <v>2.61565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225.5</v>
      </c>
      <c r="D44" s="38">
        <v>224.41666666666666</v>
      </c>
      <c r="E44" s="38">
        <v>222.18333333333331</v>
      </c>
      <c r="F44" s="38">
        <v>218.86666666666665</v>
      </c>
      <c r="G44" s="38">
        <v>216.6333333333333</v>
      </c>
      <c r="H44" s="38">
        <v>227.73333333333332</v>
      </c>
      <c r="I44" s="38">
        <v>229.96666666666667</v>
      </c>
      <c r="J44" s="38">
        <v>233.28333333333333</v>
      </c>
      <c r="K44" s="31">
        <v>226.65</v>
      </c>
      <c r="L44" s="31">
        <v>221.1</v>
      </c>
      <c r="M44" s="31">
        <v>151.46904000000001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194.75</v>
      </c>
      <c r="D45" s="38">
        <v>196.1</v>
      </c>
      <c r="E45" s="38">
        <v>191.29999999999998</v>
      </c>
      <c r="F45" s="38">
        <v>187.85</v>
      </c>
      <c r="G45" s="38">
        <v>183.04999999999998</v>
      </c>
      <c r="H45" s="38">
        <v>199.54999999999998</v>
      </c>
      <c r="I45" s="38">
        <v>204.35</v>
      </c>
      <c r="J45" s="38">
        <v>207.79999999999998</v>
      </c>
      <c r="K45" s="31">
        <v>200.9</v>
      </c>
      <c r="L45" s="31">
        <v>192.65</v>
      </c>
      <c r="M45" s="31">
        <v>247.88812999999999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83.5</v>
      </c>
      <c r="D46" s="38">
        <v>84.166666666666671</v>
      </c>
      <c r="E46" s="38">
        <v>81.88333333333334</v>
      </c>
      <c r="F46" s="38">
        <v>80.266666666666666</v>
      </c>
      <c r="G46" s="38">
        <v>77.983333333333334</v>
      </c>
      <c r="H46" s="38">
        <v>85.783333333333346</v>
      </c>
      <c r="I46" s="38">
        <v>88.066666666666677</v>
      </c>
      <c r="J46" s="38">
        <v>89.683333333333351</v>
      </c>
      <c r="K46" s="31">
        <v>86.45</v>
      </c>
      <c r="L46" s="31">
        <v>82.55</v>
      </c>
      <c r="M46" s="31">
        <v>127.47571000000001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1757</v>
      </c>
      <c r="D47" s="38">
        <v>1754.8666666666668</v>
      </c>
      <c r="E47" s="38">
        <v>1744.7333333333336</v>
      </c>
      <c r="F47" s="38">
        <v>1732.4666666666667</v>
      </c>
      <c r="G47" s="38">
        <v>1722.3333333333335</v>
      </c>
      <c r="H47" s="38">
        <v>1767.1333333333337</v>
      </c>
      <c r="I47" s="38">
        <v>1777.2666666666669</v>
      </c>
      <c r="J47" s="38">
        <v>1789.5333333333338</v>
      </c>
      <c r="K47" s="31">
        <v>1765</v>
      </c>
      <c r="L47" s="31">
        <v>1742.6</v>
      </c>
      <c r="M47" s="31">
        <v>3.0962200000000002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125.35</v>
      </c>
      <c r="D48" s="38">
        <v>126.58333333333331</v>
      </c>
      <c r="E48" s="38">
        <v>122.46666666666664</v>
      </c>
      <c r="F48" s="38">
        <v>119.58333333333333</v>
      </c>
      <c r="G48" s="38">
        <v>115.46666666666665</v>
      </c>
      <c r="H48" s="38">
        <v>129.46666666666664</v>
      </c>
      <c r="I48" s="38">
        <v>133.58333333333331</v>
      </c>
      <c r="J48" s="38">
        <v>136.46666666666661</v>
      </c>
      <c r="K48" s="31">
        <v>130.69999999999999</v>
      </c>
      <c r="L48" s="31">
        <v>123.7</v>
      </c>
      <c r="M48" s="31">
        <v>208.16954000000001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711.65</v>
      </c>
      <c r="D49" s="38">
        <v>708.38333333333321</v>
      </c>
      <c r="E49" s="38">
        <v>699.46666666666647</v>
      </c>
      <c r="F49" s="38">
        <v>687.2833333333333</v>
      </c>
      <c r="G49" s="38">
        <v>678.36666666666656</v>
      </c>
      <c r="H49" s="38">
        <v>720.56666666666638</v>
      </c>
      <c r="I49" s="38">
        <v>729.48333333333312</v>
      </c>
      <c r="J49" s="38">
        <v>741.66666666666629</v>
      </c>
      <c r="K49" s="31">
        <v>717.3</v>
      </c>
      <c r="L49" s="31">
        <v>696.2</v>
      </c>
      <c r="M49" s="31">
        <v>18.141030000000001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905.65</v>
      </c>
      <c r="D50" s="38">
        <v>911.56666666666661</v>
      </c>
      <c r="E50" s="38">
        <v>889.08333333333326</v>
      </c>
      <c r="F50" s="38">
        <v>872.51666666666665</v>
      </c>
      <c r="G50" s="38">
        <v>850.0333333333333</v>
      </c>
      <c r="H50" s="38">
        <v>928.13333333333321</v>
      </c>
      <c r="I50" s="38">
        <v>950.61666666666656</v>
      </c>
      <c r="J50" s="38">
        <v>967.18333333333317</v>
      </c>
      <c r="K50" s="31">
        <v>934.05</v>
      </c>
      <c r="L50" s="31">
        <v>895</v>
      </c>
      <c r="M50" s="31">
        <v>17.261659999999999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878.1</v>
      </c>
      <c r="D51" s="38">
        <v>880.44999999999993</v>
      </c>
      <c r="E51" s="38">
        <v>870.24999999999989</v>
      </c>
      <c r="F51" s="38">
        <v>862.4</v>
      </c>
      <c r="G51" s="38">
        <v>852.19999999999993</v>
      </c>
      <c r="H51" s="38">
        <v>888.29999999999984</v>
      </c>
      <c r="I51" s="38">
        <v>898.49999999999989</v>
      </c>
      <c r="J51" s="38">
        <v>906.3499999999998</v>
      </c>
      <c r="K51" s="31">
        <v>890.65</v>
      </c>
      <c r="L51" s="31">
        <v>872.6</v>
      </c>
      <c r="M51" s="31">
        <v>33.289029999999997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100.55</v>
      </c>
      <c r="D52" s="38">
        <v>101.46666666666665</v>
      </c>
      <c r="E52" s="38">
        <v>98.083333333333314</v>
      </c>
      <c r="F52" s="38">
        <v>95.61666666666666</v>
      </c>
      <c r="G52" s="38">
        <v>92.23333333333332</v>
      </c>
      <c r="H52" s="38">
        <v>103.93333333333331</v>
      </c>
      <c r="I52" s="38">
        <v>107.31666666666666</v>
      </c>
      <c r="J52" s="38">
        <v>109.7833333333333</v>
      </c>
      <c r="K52" s="31">
        <v>104.85</v>
      </c>
      <c r="L52" s="31">
        <v>99</v>
      </c>
      <c r="M52" s="31">
        <v>286.67271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252.95</v>
      </c>
      <c r="D53" s="38">
        <v>253.43333333333331</v>
      </c>
      <c r="E53" s="38">
        <v>250.16666666666663</v>
      </c>
      <c r="F53" s="38">
        <v>247.38333333333333</v>
      </c>
      <c r="G53" s="38">
        <v>244.11666666666665</v>
      </c>
      <c r="H53" s="38">
        <v>256.21666666666658</v>
      </c>
      <c r="I53" s="38">
        <v>259.48333333333335</v>
      </c>
      <c r="J53" s="38">
        <v>262.26666666666659</v>
      </c>
      <c r="K53" s="31">
        <v>256.7</v>
      </c>
      <c r="L53" s="31">
        <v>250.65</v>
      </c>
      <c r="M53" s="31">
        <v>15.744910000000001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18262.25</v>
      </c>
      <c r="D54" s="38">
        <v>18457.066666666669</v>
      </c>
      <c r="E54" s="38">
        <v>17914.083333333339</v>
      </c>
      <c r="F54" s="38">
        <v>17565.916666666672</v>
      </c>
      <c r="G54" s="38">
        <v>17022.933333333342</v>
      </c>
      <c r="H54" s="38">
        <v>18805.233333333337</v>
      </c>
      <c r="I54" s="38">
        <v>19348.216666666667</v>
      </c>
      <c r="J54" s="38">
        <v>19696.383333333335</v>
      </c>
      <c r="K54" s="31">
        <v>19000.05</v>
      </c>
      <c r="L54" s="31">
        <v>18108.900000000001</v>
      </c>
      <c r="M54" s="31">
        <v>0.71009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369.1</v>
      </c>
      <c r="D55" s="38">
        <v>371.76666666666665</v>
      </c>
      <c r="E55" s="38">
        <v>364.83333333333331</v>
      </c>
      <c r="F55" s="38">
        <v>360.56666666666666</v>
      </c>
      <c r="G55" s="38">
        <v>353.63333333333333</v>
      </c>
      <c r="H55" s="38">
        <v>376.0333333333333</v>
      </c>
      <c r="I55" s="38">
        <v>382.9666666666667</v>
      </c>
      <c r="J55" s="38">
        <v>387.23333333333329</v>
      </c>
      <c r="K55" s="31">
        <v>378.7</v>
      </c>
      <c r="L55" s="31">
        <v>367.5</v>
      </c>
      <c r="M55" s="31">
        <v>47.641199999999998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4809.45</v>
      </c>
      <c r="D56" s="38">
        <v>4806.1500000000005</v>
      </c>
      <c r="E56" s="38">
        <v>4773.3000000000011</v>
      </c>
      <c r="F56" s="38">
        <v>4737.1500000000005</v>
      </c>
      <c r="G56" s="38">
        <v>4704.3000000000011</v>
      </c>
      <c r="H56" s="38">
        <v>4842.3000000000011</v>
      </c>
      <c r="I56" s="38">
        <v>4875.1500000000015</v>
      </c>
      <c r="J56" s="38">
        <v>4911.3000000000011</v>
      </c>
      <c r="K56" s="31">
        <v>4839</v>
      </c>
      <c r="L56" s="31">
        <v>4770</v>
      </c>
      <c r="M56" s="31">
        <v>3.9548700000000001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327.25</v>
      </c>
      <c r="D57" s="38">
        <v>330.5</v>
      </c>
      <c r="E57" s="38">
        <v>320.5</v>
      </c>
      <c r="F57" s="38">
        <v>313.75</v>
      </c>
      <c r="G57" s="38">
        <v>303.75</v>
      </c>
      <c r="H57" s="38">
        <v>337.25</v>
      </c>
      <c r="I57" s="38">
        <v>347.25</v>
      </c>
      <c r="J57" s="38">
        <v>354</v>
      </c>
      <c r="K57" s="31">
        <v>340.5</v>
      </c>
      <c r="L57" s="31">
        <v>323.75</v>
      </c>
      <c r="M57" s="31">
        <v>111.99142999999999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407.4</v>
      </c>
      <c r="D58" s="38">
        <v>407.26666666666665</v>
      </c>
      <c r="E58" s="38">
        <v>402.18333333333328</v>
      </c>
      <c r="F58" s="38">
        <v>396.96666666666664</v>
      </c>
      <c r="G58" s="38">
        <v>391.88333333333327</v>
      </c>
      <c r="H58" s="38">
        <v>412.48333333333329</v>
      </c>
      <c r="I58" s="38">
        <v>417.56666666666666</v>
      </c>
      <c r="J58" s="38">
        <v>422.7833333333333</v>
      </c>
      <c r="K58" s="31">
        <v>412.35</v>
      </c>
      <c r="L58" s="31">
        <v>402.05</v>
      </c>
      <c r="M58" s="31">
        <v>12.439909999999999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1099.4000000000001</v>
      </c>
      <c r="D59" s="38">
        <v>1099.75</v>
      </c>
      <c r="E59" s="38">
        <v>1073.0999999999999</v>
      </c>
      <c r="F59" s="38">
        <v>1046.8</v>
      </c>
      <c r="G59" s="38">
        <v>1020.1499999999999</v>
      </c>
      <c r="H59" s="38">
        <v>1126.05</v>
      </c>
      <c r="I59" s="38">
        <v>1152.7</v>
      </c>
      <c r="J59" s="38">
        <v>1179</v>
      </c>
      <c r="K59" s="31">
        <v>1126.4000000000001</v>
      </c>
      <c r="L59" s="31">
        <v>1073.45</v>
      </c>
      <c r="M59" s="31">
        <v>90.335080000000005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1168.3</v>
      </c>
      <c r="D60" s="38">
        <v>1168.95</v>
      </c>
      <c r="E60" s="38">
        <v>1152.9000000000001</v>
      </c>
      <c r="F60" s="38">
        <v>1137.5</v>
      </c>
      <c r="G60" s="38">
        <v>1121.45</v>
      </c>
      <c r="H60" s="38">
        <v>1184.3500000000001</v>
      </c>
      <c r="I60" s="38">
        <v>1200.3999999999999</v>
      </c>
      <c r="J60" s="38">
        <v>1215.8000000000002</v>
      </c>
      <c r="K60" s="31">
        <v>1185</v>
      </c>
      <c r="L60" s="31">
        <v>1153.55</v>
      </c>
      <c r="M60" s="31">
        <v>18.619009999999999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234.55</v>
      </c>
      <c r="D61" s="38">
        <v>236.66666666666666</v>
      </c>
      <c r="E61" s="38">
        <v>230.18333333333331</v>
      </c>
      <c r="F61" s="38">
        <v>225.81666666666666</v>
      </c>
      <c r="G61" s="38">
        <v>219.33333333333331</v>
      </c>
      <c r="H61" s="38">
        <v>241.0333333333333</v>
      </c>
      <c r="I61" s="38">
        <v>247.51666666666665</v>
      </c>
      <c r="J61" s="38">
        <v>251.8833333333333</v>
      </c>
      <c r="K61" s="31">
        <v>243.15</v>
      </c>
      <c r="L61" s="31">
        <v>232.3</v>
      </c>
      <c r="M61" s="31">
        <v>250.03960000000001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4757.1000000000004</v>
      </c>
      <c r="D62" s="38">
        <v>4771.9833333333336</v>
      </c>
      <c r="E62" s="38">
        <v>4685.166666666667</v>
      </c>
      <c r="F62" s="38">
        <v>4613.2333333333336</v>
      </c>
      <c r="G62" s="38">
        <v>4526.416666666667</v>
      </c>
      <c r="H62" s="38">
        <v>4843.916666666667</v>
      </c>
      <c r="I62" s="38">
        <v>4930.7333333333327</v>
      </c>
      <c r="J62" s="38">
        <v>5002.666666666667</v>
      </c>
      <c r="K62" s="31">
        <v>4858.8</v>
      </c>
      <c r="L62" s="31">
        <v>4700.05</v>
      </c>
      <c r="M62" s="31">
        <v>1.46505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1994.15</v>
      </c>
      <c r="D63" s="38">
        <v>1994.2</v>
      </c>
      <c r="E63" s="38">
        <v>1978.45</v>
      </c>
      <c r="F63" s="38">
        <v>1962.75</v>
      </c>
      <c r="G63" s="38">
        <v>1947</v>
      </c>
      <c r="H63" s="38">
        <v>2009.9</v>
      </c>
      <c r="I63" s="38">
        <v>2025.65</v>
      </c>
      <c r="J63" s="38">
        <v>2041.3500000000001</v>
      </c>
      <c r="K63" s="31">
        <v>2009.95</v>
      </c>
      <c r="L63" s="31">
        <v>1978.5</v>
      </c>
      <c r="M63" s="31">
        <v>4.6549800000000001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679.4</v>
      </c>
      <c r="D64" s="38">
        <v>683.43333333333339</v>
      </c>
      <c r="E64" s="38">
        <v>669.96666666666681</v>
      </c>
      <c r="F64" s="38">
        <v>660.53333333333342</v>
      </c>
      <c r="G64" s="38">
        <v>647.06666666666683</v>
      </c>
      <c r="H64" s="38">
        <v>692.86666666666679</v>
      </c>
      <c r="I64" s="38">
        <v>706.33333333333348</v>
      </c>
      <c r="J64" s="38">
        <v>715.76666666666677</v>
      </c>
      <c r="K64" s="31">
        <v>696.9</v>
      </c>
      <c r="L64" s="31">
        <v>674</v>
      </c>
      <c r="M64" s="31">
        <v>11.30856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1027</v>
      </c>
      <c r="D65" s="38">
        <v>1029.3666666666666</v>
      </c>
      <c r="E65" s="38">
        <v>1018.7333333333331</v>
      </c>
      <c r="F65" s="38">
        <v>1010.4666666666666</v>
      </c>
      <c r="G65" s="38">
        <v>999.83333333333314</v>
      </c>
      <c r="H65" s="38">
        <v>1037.6333333333332</v>
      </c>
      <c r="I65" s="38">
        <v>1048.2666666666669</v>
      </c>
      <c r="J65" s="38">
        <v>1056.5333333333331</v>
      </c>
      <c r="K65" s="31">
        <v>1040</v>
      </c>
      <c r="L65" s="31">
        <v>1021.1</v>
      </c>
      <c r="M65" s="31">
        <v>5.7833300000000003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287.05</v>
      </c>
      <c r="D66" s="38">
        <v>288.38333333333333</v>
      </c>
      <c r="E66" s="38">
        <v>284.76666666666665</v>
      </c>
      <c r="F66" s="38">
        <v>282.48333333333335</v>
      </c>
      <c r="G66" s="38">
        <v>278.86666666666667</v>
      </c>
      <c r="H66" s="38">
        <v>290.66666666666663</v>
      </c>
      <c r="I66" s="38">
        <v>294.2833333333333</v>
      </c>
      <c r="J66" s="38">
        <v>296.56666666666661</v>
      </c>
      <c r="K66" s="31">
        <v>292</v>
      </c>
      <c r="L66" s="31">
        <v>286.10000000000002</v>
      </c>
      <c r="M66" s="31">
        <v>24.028120000000001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1899.8</v>
      </c>
      <c r="D67" s="38">
        <v>1899.3999999999999</v>
      </c>
      <c r="E67" s="38">
        <v>1871.8999999999996</v>
      </c>
      <c r="F67" s="38">
        <v>1843.9999999999998</v>
      </c>
      <c r="G67" s="38">
        <v>1816.4999999999995</v>
      </c>
      <c r="H67" s="38">
        <v>1927.2999999999997</v>
      </c>
      <c r="I67" s="38">
        <v>1954.8000000000002</v>
      </c>
      <c r="J67" s="38">
        <v>1982.6999999999998</v>
      </c>
      <c r="K67" s="31">
        <v>1926.9</v>
      </c>
      <c r="L67" s="31">
        <v>1871.5</v>
      </c>
      <c r="M67" s="31">
        <v>8.6880699999999997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565.65</v>
      </c>
      <c r="D68" s="38">
        <v>565.43333333333328</v>
      </c>
      <c r="E68" s="38">
        <v>561.96666666666658</v>
      </c>
      <c r="F68" s="38">
        <v>558.2833333333333</v>
      </c>
      <c r="G68" s="38">
        <v>554.81666666666661</v>
      </c>
      <c r="H68" s="38">
        <v>569.11666666666656</v>
      </c>
      <c r="I68" s="38">
        <v>572.58333333333326</v>
      </c>
      <c r="J68" s="38">
        <v>576.26666666666654</v>
      </c>
      <c r="K68" s="31">
        <v>568.9</v>
      </c>
      <c r="L68" s="31">
        <v>561.75</v>
      </c>
      <c r="M68" s="31">
        <v>18.684819999999998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1983.7</v>
      </c>
      <c r="D69" s="38">
        <v>1984.55</v>
      </c>
      <c r="E69" s="38">
        <v>1961.1</v>
      </c>
      <c r="F69" s="38">
        <v>1938.5</v>
      </c>
      <c r="G69" s="38">
        <v>1915.05</v>
      </c>
      <c r="H69" s="38">
        <v>2007.1499999999999</v>
      </c>
      <c r="I69" s="38">
        <v>2030.6000000000001</v>
      </c>
      <c r="J69" s="38">
        <v>2053.1999999999998</v>
      </c>
      <c r="K69" s="31">
        <v>2008</v>
      </c>
      <c r="L69" s="31">
        <v>1961.95</v>
      </c>
      <c r="M69" s="31">
        <v>2.5861700000000001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2013.2</v>
      </c>
      <c r="D70" s="38">
        <v>2016.7166666666665</v>
      </c>
      <c r="E70" s="38">
        <v>1988.633333333333</v>
      </c>
      <c r="F70" s="38">
        <v>1964.0666666666666</v>
      </c>
      <c r="G70" s="38">
        <v>1935.9833333333331</v>
      </c>
      <c r="H70" s="38">
        <v>2041.2833333333328</v>
      </c>
      <c r="I70" s="38">
        <v>2069.3666666666663</v>
      </c>
      <c r="J70" s="38">
        <v>2093.9333333333325</v>
      </c>
      <c r="K70" s="31">
        <v>2044.8</v>
      </c>
      <c r="L70" s="31">
        <v>1992.15</v>
      </c>
      <c r="M70" s="31">
        <v>3.5265200000000001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401.45</v>
      </c>
      <c r="D71" s="38">
        <v>403.0333333333333</v>
      </c>
      <c r="E71" s="38">
        <v>393.06666666666661</v>
      </c>
      <c r="F71" s="38">
        <v>384.68333333333328</v>
      </c>
      <c r="G71" s="38">
        <v>374.71666666666658</v>
      </c>
      <c r="H71" s="38">
        <v>411.41666666666663</v>
      </c>
      <c r="I71" s="38">
        <v>421.38333333333333</v>
      </c>
      <c r="J71" s="38">
        <v>429.76666666666665</v>
      </c>
      <c r="K71" s="31">
        <v>413</v>
      </c>
      <c r="L71" s="31">
        <v>394.65</v>
      </c>
      <c r="M71" s="31">
        <v>25.420459999999999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193.95</v>
      </c>
      <c r="D72" s="38">
        <v>194.61666666666667</v>
      </c>
      <c r="E72" s="38">
        <v>192.33333333333334</v>
      </c>
      <c r="F72" s="38">
        <v>190.71666666666667</v>
      </c>
      <c r="G72" s="38">
        <v>188.43333333333334</v>
      </c>
      <c r="H72" s="38">
        <v>196.23333333333335</v>
      </c>
      <c r="I72" s="38">
        <v>198.51666666666665</v>
      </c>
      <c r="J72" s="38">
        <v>200.13333333333335</v>
      </c>
      <c r="K72" s="31">
        <v>196.9</v>
      </c>
      <c r="L72" s="31">
        <v>193</v>
      </c>
      <c r="M72" s="31">
        <v>8.8399400000000004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3690.6</v>
      </c>
      <c r="D73" s="38">
        <v>3654.2166666666672</v>
      </c>
      <c r="E73" s="38">
        <v>3613.4333333333343</v>
      </c>
      <c r="F73" s="38">
        <v>3536.2666666666673</v>
      </c>
      <c r="G73" s="38">
        <v>3495.4833333333345</v>
      </c>
      <c r="H73" s="38">
        <v>3731.3833333333341</v>
      </c>
      <c r="I73" s="38">
        <v>3772.166666666667</v>
      </c>
      <c r="J73" s="38">
        <v>3849.3333333333339</v>
      </c>
      <c r="K73" s="31">
        <v>3695</v>
      </c>
      <c r="L73" s="31">
        <v>3577.05</v>
      </c>
      <c r="M73" s="31">
        <v>6.8109200000000003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4127.3</v>
      </c>
      <c r="D74" s="38">
        <v>4146.4333333333334</v>
      </c>
      <c r="E74" s="38">
        <v>4062.8666666666668</v>
      </c>
      <c r="F74" s="38">
        <v>3998.4333333333334</v>
      </c>
      <c r="G74" s="38">
        <v>3914.8666666666668</v>
      </c>
      <c r="H74" s="38">
        <v>4210.8666666666668</v>
      </c>
      <c r="I74" s="38">
        <v>4294.4333333333343</v>
      </c>
      <c r="J74" s="38">
        <v>4358.8666666666668</v>
      </c>
      <c r="K74" s="31">
        <v>4230</v>
      </c>
      <c r="L74" s="31">
        <v>4082</v>
      </c>
      <c r="M74" s="31">
        <v>4.7321200000000001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493.6</v>
      </c>
      <c r="D75" s="38">
        <v>492.93333333333334</v>
      </c>
      <c r="E75" s="38">
        <v>482.91666666666669</v>
      </c>
      <c r="F75" s="38">
        <v>472.23333333333335</v>
      </c>
      <c r="G75" s="38">
        <v>462.2166666666667</v>
      </c>
      <c r="H75" s="38">
        <v>503.61666666666667</v>
      </c>
      <c r="I75" s="38">
        <v>513.63333333333333</v>
      </c>
      <c r="J75" s="38">
        <v>524.31666666666661</v>
      </c>
      <c r="K75" s="31">
        <v>502.95</v>
      </c>
      <c r="L75" s="31">
        <v>482.25</v>
      </c>
      <c r="M75" s="31">
        <v>111.55073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3713.4</v>
      </c>
      <c r="D76" s="38">
        <v>3727.7833333333333</v>
      </c>
      <c r="E76" s="38">
        <v>3675.6666666666665</v>
      </c>
      <c r="F76" s="38">
        <v>3637.9333333333334</v>
      </c>
      <c r="G76" s="38">
        <v>3585.8166666666666</v>
      </c>
      <c r="H76" s="38">
        <v>3765.5166666666664</v>
      </c>
      <c r="I76" s="38">
        <v>3817.6333333333332</v>
      </c>
      <c r="J76" s="38">
        <v>3855.3666666666663</v>
      </c>
      <c r="K76" s="31">
        <v>3779.9</v>
      </c>
      <c r="L76" s="31">
        <v>3690.05</v>
      </c>
      <c r="M76" s="31">
        <v>2.0674800000000002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5660.45</v>
      </c>
      <c r="D77" s="38">
        <v>5663.583333333333</v>
      </c>
      <c r="E77" s="38">
        <v>5631.3166666666657</v>
      </c>
      <c r="F77" s="38">
        <v>5602.1833333333325</v>
      </c>
      <c r="G77" s="38">
        <v>5569.9166666666652</v>
      </c>
      <c r="H77" s="38">
        <v>5692.7166666666662</v>
      </c>
      <c r="I77" s="38">
        <v>5724.9833333333345</v>
      </c>
      <c r="J77" s="38">
        <v>5754.1166666666668</v>
      </c>
      <c r="K77" s="31">
        <v>5695.85</v>
      </c>
      <c r="L77" s="31">
        <v>5634.45</v>
      </c>
      <c r="M77" s="31">
        <v>3.5835900000000001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3332.7</v>
      </c>
      <c r="D78" s="38">
        <v>3347.5666666666671</v>
      </c>
      <c r="E78" s="38">
        <v>3265.1333333333341</v>
      </c>
      <c r="F78" s="38">
        <v>3197.5666666666671</v>
      </c>
      <c r="G78" s="38">
        <v>3115.1333333333341</v>
      </c>
      <c r="H78" s="38">
        <v>3415.1333333333341</v>
      </c>
      <c r="I78" s="38">
        <v>3497.5666666666675</v>
      </c>
      <c r="J78" s="38">
        <v>3565.1333333333341</v>
      </c>
      <c r="K78" s="31">
        <v>3430</v>
      </c>
      <c r="L78" s="31">
        <v>3280</v>
      </c>
      <c r="M78" s="31">
        <v>11.74483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2598.35</v>
      </c>
      <c r="D79" s="38">
        <v>2602.0333333333333</v>
      </c>
      <c r="E79" s="38">
        <v>2527.2666666666664</v>
      </c>
      <c r="F79" s="38">
        <v>2456.1833333333329</v>
      </c>
      <c r="G79" s="38">
        <v>2381.4166666666661</v>
      </c>
      <c r="H79" s="38">
        <v>2673.1166666666668</v>
      </c>
      <c r="I79" s="38">
        <v>2747.8833333333341</v>
      </c>
      <c r="J79" s="38">
        <v>2818.9666666666672</v>
      </c>
      <c r="K79" s="31">
        <v>2676.8</v>
      </c>
      <c r="L79" s="31">
        <v>2530.9499999999998</v>
      </c>
      <c r="M79" s="31">
        <v>20.937429999999999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132.75</v>
      </c>
      <c r="D80" s="38">
        <v>132.71666666666667</v>
      </c>
      <c r="E80" s="38">
        <v>130.63333333333333</v>
      </c>
      <c r="F80" s="38">
        <v>128.51666666666665</v>
      </c>
      <c r="G80" s="38">
        <v>126.43333333333331</v>
      </c>
      <c r="H80" s="38">
        <v>134.83333333333334</v>
      </c>
      <c r="I80" s="38">
        <v>136.91666666666666</v>
      </c>
      <c r="J80" s="38">
        <v>139.03333333333336</v>
      </c>
      <c r="K80" s="31">
        <v>134.80000000000001</v>
      </c>
      <c r="L80" s="31">
        <v>130.6</v>
      </c>
      <c r="M80" s="31">
        <v>190.99857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2781.5</v>
      </c>
      <c r="D81" s="38">
        <v>2775.1833333333329</v>
      </c>
      <c r="E81" s="38">
        <v>2745.4166666666661</v>
      </c>
      <c r="F81" s="38">
        <v>2709.333333333333</v>
      </c>
      <c r="G81" s="38">
        <v>2679.5666666666662</v>
      </c>
      <c r="H81" s="38">
        <v>2811.266666666666</v>
      </c>
      <c r="I81" s="38">
        <v>2841.0333333333333</v>
      </c>
      <c r="J81" s="38">
        <v>2877.1166666666659</v>
      </c>
      <c r="K81" s="31">
        <v>2804.95</v>
      </c>
      <c r="L81" s="31">
        <v>2739.1</v>
      </c>
      <c r="M81" s="31">
        <v>1.5074000000000001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335</v>
      </c>
      <c r="D82" s="38">
        <v>335.3</v>
      </c>
      <c r="E82" s="38">
        <v>322.95000000000005</v>
      </c>
      <c r="F82" s="38">
        <v>310.90000000000003</v>
      </c>
      <c r="G82" s="38">
        <v>298.55000000000007</v>
      </c>
      <c r="H82" s="38">
        <v>347.35</v>
      </c>
      <c r="I82" s="38">
        <v>359.70000000000005</v>
      </c>
      <c r="J82" s="38">
        <v>371.75</v>
      </c>
      <c r="K82" s="31">
        <v>347.65</v>
      </c>
      <c r="L82" s="31">
        <v>323.25</v>
      </c>
      <c r="M82" s="31">
        <v>42.211570000000002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116.35</v>
      </c>
      <c r="D83" s="38">
        <v>117.38333333333333</v>
      </c>
      <c r="E83" s="38">
        <v>114.06666666666665</v>
      </c>
      <c r="F83" s="38">
        <v>111.78333333333332</v>
      </c>
      <c r="G83" s="38">
        <v>108.46666666666664</v>
      </c>
      <c r="H83" s="38">
        <v>119.66666666666666</v>
      </c>
      <c r="I83" s="38">
        <v>122.98333333333332</v>
      </c>
      <c r="J83" s="38">
        <v>125.26666666666667</v>
      </c>
      <c r="K83" s="31">
        <v>120.7</v>
      </c>
      <c r="L83" s="31">
        <v>115.1</v>
      </c>
      <c r="M83" s="31">
        <v>278.70281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1288.75</v>
      </c>
      <c r="D84" s="38">
        <v>1287</v>
      </c>
      <c r="E84" s="38">
        <v>1267.4000000000001</v>
      </c>
      <c r="F84" s="38">
        <v>1246.0500000000002</v>
      </c>
      <c r="G84" s="38">
        <v>1226.4500000000003</v>
      </c>
      <c r="H84" s="38">
        <v>1308.3499999999999</v>
      </c>
      <c r="I84" s="38">
        <v>1327.9499999999998</v>
      </c>
      <c r="J84" s="38">
        <v>1349.2999999999997</v>
      </c>
      <c r="K84" s="31">
        <v>1306.5999999999999</v>
      </c>
      <c r="L84" s="31">
        <v>1265.6500000000001</v>
      </c>
      <c r="M84" s="31">
        <v>5.8529099999999996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1019.7</v>
      </c>
      <c r="D85" s="38">
        <v>1018.9666666666667</v>
      </c>
      <c r="E85" s="38">
        <v>1012.9833333333333</v>
      </c>
      <c r="F85" s="38">
        <v>1006.2666666666667</v>
      </c>
      <c r="G85" s="38">
        <v>1000.2833333333333</v>
      </c>
      <c r="H85" s="38">
        <v>1025.6833333333334</v>
      </c>
      <c r="I85" s="38">
        <v>1031.6666666666667</v>
      </c>
      <c r="J85" s="38">
        <v>1038.3833333333334</v>
      </c>
      <c r="K85" s="31">
        <v>1024.95</v>
      </c>
      <c r="L85" s="31">
        <v>1012.25</v>
      </c>
      <c r="M85" s="31">
        <v>10.605259999999999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1659.8</v>
      </c>
      <c r="D86" s="38">
        <v>1669.7666666666664</v>
      </c>
      <c r="E86" s="38">
        <v>1625.1333333333328</v>
      </c>
      <c r="F86" s="38">
        <v>1590.4666666666662</v>
      </c>
      <c r="G86" s="38">
        <v>1545.8333333333326</v>
      </c>
      <c r="H86" s="38">
        <v>1704.4333333333329</v>
      </c>
      <c r="I86" s="38">
        <v>1749.0666666666666</v>
      </c>
      <c r="J86" s="38">
        <v>1783.7333333333331</v>
      </c>
      <c r="K86" s="31">
        <v>1714.4</v>
      </c>
      <c r="L86" s="31">
        <v>1635.1</v>
      </c>
      <c r="M86" s="31">
        <v>17.648319999999998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1821</v>
      </c>
      <c r="D87" s="38">
        <v>1822.3166666666666</v>
      </c>
      <c r="E87" s="38">
        <v>1804.7333333333331</v>
      </c>
      <c r="F87" s="38">
        <v>1788.4666666666665</v>
      </c>
      <c r="G87" s="38">
        <v>1770.883333333333</v>
      </c>
      <c r="H87" s="38">
        <v>1838.5833333333333</v>
      </c>
      <c r="I87" s="38">
        <v>1856.1666666666667</v>
      </c>
      <c r="J87" s="38">
        <v>1872.4333333333334</v>
      </c>
      <c r="K87" s="31">
        <v>1839.9</v>
      </c>
      <c r="L87" s="31">
        <v>1806.05</v>
      </c>
      <c r="M87" s="31">
        <v>6.4780199999999999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472.05</v>
      </c>
      <c r="D88" s="38">
        <v>474.56666666666666</v>
      </c>
      <c r="E88" s="38">
        <v>466.48333333333335</v>
      </c>
      <c r="F88" s="38">
        <v>460.91666666666669</v>
      </c>
      <c r="G88" s="38">
        <v>452.83333333333337</v>
      </c>
      <c r="H88" s="38">
        <v>480.13333333333333</v>
      </c>
      <c r="I88" s="38">
        <v>488.2166666666667</v>
      </c>
      <c r="J88" s="38">
        <v>493.7833333333333</v>
      </c>
      <c r="K88" s="31">
        <v>482.65</v>
      </c>
      <c r="L88" s="31">
        <v>469</v>
      </c>
      <c r="M88" s="31">
        <v>14.10497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3739.85</v>
      </c>
      <c r="D89" s="38">
        <v>3773.3666666666668</v>
      </c>
      <c r="E89" s="38">
        <v>3679.7333333333336</v>
      </c>
      <c r="F89" s="38">
        <v>3619.6166666666668</v>
      </c>
      <c r="G89" s="38">
        <v>3525.9833333333336</v>
      </c>
      <c r="H89" s="38">
        <v>3833.4833333333336</v>
      </c>
      <c r="I89" s="38">
        <v>3927.1166666666668</v>
      </c>
      <c r="J89" s="38">
        <v>3987.2333333333336</v>
      </c>
      <c r="K89" s="31">
        <v>3867</v>
      </c>
      <c r="L89" s="31">
        <v>3713.25</v>
      </c>
      <c r="M89" s="31">
        <v>9.8029200000000003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1312.15</v>
      </c>
      <c r="D90" s="38">
        <v>1315.8</v>
      </c>
      <c r="E90" s="38">
        <v>1296.5999999999999</v>
      </c>
      <c r="F90" s="38">
        <v>1281.05</v>
      </c>
      <c r="G90" s="38">
        <v>1261.8499999999999</v>
      </c>
      <c r="H90" s="38">
        <v>1331.35</v>
      </c>
      <c r="I90" s="38">
        <v>1350.5500000000002</v>
      </c>
      <c r="J90" s="38">
        <v>1366.1</v>
      </c>
      <c r="K90" s="31">
        <v>1335</v>
      </c>
      <c r="L90" s="31">
        <v>1300.25</v>
      </c>
      <c r="M90" s="31">
        <v>7.6338200000000001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1130.9000000000001</v>
      </c>
      <c r="D91" s="38">
        <v>1129.8</v>
      </c>
      <c r="E91" s="38">
        <v>1122.5999999999999</v>
      </c>
      <c r="F91" s="38">
        <v>1114.3</v>
      </c>
      <c r="G91" s="38">
        <v>1107.0999999999999</v>
      </c>
      <c r="H91" s="38">
        <v>1138.0999999999999</v>
      </c>
      <c r="I91" s="38">
        <v>1145.3000000000002</v>
      </c>
      <c r="J91" s="38">
        <v>1153.5999999999999</v>
      </c>
      <c r="K91" s="31">
        <v>1137</v>
      </c>
      <c r="L91" s="31">
        <v>1121.5</v>
      </c>
      <c r="M91" s="31">
        <v>27.011500000000002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2491.5</v>
      </c>
      <c r="D92" s="38">
        <v>2504.5666666666666</v>
      </c>
      <c r="E92" s="38">
        <v>2459.1333333333332</v>
      </c>
      <c r="F92" s="38">
        <v>2426.7666666666664</v>
      </c>
      <c r="G92" s="38">
        <v>2381.333333333333</v>
      </c>
      <c r="H92" s="38">
        <v>2536.9333333333334</v>
      </c>
      <c r="I92" s="38">
        <v>2582.3666666666668</v>
      </c>
      <c r="J92" s="38">
        <v>2614.7333333333336</v>
      </c>
      <c r="K92" s="31">
        <v>2550</v>
      </c>
      <c r="L92" s="31">
        <v>2472.1999999999998</v>
      </c>
      <c r="M92" s="31">
        <v>6.2450000000000001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1640.5</v>
      </c>
      <c r="D93" s="38">
        <v>1641.7166666666665</v>
      </c>
      <c r="E93" s="38">
        <v>1631.9333333333329</v>
      </c>
      <c r="F93" s="38">
        <v>1623.3666666666666</v>
      </c>
      <c r="G93" s="38">
        <v>1613.583333333333</v>
      </c>
      <c r="H93" s="38">
        <v>1650.2833333333328</v>
      </c>
      <c r="I93" s="38">
        <v>1660.0666666666662</v>
      </c>
      <c r="J93" s="38">
        <v>1668.6333333333328</v>
      </c>
      <c r="K93" s="31">
        <v>1651.5</v>
      </c>
      <c r="L93" s="31">
        <v>1633.15</v>
      </c>
      <c r="M93" s="31">
        <v>140.58161000000001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642.85</v>
      </c>
      <c r="D94" s="38">
        <v>641.58333333333337</v>
      </c>
      <c r="E94" s="38">
        <v>638.26666666666677</v>
      </c>
      <c r="F94" s="38">
        <v>633.68333333333339</v>
      </c>
      <c r="G94" s="38">
        <v>630.36666666666679</v>
      </c>
      <c r="H94" s="38">
        <v>646.16666666666674</v>
      </c>
      <c r="I94" s="38">
        <v>649.48333333333335</v>
      </c>
      <c r="J94" s="38">
        <v>654.06666666666672</v>
      </c>
      <c r="K94" s="31">
        <v>644.9</v>
      </c>
      <c r="L94" s="31">
        <v>637</v>
      </c>
      <c r="M94" s="31">
        <v>25.362210000000001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2993.45</v>
      </c>
      <c r="D95" s="38">
        <v>3012.7666666666664</v>
      </c>
      <c r="E95" s="38">
        <v>2952.5333333333328</v>
      </c>
      <c r="F95" s="38">
        <v>2911.6166666666663</v>
      </c>
      <c r="G95" s="38">
        <v>2851.3833333333328</v>
      </c>
      <c r="H95" s="38">
        <v>3053.6833333333329</v>
      </c>
      <c r="I95" s="38">
        <v>3113.9166666666665</v>
      </c>
      <c r="J95" s="38">
        <v>3154.833333333333</v>
      </c>
      <c r="K95" s="31">
        <v>3073</v>
      </c>
      <c r="L95" s="31">
        <v>2971.85</v>
      </c>
      <c r="M95" s="31">
        <v>26.926559999999998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454.5</v>
      </c>
      <c r="D96" s="38">
        <v>455.11666666666662</v>
      </c>
      <c r="E96" s="38">
        <v>449.03333333333325</v>
      </c>
      <c r="F96" s="38">
        <v>443.56666666666661</v>
      </c>
      <c r="G96" s="38">
        <v>437.48333333333323</v>
      </c>
      <c r="H96" s="38">
        <v>460.58333333333326</v>
      </c>
      <c r="I96" s="38">
        <v>466.66666666666663</v>
      </c>
      <c r="J96" s="38">
        <v>472.13333333333327</v>
      </c>
      <c r="K96" s="31">
        <v>461.2</v>
      </c>
      <c r="L96" s="31">
        <v>449.65</v>
      </c>
      <c r="M96" s="31">
        <v>59.866529999999997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276.3</v>
      </c>
      <c r="D97" s="38">
        <v>278.83333333333331</v>
      </c>
      <c r="E97" s="38">
        <v>271.46666666666664</v>
      </c>
      <c r="F97" s="38">
        <v>266.63333333333333</v>
      </c>
      <c r="G97" s="38">
        <v>259.26666666666665</v>
      </c>
      <c r="H97" s="38">
        <v>283.66666666666663</v>
      </c>
      <c r="I97" s="38">
        <v>291.0333333333333</v>
      </c>
      <c r="J97" s="38">
        <v>295.86666666666662</v>
      </c>
      <c r="K97" s="31">
        <v>286.2</v>
      </c>
      <c r="L97" s="31">
        <v>274</v>
      </c>
      <c r="M97" s="31">
        <v>93.885440000000003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2568.9499999999998</v>
      </c>
      <c r="D98" s="38">
        <v>2559.4666666666667</v>
      </c>
      <c r="E98" s="38">
        <v>2545.4833333333336</v>
      </c>
      <c r="F98" s="38">
        <v>2522.0166666666669</v>
      </c>
      <c r="G98" s="38">
        <v>2508.0333333333338</v>
      </c>
      <c r="H98" s="38">
        <v>2582.9333333333334</v>
      </c>
      <c r="I98" s="38">
        <v>2596.9166666666661</v>
      </c>
      <c r="J98" s="38">
        <v>2620.3833333333332</v>
      </c>
      <c r="K98" s="31">
        <v>2573.4499999999998</v>
      </c>
      <c r="L98" s="31">
        <v>2536</v>
      </c>
      <c r="M98" s="31">
        <v>20.829080000000001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321</v>
      </c>
      <c r="D99" s="38">
        <v>321.66666666666669</v>
      </c>
      <c r="E99" s="38">
        <v>318.63333333333338</v>
      </c>
      <c r="F99" s="38">
        <v>316.26666666666671</v>
      </c>
      <c r="G99" s="38">
        <v>313.23333333333341</v>
      </c>
      <c r="H99" s="38">
        <v>324.03333333333336</v>
      </c>
      <c r="I99" s="38">
        <v>327.06666666666666</v>
      </c>
      <c r="J99" s="38">
        <v>329.43333333333334</v>
      </c>
      <c r="K99" s="31">
        <v>324.7</v>
      </c>
      <c r="L99" s="31">
        <v>319.3</v>
      </c>
      <c r="M99" s="31">
        <v>5.8085500000000003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42925.8</v>
      </c>
      <c r="D100" s="38">
        <v>42918.866666666669</v>
      </c>
      <c r="E100" s="38">
        <v>42622.733333333337</v>
      </c>
      <c r="F100" s="38">
        <v>42319.666666666672</v>
      </c>
      <c r="G100" s="38">
        <v>42023.53333333334</v>
      </c>
      <c r="H100" s="38">
        <v>43221.933333333334</v>
      </c>
      <c r="I100" s="38">
        <v>43518.066666666666</v>
      </c>
      <c r="J100" s="38">
        <v>43821.133333333331</v>
      </c>
      <c r="K100" s="31">
        <v>43215</v>
      </c>
      <c r="L100" s="31">
        <v>42615.8</v>
      </c>
      <c r="M100" s="31">
        <v>4.7570000000000001E-2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986.95</v>
      </c>
      <c r="D101" s="38">
        <v>986.18333333333339</v>
      </c>
      <c r="E101" s="38">
        <v>978.26666666666677</v>
      </c>
      <c r="F101" s="38">
        <v>969.58333333333337</v>
      </c>
      <c r="G101" s="38">
        <v>961.66666666666674</v>
      </c>
      <c r="H101" s="38">
        <v>994.86666666666679</v>
      </c>
      <c r="I101" s="38">
        <v>1002.7833333333333</v>
      </c>
      <c r="J101" s="38">
        <v>1011.4666666666668</v>
      </c>
      <c r="K101" s="31">
        <v>994.1</v>
      </c>
      <c r="L101" s="31">
        <v>977.5</v>
      </c>
      <c r="M101" s="31">
        <v>157.87996000000001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1358.8</v>
      </c>
      <c r="D102" s="38">
        <v>1363.9166666666667</v>
      </c>
      <c r="E102" s="38">
        <v>1346.8333333333335</v>
      </c>
      <c r="F102" s="38">
        <v>1334.8666666666668</v>
      </c>
      <c r="G102" s="38">
        <v>1317.7833333333335</v>
      </c>
      <c r="H102" s="38">
        <v>1375.8833333333334</v>
      </c>
      <c r="I102" s="38">
        <v>1392.9666666666669</v>
      </c>
      <c r="J102" s="38">
        <v>1404.9333333333334</v>
      </c>
      <c r="K102" s="31">
        <v>1381</v>
      </c>
      <c r="L102" s="31">
        <v>1351.95</v>
      </c>
      <c r="M102" s="31">
        <v>10.684380000000001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567.85</v>
      </c>
      <c r="D103" s="38">
        <v>569.06666666666672</v>
      </c>
      <c r="E103" s="38">
        <v>561.03333333333342</v>
      </c>
      <c r="F103" s="38">
        <v>554.2166666666667</v>
      </c>
      <c r="G103" s="38">
        <v>546.18333333333339</v>
      </c>
      <c r="H103" s="38">
        <v>575.88333333333344</v>
      </c>
      <c r="I103" s="38">
        <v>583.91666666666674</v>
      </c>
      <c r="J103" s="38">
        <v>590.73333333333346</v>
      </c>
      <c r="K103" s="31">
        <v>577.1</v>
      </c>
      <c r="L103" s="31">
        <v>562.25</v>
      </c>
      <c r="M103" s="31">
        <v>11.8626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7.9</v>
      </c>
      <c r="D104" s="38">
        <v>8.0166666666666675</v>
      </c>
      <c r="E104" s="38">
        <v>7.7333333333333343</v>
      </c>
      <c r="F104" s="38">
        <v>7.5666666666666664</v>
      </c>
      <c r="G104" s="38">
        <v>7.2833333333333332</v>
      </c>
      <c r="H104" s="38">
        <v>8.1833333333333353</v>
      </c>
      <c r="I104" s="38">
        <v>8.4666666666666703</v>
      </c>
      <c r="J104" s="38">
        <v>8.6333333333333364</v>
      </c>
      <c r="K104" s="31">
        <v>8.3000000000000007</v>
      </c>
      <c r="L104" s="31">
        <v>7.85</v>
      </c>
      <c r="M104" s="31">
        <v>1229.98245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87.1</v>
      </c>
      <c r="D105" s="38">
        <v>86.983333333333334</v>
      </c>
      <c r="E105" s="38">
        <v>85.666666666666671</v>
      </c>
      <c r="F105" s="38">
        <v>84.233333333333334</v>
      </c>
      <c r="G105" s="38">
        <v>82.916666666666671</v>
      </c>
      <c r="H105" s="38">
        <v>88.416666666666671</v>
      </c>
      <c r="I105" s="38">
        <v>89.733333333333334</v>
      </c>
      <c r="J105" s="38">
        <v>91.166666666666671</v>
      </c>
      <c r="K105" s="31">
        <v>88.3</v>
      </c>
      <c r="L105" s="31">
        <v>85.55</v>
      </c>
      <c r="M105" s="31">
        <v>381.32375000000002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453.8</v>
      </c>
      <c r="D106" s="38">
        <v>455.41666666666669</v>
      </c>
      <c r="E106" s="38">
        <v>448.43333333333339</v>
      </c>
      <c r="F106" s="38">
        <v>443.06666666666672</v>
      </c>
      <c r="G106" s="38">
        <v>436.08333333333343</v>
      </c>
      <c r="H106" s="38">
        <v>460.78333333333336</v>
      </c>
      <c r="I106" s="38">
        <v>467.76666666666659</v>
      </c>
      <c r="J106" s="38">
        <v>473.13333333333333</v>
      </c>
      <c r="K106" s="31">
        <v>462.4</v>
      </c>
      <c r="L106" s="31">
        <v>450.05</v>
      </c>
      <c r="M106" s="31">
        <v>18.063110000000002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395.75</v>
      </c>
      <c r="D107" s="38">
        <v>395.65000000000003</v>
      </c>
      <c r="E107" s="38">
        <v>390.60000000000008</v>
      </c>
      <c r="F107" s="38">
        <v>385.45000000000005</v>
      </c>
      <c r="G107" s="38">
        <v>380.40000000000009</v>
      </c>
      <c r="H107" s="38">
        <v>400.80000000000007</v>
      </c>
      <c r="I107" s="38">
        <v>405.85</v>
      </c>
      <c r="J107" s="38">
        <v>411.00000000000006</v>
      </c>
      <c r="K107" s="31">
        <v>400.7</v>
      </c>
      <c r="L107" s="31">
        <v>390.5</v>
      </c>
      <c r="M107" s="31">
        <v>36.68591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343.75</v>
      </c>
      <c r="D108" s="38">
        <v>342.73333333333335</v>
      </c>
      <c r="E108" s="38">
        <v>340.06666666666672</v>
      </c>
      <c r="F108" s="38">
        <v>336.38333333333338</v>
      </c>
      <c r="G108" s="38">
        <v>333.71666666666675</v>
      </c>
      <c r="H108" s="38">
        <v>346.41666666666669</v>
      </c>
      <c r="I108" s="38">
        <v>349.08333333333331</v>
      </c>
      <c r="J108" s="38">
        <v>352.76666666666665</v>
      </c>
      <c r="K108" s="31">
        <v>345.4</v>
      </c>
      <c r="L108" s="31">
        <v>339.05</v>
      </c>
      <c r="M108" s="31">
        <v>14.53678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2565.3000000000002</v>
      </c>
      <c r="D109" s="38">
        <v>2559.8166666666671</v>
      </c>
      <c r="E109" s="38">
        <v>2527.6333333333341</v>
      </c>
      <c r="F109" s="38">
        <v>2489.9666666666672</v>
      </c>
      <c r="G109" s="38">
        <v>2457.7833333333342</v>
      </c>
      <c r="H109" s="38">
        <v>2597.483333333334</v>
      </c>
      <c r="I109" s="38">
        <v>2629.6666666666674</v>
      </c>
      <c r="J109" s="38">
        <v>2667.3333333333339</v>
      </c>
      <c r="K109" s="31">
        <v>2592</v>
      </c>
      <c r="L109" s="31">
        <v>2522.15</v>
      </c>
      <c r="M109" s="31">
        <v>7.9194300000000002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1381.25</v>
      </c>
      <c r="D110" s="38">
        <v>1381.5</v>
      </c>
      <c r="E110" s="38">
        <v>1368.85</v>
      </c>
      <c r="F110" s="38">
        <v>1356.4499999999998</v>
      </c>
      <c r="G110" s="38">
        <v>1343.7999999999997</v>
      </c>
      <c r="H110" s="38">
        <v>1393.9</v>
      </c>
      <c r="I110" s="38">
        <v>1406.5500000000002</v>
      </c>
      <c r="J110" s="38">
        <v>1418.9500000000003</v>
      </c>
      <c r="K110" s="31">
        <v>1394.15</v>
      </c>
      <c r="L110" s="31">
        <v>1369.1</v>
      </c>
      <c r="M110" s="31">
        <v>19.13777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169.85</v>
      </c>
      <c r="D111" s="38">
        <v>170.45000000000002</v>
      </c>
      <c r="E111" s="38">
        <v>167.25000000000003</v>
      </c>
      <c r="F111" s="38">
        <v>164.65</v>
      </c>
      <c r="G111" s="38">
        <v>161.45000000000002</v>
      </c>
      <c r="H111" s="38">
        <v>173.05000000000004</v>
      </c>
      <c r="I111" s="38">
        <v>176.25000000000003</v>
      </c>
      <c r="J111" s="38">
        <v>178.85000000000005</v>
      </c>
      <c r="K111" s="31">
        <v>173.65</v>
      </c>
      <c r="L111" s="31">
        <v>167.85</v>
      </c>
      <c r="M111" s="31">
        <v>67.347189999999998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1356.85</v>
      </c>
      <c r="D112" s="38">
        <v>1359.0833333333333</v>
      </c>
      <c r="E112" s="38">
        <v>1346.2166666666665</v>
      </c>
      <c r="F112" s="38">
        <v>1335.5833333333333</v>
      </c>
      <c r="G112" s="38">
        <v>1322.7166666666665</v>
      </c>
      <c r="H112" s="38">
        <v>1369.7166666666665</v>
      </c>
      <c r="I112" s="38">
        <v>1382.5833333333333</v>
      </c>
      <c r="J112" s="38">
        <v>1393.2166666666665</v>
      </c>
      <c r="K112" s="31">
        <v>1371.95</v>
      </c>
      <c r="L112" s="31">
        <v>1348.45</v>
      </c>
      <c r="M112" s="31">
        <v>74.191450000000003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93.85</v>
      </c>
      <c r="D113" s="38">
        <v>93.833333333333329</v>
      </c>
      <c r="E113" s="38">
        <v>93.016666666666652</v>
      </c>
      <c r="F113" s="38">
        <v>92.183333333333323</v>
      </c>
      <c r="G113" s="38">
        <v>91.366666666666646</v>
      </c>
      <c r="H113" s="38">
        <v>94.666666666666657</v>
      </c>
      <c r="I113" s="38">
        <v>95.483333333333348</v>
      </c>
      <c r="J113" s="38">
        <v>96.316666666666663</v>
      </c>
      <c r="K113" s="31">
        <v>94.65</v>
      </c>
      <c r="L113" s="31">
        <v>93</v>
      </c>
      <c r="M113" s="31">
        <v>167.80965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888.2</v>
      </c>
      <c r="D114" s="38">
        <v>891</v>
      </c>
      <c r="E114" s="38">
        <v>877.55</v>
      </c>
      <c r="F114" s="38">
        <v>866.9</v>
      </c>
      <c r="G114" s="38">
        <v>853.44999999999993</v>
      </c>
      <c r="H114" s="38">
        <v>901.65</v>
      </c>
      <c r="I114" s="38">
        <v>915.1</v>
      </c>
      <c r="J114" s="38">
        <v>925.75</v>
      </c>
      <c r="K114" s="31">
        <v>904.45</v>
      </c>
      <c r="L114" s="31">
        <v>880.35</v>
      </c>
      <c r="M114" s="31">
        <v>10.54599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637.75</v>
      </c>
      <c r="D115" s="38">
        <v>637.5333333333333</v>
      </c>
      <c r="E115" s="38">
        <v>630.81666666666661</v>
      </c>
      <c r="F115" s="38">
        <v>623.88333333333333</v>
      </c>
      <c r="G115" s="38">
        <v>617.16666666666663</v>
      </c>
      <c r="H115" s="38">
        <v>644.46666666666658</v>
      </c>
      <c r="I115" s="38">
        <v>651.18333333333328</v>
      </c>
      <c r="J115" s="38">
        <v>658.11666666666656</v>
      </c>
      <c r="K115" s="31">
        <v>644.25</v>
      </c>
      <c r="L115" s="31">
        <v>630.6</v>
      </c>
      <c r="M115" s="31">
        <v>10.33405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39.700000000000003</v>
      </c>
      <c r="D116" s="38">
        <v>39.883333333333333</v>
      </c>
      <c r="E116" s="38">
        <v>38.666666666666664</v>
      </c>
      <c r="F116" s="38">
        <v>37.633333333333333</v>
      </c>
      <c r="G116" s="38">
        <v>36.416666666666664</v>
      </c>
      <c r="H116" s="38">
        <v>40.916666666666664</v>
      </c>
      <c r="I116" s="38">
        <v>42.133333333333333</v>
      </c>
      <c r="J116" s="38">
        <v>43.166666666666664</v>
      </c>
      <c r="K116" s="31">
        <v>41.1</v>
      </c>
      <c r="L116" s="31">
        <v>38.85</v>
      </c>
      <c r="M116" s="31">
        <v>1596.1057000000001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460.1</v>
      </c>
      <c r="D117" s="38">
        <v>460.9666666666667</v>
      </c>
      <c r="E117" s="38">
        <v>457.13333333333338</v>
      </c>
      <c r="F117" s="38">
        <v>454.16666666666669</v>
      </c>
      <c r="G117" s="38">
        <v>450.33333333333337</v>
      </c>
      <c r="H117" s="38">
        <v>463.93333333333339</v>
      </c>
      <c r="I117" s="38">
        <v>467.76666666666665</v>
      </c>
      <c r="J117" s="38">
        <v>470.73333333333341</v>
      </c>
      <c r="K117" s="31">
        <v>464.8</v>
      </c>
      <c r="L117" s="31">
        <v>458</v>
      </c>
      <c r="M117" s="31">
        <v>103.18219999999999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644</v>
      </c>
      <c r="D118" s="38">
        <v>650</v>
      </c>
      <c r="E118" s="38">
        <v>630.04999999999995</v>
      </c>
      <c r="F118" s="38">
        <v>616.09999999999991</v>
      </c>
      <c r="G118" s="38">
        <v>596.14999999999986</v>
      </c>
      <c r="H118" s="38">
        <v>663.95</v>
      </c>
      <c r="I118" s="38">
        <v>683.90000000000009</v>
      </c>
      <c r="J118" s="38">
        <v>697.85000000000014</v>
      </c>
      <c r="K118" s="31">
        <v>669.95</v>
      </c>
      <c r="L118" s="31">
        <v>636.04999999999995</v>
      </c>
      <c r="M118" s="31">
        <v>22.177689999999998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290.85000000000002</v>
      </c>
      <c r="D119" s="38">
        <v>292.2</v>
      </c>
      <c r="E119" s="38">
        <v>286.2</v>
      </c>
      <c r="F119" s="38">
        <v>281.55</v>
      </c>
      <c r="G119" s="38">
        <v>275.55</v>
      </c>
      <c r="H119" s="38">
        <v>296.84999999999997</v>
      </c>
      <c r="I119" s="38">
        <v>302.84999999999997</v>
      </c>
      <c r="J119" s="38">
        <v>307.49999999999994</v>
      </c>
      <c r="K119" s="31">
        <v>298.2</v>
      </c>
      <c r="L119" s="31">
        <v>287.55</v>
      </c>
      <c r="M119" s="31">
        <v>12.451650000000001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804.25</v>
      </c>
      <c r="D120" s="38">
        <v>806.81666666666661</v>
      </c>
      <c r="E120" s="38">
        <v>795.78333333333319</v>
      </c>
      <c r="F120" s="38">
        <v>787.31666666666661</v>
      </c>
      <c r="G120" s="38">
        <v>776.28333333333319</v>
      </c>
      <c r="H120" s="38">
        <v>815.28333333333319</v>
      </c>
      <c r="I120" s="38">
        <v>826.31666666666649</v>
      </c>
      <c r="J120" s="38">
        <v>834.78333333333319</v>
      </c>
      <c r="K120" s="31">
        <v>817.85</v>
      </c>
      <c r="L120" s="31">
        <v>798.35</v>
      </c>
      <c r="M120" s="31">
        <v>19.755960000000002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488.05</v>
      </c>
      <c r="D121" s="38">
        <v>487.65000000000003</v>
      </c>
      <c r="E121" s="38">
        <v>483.40000000000009</v>
      </c>
      <c r="F121" s="38">
        <v>478.75000000000006</v>
      </c>
      <c r="G121" s="38">
        <v>474.50000000000011</v>
      </c>
      <c r="H121" s="38">
        <v>492.30000000000007</v>
      </c>
      <c r="I121" s="38">
        <v>496.54999999999995</v>
      </c>
      <c r="J121" s="38">
        <v>501.20000000000005</v>
      </c>
      <c r="K121" s="31">
        <v>491.9</v>
      </c>
      <c r="L121" s="31">
        <v>483</v>
      </c>
      <c r="M121" s="31">
        <v>24.05246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1823.7</v>
      </c>
      <c r="D122" s="38">
        <v>1829.8833333333334</v>
      </c>
      <c r="E122" s="38">
        <v>1811.8666666666668</v>
      </c>
      <c r="F122" s="38">
        <v>1800.0333333333333</v>
      </c>
      <c r="G122" s="38">
        <v>1782.0166666666667</v>
      </c>
      <c r="H122" s="38">
        <v>1841.7166666666669</v>
      </c>
      <c r="I122" s="38">
        <v>1859.7333333333338</v>
      </c>
      <c r="J122" s="38">
        <v>1871.5666666666671</v>
      </c>
      <c r="K122" s="31">
        <v>1847.9</v>
      </c>
      <c r="L122" s="31">
        <v>1818.05</v>
      </c>
      <c r="M122" s="31">
        <v>41.804510000000001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129.9</v>
      </c>
      <c r="D123" s="38">
        <v>130.21666666666667</v>
      </c>
      <c r="E123" s="38">
        <v>127.78333333333333</v>
      </c>
      <c r="F123" s="38">
        <v>125.66666666666666</v>
      </c>
      <c r="G123" s="38">
        <v>123.23333333333332</v>
      </c>
      <c r="H123" s="38">
        <v>132.33333333333334</v>
      </c>
      <c r="I123" s="38">
        <v>134.76666666666668</v>
      </c>
      <c r="J123" s="38">
        <v>136.88333333333335</v>
      </c>
      <c r="K123" s="31">
        <v>132.65</v>
      </c>
      <c r="L123" s="31">
        <v>128.1</v>
      </c>
      <c r="M123" s="31">
        <v>70.253529999999998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2299.5500000000002</v>
      </c>
      <c r="D124" s="38">
        <v>2312.5666666666666</v>
      </c>
      <c r="E124" s="38">
        <v>2268.0333333333333</v>
      </c>
      <c r="F124" s="38">
        <v>2236.5166666666669</v>
      </c>
      <c r="G124" s="38">
        <v>2191.9833333333336</v>
      </c>
      <c r="H124" s="38">
        <v>2344.083333333333</v>
      </c>
      <c r="I124" s="38">
        <v>2388.6166666666659</v>
      </c>
      <c r="J124" s="38">
        <v>2420.1333333333328</v>
      </c>
      <c r="K124" s="31">
        <v>2357.1</v>
      </c>
      <c r="L124" s="31">
        <v>2281.0500000000002</v>
      </c>
      <c r="M124" s="31">
        <v>1.3328100000000001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364.6</v>
      </c>
      <c r="D125" s="38">
        <v>362.90000000000003</v>
      </c>
      <c r="E125" s="38">
        <v>357.80000000000007</v>
      </c>
      <c r="F125" s="38">
        <v>351.00000000000006</v>
      </c>
      <c r="G125" s="38">
        <v>345.90000000000009</v>
      </c>
      <c r="H125" s="38">
        <v>369.70000000000005</v>
      </c>
      <c r="I125" s="38">
        <v>374.80000000000007</v>
      </c>
      <c r="J125" s="38">
        <v>381.6</v>
      </c>
      <c r="K125" s="31">
        <v>368</v>
      </c>
      <c r="L125" s="31">
        <v>356.1</v>
      </c>
      <c r="M125" s="31">
        <v>59.666519999999998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414.35</v>
      </c>
      <c r="D126" s="38">
        <v>414.3</v>
      </c>
      <c r="E126" s="38">
        <v>409.85</v>
      </c>
      <c r="F126" s="38">
        <v>405.35</v>
      </c>
      <c r="G126" s="38">
        <v>400.90000000000003</v>
      </c>
      <c r="H126" s="38">
        <v>418.8</v>
      </c>
      <c r="I126" s="38">
        <v>423.24999999999994</v>
      </c>
      <c r="J126" s="38">
        <v>427.75</v>
      </c>
      <c r="K126" s="31">
        <v>418.75</v>
      </c>
      <c r="L126" s="31">
        <v>409.8</v>
      </c>
      <c r="M126" s="31">
        <v>37.402259999999998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641.25</v>
      </c>
      <c r="D127" s="38">
        <v>645</v>
      </c>
      <c r="E127" s="38">
        <v>630.25</v>
      </c>
      <c r="F127" s="38">
        <v>619.25</v>
      </c>
      <c r="G127" s="38">
        <v>604.5</v>
      </c>
      <c r="H127" s="38">
        <v>656</v>
      </c>
      <c r="I127" s="38">
        <v>670.75</v>
      </c>
      <c r="J127" s="38">
        <v>681.75</v>
      </c>
      <c r="K127" s="31">
        <v>659.75</v>
      </c>
      <c r="L127" s="31">
        <v>634</v>
      </c>
      <c r="M127" s="31">
        <v>25.68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2622.15</v>
      </c>
      <c r="D128" s="38">
        <v>2623.2666666666669</v>
      </c>
      <c r="E128" s="38">
        <v>2601.5833333333339</v>
      </c>
      <c r="F128" s="38">
        <v>2581.0166666666669</v>
      </c>
      <c r="G128" s="38">
        <v>2559.3333333333339</v>
      </c>
      <c r="H128" s="38">
        <v>2643.8333333333339</v>
      </c>
      <c r="I128" s="38">
        <v>2665.5166666666673</v>
      </c>
      <c r="J128" s="38">
        <v>2686.0833333333339</v>
      </c>
      <c r="K128" s="31">
        <v>2644.95</v>
      </c>
      <c r="L128" s="31">
        <v>2602.6999999999998</v>
      </c>
      <c r="M128" s="31">
        <v>14.79486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4865.95</v>
      </c>
      <c r="D129" s="38">
        <v>4893.9833333333336</v>
      </c>
      <c r="E129" s="38">
        <v>4811.9666666666672</v>
      </c>
      <c r="F129" s="38">
        <v>4757.9833333333336</v>
      </c>
      <c r="G129" s="38">
        <v>4675.9666666666672</v>
      </c>
      <c r="H129" s="38">
        <v>4947.9666666666672</v>
      </c>
      <c r="I129" s="38">
        <v>5029.9833333333336</v>
      </c>
      <c r="J129" s="38">
        <v>5083.9666666666672</v>
      </c>
      <c r="K129" s="31">
        <v>4976</v>
      </c>
      <c r="L129" s="31">
        <v>4840</v>
      </c>
      <c r="M129" s="31">
        <v>5.4216100000000003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4126.6000000000004</v>
      </c>
      <c r="D130" s="38">
        <v>4116.7833333333338</v>
      </c>
      <c r="E130" s="38">
        <v>4072.7666666666673</v>
      </c>
      <c r="F130" s="38">
        <v>4018.9333333333334</v>
      </c>
      <c r="G130" s="38">
        <v>3974.916666666667</v>
      </c>
      <c r="H130" s="38">
        <v>4170.6166666666677</v>
      </c>
      <c r="I130" s="38">
        <v>4214.6333333333341</v>
      </c>
      <c r="J130" s="38">
        <v>4268.4666666666681</v>
      </c>
      <c r="K130" s="31">
        <v>4160.8</v>
      </c>
      <c r="L130" s="31">
        <v>4062.95</v>
      </c>
      <c r="M130" s="31">
        <v>2.3962300000000001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994.6</v>
      </c>
      <c r="D131" s="38">
        <v>989.43333333333339</v>
      </c>
      <c r="E131" s="38">
        <v>980.16666666666674</v>
      </c>
      <c r="F131" s="38">
        <v>965.73333333333335</v>
      </c>
      <c r="G131" s="38">
        <v>956.4666666666667</v>
      </c>
      <c r="H131" s="38">
        <v>1003.8666666666668</v>
      </c>
      <c r="I131" s="38">
        <v>1013.1333333333334</v>
      </c>
      <c r="J131" s="38">
        <v>1027.5666666666668</v>
      </c>
      <c r="K131" s="31">
        <v>998.7</v>
      </c>
      <c r="L131" s="31">
        <v>975</v>
      </c>
      <c r="M131" s="31">
        <v>8.6519499999999994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1485.3</v>
      </c>
      <c r="D132" s="38">
        <v>1482.5166666666667</v>
      </c>
      <c r="E132" s="38">
        <v>1468.0333333333333</v>
      </c>
      <c r="F132" s="38">
        <v>1450.7666666666667</v>
      </c>
      <c r="G132" s="38">
        <v>1436.2833333333333</v>
      </c>
      <c r="H132" s="38">
        <v>1499.7833333333333</v>
      </c>
      <c r="I132" s="38">
        <v>1514.2666666666664</v>
      </c>
      <c r="J132" s="38">
        <v>1531.5333333333333</v>
      </c>
      <c r="K132" s="31">
        <v>1497</v>
      </c>
      <c r="L132" s="31">
        <v>1465.25</v>
      </c>
      <c r="M132" s="31">
        <v>31.883949999999999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293.39999999999998</v>
      </c>
      <c r="D133" s="38">
        <v>294.0333333333333</v>
      </c>
      <c r="E133" s="38">
        <v>290.81666666666661</v>
      </c>
      <c r="F133" s="38">
        <v>288.23333333333329</v>
      </c>
      <c r="G133" s="38">
        <v>285.01666666666659</v>
      </c>
      <c r="H133" s="38">
        <v>296.61666666666662</v>
      </c>
      <c r="I133" s="38">
        <v>299.83333333333331</v>
      </c>
      <c r="J133" s="38">
        <v>302.41666666666663</v>
      </c>
      <c r="K133" s="31">
        <v>297.25</v>
      </c>
      <c r="L133" s="31">
        <v>291.45</v>
      </c>
      <c r="M133" s="31">
        <v>42.696689999999997</v>
      </c>
      <c r="N133" s="1"/>
      <c r="O133" s="1"/>
    </row>
    <row r="134" spans="1:15" ht="12.75" customHeight="1">
      <c r="A134" s="56">
        <v>125</v>
      </c>
      <c r="B134" s="58" t="s">
        <v>893</v>
      </c>
      <c r="C134" s="31">
        <v>1739.8</v>
      </c>
      <c r="D134" s="38">
        <v>1757.5666666666666</v>
      </c>
      <c r="E134" s="38">
        <v>1717.2333333333331</v>
      </c>
      <c r="F134" s="38">
        <v>1694.6666666666665</v>
      </c>
      <c r="G134" s="38">
        <v>1654.333333333333</v>
      </c>
      <c r="H134" s="38">
        <v>1780.1333333333332</v>
      </c>
      <c r="I134" s="38">
        <v>1820.4666666666667</v>
      </c>
      <c r="J134" s="38">
        <v>1843.0333333333333</v>
      </c>
      <c r="K134" s="31">
        <v>1797.9</v>
      </c>
      <c r="L134" s="31">
        <v>1735</v>
      </c>
      <c r="M134" s="31">
        <v>7.9299099999999996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562.79999999999995</v>
      </c>
      <c r="D135" s="38">
        <v>560.5</v>
      </c>
      <c r="E135" s="38">
        <v>557</v>
      </c>
      <c r="F135" s="38">
        <v>551.20000000000005</v>
      </c>
      <c r="G135" s="38">
        <v>547.70000000000005</v>
      </c>
      <c r="H135" s="38">
        <v>566.29999999999995</v>
      </c>
      <c r="I135" s="38">
        <v>569.79999999999995</v>
      </c>
      <c r="J135" s="38">
        <v>575.59999999999991</v>
      </c>
      <c r="K135" s="31">
        <v>564</v>
      </c>
      <c r="L135" s="31">
        <v>554.70000000000005</v>
      </c>
      <c r="M135" s="31">
        <v>13.188319999999999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9653.7999999999993</v>
      </c>
      <c r="D136" s="38">
        <v>9655.8666666666668</v>
      </c>
      <c r="E136" s="38">
        <v>9518.2833333333328</v>
      </c>
      <c r="F136" s="38">
        <v>9382.7666666666664</v>
      </c>
      <c r="G136" s="38">
        <v>9245.1833333333325</v>
      </c>
      <c r="H136" s="38">
        <v>9791.3833333333332</v>
      </c>
      <c r="I136" s="38">
        <v>9928.9666666666653</v>
      </c>
      <c r="J136" s="38">
        <v>10064.483333333334</v>
      </c>
      <c r="K136" s="31">
        <v>9793.4500000000007</v>
      </c>
      <c r="L136" s="31">
        <v>9520.35</v>
      </c>
      <c r="M136" s="31">
        <v>6.7281500000000003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571.20000000000005</v>
      </c>
      <c r="D137" s="38">
        <v>564.19999999999993</v>
      </c>
      <c r="E137" s="38">
        <v>547.49999999999989</v>
      </c>
      <c r="F137" s="38">
        <v>523.79999999999995</v>
      </c>
      <c r="G137" s="38">
        <v>507.09999999999991</v>
      </c>
      <c r="H137" s="38">
        <v>587.89999999999986</v>
      </c>
      <c r="I137" s="38">
        <v>604.59999999999991</v>
      </c>
      <c r="J137" s="38">
        <v>628.29999999999984</v>
      </c>
      <c r="K137" s="31">
        <v>580.9</v>
      </c>
      <c r="L137" s="31">
        <v>540.5</v>
      </c>
      <c r="M137" s="31">
        <v>39.1813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1003.6</v>
      </c>
      <c r="D138" s="38">
        <v>1002.5499999999998</v>
      </c>
      <c r="E138" s="38">
        <v>987.09999999999968</v>
      </c>
      <c r="F138" s="38">
        <v>970.5999999999998</v>
      </c>
      <c r="G138" s="38">
        <v>955.14999999999964</v>
      </c>
      <c r="H138" s="38">
        <v>1019.0499999999997</v>
      </c>
      <c r="I138" s="38">
        <v>1034.4999999999998</v>
      </c>
      <c r="J138" s="38">
        <v>1050.9999999999998</v>
      </c>
      <c r="K138" s="31">
        <v>1018</v>
      </c>
      <c r="L138" s="31">
        <v>986.05</v>
      </c>
      <c r="M138" s="31">
        <v>8.9841599999999993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776.9</v>
      </c>
      <c r="D139" s="38">
        <v>786.91666666666663</v>
      </c>
      <c r="E139" s="38">
        <v>759.5333333333333</v>
      </c>
      <c r="F139" s="38">
        <v>742.16666666666663</v>
      </c>
      <c r="G139" s="38">
        <v>714.7833333333333</v>
      </c>
      <c r="H139" s="38">
        <v>804.2833333333333</v>
      </c>
      <c r="I139" s="38">
        <v>831.66666666666674</v>
      </c>
      <c r="J139" s="38">
        <v>849.0333333333333</v>
      </c>
      <c r="K139" s="31">
        <v>814.3</v>
      </c>
      <c r="L139" s="31">
        <v>769.55</v>
      </c>
      <c r="M139" s="31">
        <v>6.8704099999999997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96.8</v>
      </c>
      <c r="D140" s="38">
        <v>97.366666666666674</v>
      </c>
      <c r="E140" s="38">
        <v>94.833333333333343</v>
      </c>
      <c r="F140" s="38">
        <v>92.866666666666674</v>
      </c>
      <c r="G140" s="38">
        <v>90.333333333333343</v>
      </c>
      <c r="H140" s="38">
        <v>99.333333333333343</v>
      </c>
      <c r="I140" s="38">
        <v>101.86666666666667</v>
      </c>
      <c r="J140" s="38">
        <v>103.83333333333334</v>
      </c>
      <c r="K140" s="31">
        <v>99.9</v>
      </c>
      <c r="L140" s="31">
        <v>95.4</v>
      </c>
      <c r="M140" s="31">
        <v>99.450850000000003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2208</v>
      </c>
      <c r="D141" s="38">
        <v>2226.6833333333334</v>
      </c>
      <c r="E141" s="38">
        <v>2164.3166666666666</v>
      </c>
      <c r="F141" s="38">
        <v>2120.6333333333332</v>
      </c>
      <c r="G141" s="38">
        <v>2058.2666666666664</v>
      </c>
      <c r="H141" s="38">
        <v>2270.3666666666668</v>
      </c>
      <c r="I141" s="38">
        <v>2332.7333333333336</v>
      </c>
      <c r="J141" s="38">
        <v>2376.416666666667</v>
      </c>
      <c r="K141" s="31">
        <v>2289.0500000000002</v>
      </c>
      <c r="L141" s="31">
        <v>2183</v>
      </c>
      <c r="M141" s="31">
        <v>8.6298300000000001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102589.2</v>
      </c>
      <c r="D142" s="38">
        <v>102596.38333333335</v>
      </c>
      <c r="E142" s="38">
        <v>101992.81666666669</v>
      </c>
      <c r="F142" s="38">
        <v>101396.43333333335</v>
      </c>
      <c r="G142" s="38">
        <v>100792.8666666667</v>
      </c>
      <c r="H142" s="38">
        <v>103192.76666666669</v>
      </c>
      <c r="I142" s="38">
        <v>103796.33333333334</v>
      </c>
      <c r="J142" s="38">
        <v>104392.71666666669</v>
      </c>
      <c r="K142" s="31">
        <v>103199.95</v>
      </c>
      <c r="L142" s="31">
        <v>102000</v>
      </c>
      <c r="M142" s="31">
        <v>3.7019999999999997E-2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59.95</v>
      </c>
      <c r="D143" s="38">
        <v>59.633333333333333</v>
      </c>
      <c r="E143" s="38">
        <v>59.016666666666666</v>
      </c>
      <c r="F143" s="38">
        <v>58.083333333333336</v>
      </c>
      <c r="G143" s="38">
        <v>57.466666666666669</v>
      </c>
      <c r="H143" s="38">
        <v>60.566666666666663</v>
      </c>
      <c r="I143" s="38">
        <v>61.183333333333323</v>
      </c>
      <c r="J143" s="38">
        <v>62.11666666666666</v>
      </c>
      <c r="K143" s="31">
        <v>60.25</v>
      </c>
      <c r="L143" s="31">
        <v>58.7</v>
      </c>
      <c r="M143" s="31">
        <v>69.69135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1349.9</v>
      </c>
      <c r="D144" s="38">
        <v>1346.3166666666668</v>
      </c>
      <c r="E144" s="38">
        <v>1338.9333333333336</v>
      </c>
      <c r="F144" s="38">
        <v>1327.9666666666667</v>
      </c>
      <c r="G144" s="38">
        <v>1320.5833333333335</v>
      </c>
      <c r="H144" s="38">
        <v>1357.2833333333338</v>
      </c>
      <c r="I144" s="38">
        <v>1364.666666666667</v>
      </c>
      <c r="J144" s="38">
        <v>1375.6333333333339</v>
      </c>
      <c r="K144" s="31">
        <v>1353.7</v>
      </c>
      <c r="L144" s="31">
        <v>1335.35</v>
      </c>
      <c r="M144" s="31">
        <v>2.5879699999999999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4571.75</v>
      </c>
      <c r="D145" s="38">
        <v>4582.9666666666672</v>
      </c>
      <c r="E145" s="38">
        <v>4508.9833333333345</v>
      </c>
      <c r="F145" s="38">
        <v>4446.2166666666672</v>
      </c>
      <c r="G145" s="38">
        <v>4372.2333333333345</v>
      </c>
      <c r="H145" s="38">
        <v>4645.7333333333345</v>
      </c>
      <c r="I145" s="38">
        <v>4719.7166666666681</v>
      </c>
      <c r="J145" s="38">
        <v>4782.4833333333345</v>
      </c>
      <c r="K145" s="31">
        <v>4656.95</v>
      </c>
      <c r="L145" s="31">
        <v>4520.2</v>
      </c>
      <c r="M145" s="31">
        <v>2.1307800000000001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4588.3500000000004</v>
      </c>
      <c r="D146" s="38">
        <v>4556.0333333333338</v>
      </c>
      <c r="E146" s="38">
        <v>4503.0666666666675</v>
      </c>
      <c r="F146" s="38">
        <v>4417.7833333333338</v>
      </c>
      <c r="G146" s="38">
        <v>4364.8166666666675</v>
      </c>
      <c r="H146" s="38">
        <v>4641.3166666666675</v>
      </c>
      <c r="I146" s="38">
        <v>4694.2833333333328</v>
      </c>
      <c r="J146" s="38">
        <v>4779.5666666666675</v>
      </c>
      <c r="K146" s="31">
        <v>4609</v>
      </c>
      <c r="L146" s="31">
        <v>4470.75</v>
      </c>
      <c r="M146" s="31">
        <v>4.5148200000000003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22882.3</v>
      </c>
      <c r="D147" s="38">
        <v>22777.016666666663</v>
      </c>
      <c r="E147" s="38">
        <v>22615.883333333324</v>
      </c>
      <c r="F147" s="38">
        <v>22349.46666666666</v>
      </c>
      <c r="G147" s="38">
        <v>22188.333333333321</v>
      </c>
      <c r="H147" s="38">
        <v>23043.433333333327</v>
      </c>
      <c r="I147" s="38">
        <v>23204.566666666666</v>
      </c>
      <c r="J147" s="38">
        <v>23470.98333333333</v>
      </c>
      <c r="K147" s="31">
        <v>22938.15</v>
      </c>
      <c r="L147" s="31">
        <v>22510.6</v>
      </c>
      <c r="M147" s="31">
        <v>1.04661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49.2</v>
      </c>
      <c r="D148" s="38">
        <v>50</v>
      </c>
      <c r="E148" s="38">
        <v>48.05</v>
      </c>
      <c r="F148" s="38">
        <v>46.9</v>
      </c>
      <c r="G148" s="38">
        <v>44.949999999999996</v>
      </c>
      <c r="H148" s="38">
        <v>51.15</v>
      </c>
      <c r="I148" s="38">
        <v>53.1</v>
      </c>
      <c r="J148" s="38">
        <v>54.25</v>
      </c>
      <c r="K148" s="31">
        <v>51.95</v>
      </c>
      <c r="L148" s="31">
        <v>48.85</v>
      </c>
      <c r="M148" s="31">
        <v>309.90935999999999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113.75</v>
      </c>
      <c r="D149" s="38">
        <v>114.31666666666666</v>
      </c>
      <c r="E149" s="38">
        <v>111.63333333333333</v>
      </c>
      <c r="F149" s="38">
        <v>109.51666666666667</v>
      </c>
      <c r="G149" s="38">
        <v>106.83333333333333</v>
      </c>
      <c r="H149" s="38">
        <v>116.43333333333332</v>
      </c>
      <c r="I149" s="38">
        <v>119.11666666666666</v>
      </c>
      <c r="J149" s="38">
        <v>121.23333333333332</v>
      </c>
      <c r="K149" s="31">
        <v>117</v>
      </c>
      <c r="L149" s="31">
        <v>112.2</v>
      </c>
      <c r="M149" s="31">
        <v>119.23679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219.1</v>
      </c>
      <c r="D150" s="38">
        <v>220.36666666666667</v>
      </c>
      <c r="E150" s="38">
        <v>215.58333333333334</v>
      </c>
      <c r="F150" s="38">
        <v>212.06666666666666</v>
      </c>
      <c r="G150" s="38">
        <v>207.28333333333333</v>
      </c>
      <c r="H150" s="38">
        <v>223.88333333333335</v>
      </c>
      <c r="I150" s="38">
        <v>228.66666666666666</v>
      </c>
      <c r="J150" s="38">
        <v>232.18333333333337</v>
      </c>
      <c r="K150" s="31">
        <v>225.15</v>
      </c>
      <c r="L150" s="31">
        <v>216.85</v>
      </c>
      <c r="M150" s="31">
        <v>226.47783999999999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147.1</v>
      </c>
      <c r="D151" s="38">
        <v>147.31666666666669</v>
      </c>
      <c r="E151" s="38">
        <v>145.13333333333338</v>
      </c>
      <c r="F151" s="38">
        <v>143.16666666666669</v>
      </c>
      <c r="G151" s="38">
        <v>140.98333333333338</v>
      </c>
      <c r="H151" s="38">
        <v>149.28333333333339</v>
      </c>
      <c r="I151" s="38">
        <v>151.46666666666673</v>
      </c>
      <c r="J151" s="38">
        <v>153.43333333333339</v>
      </c>
      <c r="K151" s="31">
        <v>149.5</v>
      </c>
      <c r="L151" s="31">
        <v>145.35</v>
      </c>
      <c r="M151" s="31">
        <v>34.575020000000002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1108.75</v>
      </c>
      <c r="D152" s="38">
        <v>1111.7666666666667</v>
      </c>
      <c r="E152" s="38">
        <v>1073.7333333333333</v>
      </c>
      <c r="F152" s="38">
        <v>1038.7166666666667</v>
      </c>
      <c r="G152" s="38">
        <v>1000.6833333333334</v>
      </c>
      <c r="H152" s="38">
        <v>1146.7833333333333</v>
      </c>
      <c r="I152" s="38">
        <v>1184.8166666666666</v>
      </c>
      <c r="J152" s="38">
        <v>1219.8333333333333</v>
      </c>
      <c r="K152" s="31">
        <v>1149.8</v>
      </c>
      <c r="L152" s="31">
        <v>1076.75</v>
      </c>
      <c r="M152" s="31">
        <v>18.066269999999999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3852.05</v>
      </c>
      <c r="D153" s="38">
        <v>3860.4</v>
      </c>
      <c r="E153" s="38">
        <v>3804.75</v>
      </c>
      <c r="F153" s="38">
        <v>3757.45</v>
      </c>
      <c r="G153" s="38">
        <v>3701.7999999999997</v>
      </c>
      <c r="H153" s="38">
        <v>3907.7000000000003</v>
      </c>
      <c r="I153" s="38">
        <v>3963.3500000000008</v>
      </c>
      <c r="J153" s="38">
        <v>4010.6500000000005</v>
      </c>
      <c r="K153" s="31">
        <v>3916.05</v>
      </c>
      <c r="L153" s="31">
        <v>3813.1</v>
      </c>
      <c r="M153" s="31">
        <v>0.89351999999999998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270.60000000000002</v>
      </c>
      <c r="D154" s="38">
        <v>270.75</v>
      </c>
      <c r="E154" s="38">
        <v>264.8</v>
      </c>
      <c r="F154" s="38">
        <v>259</v>
      </c>
      <c r="G154" s="38">
        <v>253.05</v>
      </c>
      <c r="H154" s="38">
        <v>276.55</v>
      </c>
      <c r="I154" s="38">
        <v>282.50000000000006</v>
      </c>
      <c r="J154" s="38">
        <v>288.3</v>
      </c>
      <c r="K154" s="31">
        <v>276.7</v>
      </c>
      <c r="L154" s="31">
        <v>264.95</v>
      </c>
      <c r="M154" s="31">
        <v>9.17638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175.95</v>
      </c>
      <c r="D155" s="38">
        <v>176.20000000000002</v>
      </c>
      <c r="E155" s="38">
        <v>173.75000000000003</v>
      </c>
      <c r="F155" s="38">
        <v>171.55</v>
      </c>
      <c r="G155" s="38">
        <v>169.10000000000002</v>
      </c>
      <c r="H155" s="38">
        <v>178.40000000000003</v>
      </c>
      <c r="I155" s="38">
        <v>180.85000000000002</v>
      </c>
      <c r="J155" s="38">
        <v>183.05000000000004</v>
      </c>
      <c r="K155" s="31">
        <v>178.65</v>
      </c>
      <c r="L155" s="31">
        <v>174</v>
      </c>
      <c r="M155" s="31">
        <v>89.754949999999994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38714.15</v>
      </c>
      <c r="D156" s="38">
        <v>38704.716666666667</v>
      </c>
      <c r="E156" s="38">
        <v>38259.433333333334</v>
      </c>
      <c r="F156" s="38">
        <v>37804.716666666667</v>
      </c>
      <c r="G156" s="38">
        <v>37359.433333333334</v>
      </c>
      <c r="H156" s="38">
        <v>39159.433333333334</v>
      </c>
      <c r="I156" s="38">
        <v>39604.716666666674</v>
      </c>
      <c r="J156" s="38">
        <v>40059.433333333334</v>
      </c>
      <c r="K156" s="31">
        <v>39150</v>
      </c>
      <c r="L156" s="31">
        <v>38250</v>
      </c>
      <c r="M156" s="31">
        <v>0.36503999999999998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1327.85</v>
      </c>
      <c r="D157" s="38">
        <v>1326.0166666666667</v>
      </c>
      <c r="E157" s="38">
        <v>1311.8333333333333</v>
      </c>
      <c r="F157" s="38">
        <v>1295.8166666666666</v>
      </c>
      <c r="G157" s="38">
        <v>1281.6333333333332</v>
      </c>
      <c r="H157" s="38">
        <v>1342.0333333333333</v>
      </c>
      <c r="I157" s="38">
        <v>1356.2166666666667</v>
      </c>
      <c r="J157" s="38">
        <v>1372.2333333333333</v>
      </c>
      <c r="K157" s="31">
        <v>1340.2</v>
      </c>
      <c r="L157" s="31">
        <v>1310</v>
      </c>
      <c r="M157" s="31">
        <v>2.8268300000000002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776.1</v>
      </c>
      <c r="D158" s="38">
        <v>777.23333333333323</v>
      </c>
      <c r="E158" s="38">
        <v>767.46666666666647</v>
      </c>
      <c r="F158" s="38">
        <v>758.83333333333326</v>
      </c>
      <c r="G158" s="38">
        <v>749.06666666666649</v>
      </c>
      <c r="H158" s="38">
        <v>785.86666666666645</v>
      </c>
      <c r="I158" s="38">
        <v>795.6333333333331</v>
      </c>
      <c r="J158" s="38">
        <v>804.26666666666642</v>
      </c>
      <c r="K158" s="31">
        <v>787</v>
      </c>
      <c r="L158" s="31">
        <v>768.6</v>
      </c>
      <c r="M158" s="31">
        <v>16.76745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952.95</v>
      </c>
      <c r="D159" s="38">
        <v>968.35</v>
      </c>
      <c r="E159" s="38">
        <v>931.75</v>
      </c>
      <c r="F159" s="38">
        <v>910.55</v>
      </c>
      <c r="G159" s="38">
        <v>873.94999999999993</v>
      </c>
      <c r="H159" s="38">
        <v>989.55000000000007</v>
      </c>
      <c r="I159" s="38">
        <v>1026.1500000000001</v>
      </c>
      <c r="J159" s="38">
        <v>1047.3500000000001</v>
      </c>
      <c r="K159" s="31">
        <v>1004.95</v>
      </c>
      <c r="L159" s="31">
        <v>947.15</v>
      </c>
      <c r="M159" s="31">
        <v>34.911189999999998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4717</v>
      </c>
      <c r="D160" s="38">
        <v>4729.2666666666664</v>
      </c>
      <c r="E160" s="38">
        <v>4658.1833333333325</v>
      </c>
      <c r="F160" s="38">
        <v>4599.3666666666659</v>
      </c>
      <c r="G160" s="38">
        <v>4528.2833333333319</v>
      </c>
      <c r="H160" s="38">
        <v>4788.083333333333</v>
      </c>
      <c r="I160" s="38">
        <v>4859.166666666667</v>
      </c>
      <c r="J160" s="38">
        <v>4917.9833333333336</v>
      </c>
      <c r="K160" s="31">
        <v>4800.3500000000004</v>
      </c>
      <c r="L160" s="31">
        <v>4670.45</v>
      </c>
      <c r="M160" s="31">
        <v>3.6687799999999999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225.4</v>
      </c>
      <c r="D161" s="38">
        <v>227.53333333333333</v>
      </c>
      <c r="E161" s="38">
        <v>222.11666666666667</v>
      </c>
      <c r="F161" s="38">
        <v>218.83333333333334</v>
      </c>
      <c r="G161" s="38">
        <v>213.41666666666669</v>
      </c>
      <c r="H161" s="38">
        <v>230.81666666666666</v>
      </c>
      <c r="I161" s="38">
        <v>236.23333333333335</v>
      </c>
      <c r="J161" s="38">
        <v>239.51666666666665</v>
      </c>
      <c r="K161" s="31">
        <v>232.95</v>
      </c>
      <c r="L161" s="31">
        <v>224.25</v>
      </c>
      <c r="M161" s="31">
        <v>26.265619999999998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256.3</v>
      </c>
      <c r="D162" s="38">
        <v>256.73333333333335</v>
      </c>
      <c r="E162" s="38">
        <v>249.11666666666667</v>
      </c>
      <c r="F162" s="38">
        <v>241.93333333333334</v>
      </c>
      <c r="G162" s="38">
        <v>234.31666666666666</v>
      </c>
      <c r="H162" s="38">
        <v>263.91666666666669</v>
      </c>
      <c r="I162" s="38">
        <v>271.53333333333336</v>
      </c>
      <c r="J162" s="38">
        <v>278.7166666666667</v>
      </c>
      <c r="K162" s="31">
        <v>264.35000000000002</v>
      </c>
      <c r="L162" s="31">
        <v>249.55</v>
      </c>
      <c r="M162" s="31">
        <v>128.97629000000001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15697.15</v>
      </c>
      <c r="D163" s="38">
        <v>15683.583333333334</v>
      </c>
      <c r="E163" s="38">
        <v>15468.566666666668</v>
      </c>
      <c r="F163" s="38">
        <v>15239.983333333334</v>
      </c>
      <c r="G163" s="38">
        <v>15024.966666666667</v>
      </c>
      <c r="H163" s="38">
        <v>15912.166666666668</v>
      </c>
      <c r="I163" s="38">
        <v>16127.183333333334</v>
      </c>
      <c r="J163" s="38">
        <v>16355.766666666668</v>
      </c>
      <c r="K163" s="31">
        <v>15898.6</v>
      </c>
      <c r="L163" s="31">
        <v>15455</v>
      </c>
      <c r="M163" s="31">
        <v>4.7960000000000003E-2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2626.75</v>
      </c>
      <c r="D164" s="38">
        <v>2626.5166666666664</v>
      </c>
      <c r="E164" s="38">
        <v>2609.083333333333</v>
      </c>
      <c r="F164" s="38">
        <v>2591.4166666666665</v>
      </c>
      <c r="G164" s="38">
        <v>2573.9833333333331</v>
      </c>
      <c r="H164" s="38">
        <v>2644.1833333333329</v>
      </c>
      <c r="I164" s="38">
        <v>2661.6166666666663</v>
      </c>
      <c r="J164" s="38">
        <v>2679.2833333333328</v>
      </c>
      <c r="K164" s="31">
        <v>2643.95</v>
      </c>
      <c r="L164" s="31">
        <v>2608.85</v>
      </c>
      <c r="M164" s="31">
        <v>1.8288199999999999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3684.7</v>
      </c>
      <c r="D165" s="38">
        <v>3670.7166666666667</v>
      </c>
      <c r="E165" s="38">
        <v>3648.2333333333336</v>
      </c>
      <c r="F165" s="38">
        <v>3611.7666666666669</v>
      </c>
      <c r="G165" s="38">
        <v>3589.2833333333338</v>
      </c>
      <c r="H165" s="38">
        <v>3707.1833333333334</v>
      </c>
      <c r="I165" s="38">
        <v>3729.6666666666661</v>
      </c>
      <c r="J165" s="38">
        <v>3766.1333333333332</v>
      </c>
      <c r="K165" s="31">
        <v>3693.2</v>
      </c>
      <c r="L165" s="31">
        <v>3634.25</v>
      </c>
      <c r="M165" s="31">
        <v>1.9086799999999999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59.5</v>
      </c>
      <c r="D166" s="38">
        <v>59.816666666666663</v>
      </c>
      <c r="E166" s="38">
        <v>58.233333333333327</v>
      </c>
      <c r="F166" s="38">
        <v>56.966666666666661</v>
      </c>
      <c r="G166" s="38">
        <v>55.383333333333326</v>
      </c>
      <c r="H166" s="38">
        <v>61.083333333333329</v>
      </c>
      <c r="I166" s="38">
        <v>62.666666666666671</v>
      </c>
      <c r="J166" s="38">
        <v>63.93333333333333</v>
      </c>
      <c r="K166" s="31">
        <v>61.4</v>
      </c>
      <c r="L166" s="31">
        <v>58.55</v>
      </c>
      <c r="M166" s="31">
        <v>741.49794999999995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746.9</v>
      </c>
      <c r="D167" s="38">
        <v>751.18333333333339</v>
      </c>
      <c r="E167" s="38">
        <v>732.36666666666679</v>
      </c>
      <c r="F167" s="38">
        <v>717.83333333333337</v>
      </c>
      <c r="G167" s="38">
        <v>699.01666666666677</v>
      </c>
      <c r="H167" s="38">
        <v>765.71666666666681</v>
      </c>
      <c r="I167" s="38">
        <v>784.53333333333342</v>
      </c>
      <c r="J167" s="38">
        <v>799.06666666666683</v>
      </c>
      <c r="K167" s="31">
        <v>770</v>
      </c>
      <c r="L167" s="31">
        <v>736.65</v>
      </c>
      <c r="M167" s="31">
        <v>13.96489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4588.05</v>
      </c>
      <c r="D168" s="38">
        <v>4617.3833333333341</v>
      </c>
      <c r="E168" s="38">
        <v>4532.4166666666679</v>
      </c>
      <c r="F168" s="38">
        <v>4476.7833333333338</v>
      </c>
      <c r="G168" s="38">
        <v>4391.8166666666675</v>
      </c>
      <c r="H168" s="38">
        <v>4673.0166666666682</v>
      </c>
      <c r="I168" s="38">
        <v>4757.9833333333336</v>
      </c>
      <c r="J168" s="38">
        <v>4813.6166666666686</v>
      </c>
      <c r="K168" s="31">
        <v>4702.3500000000004</v>
      </c>
      <c r="L168" s="31">
        <v>4561.75</v>
      </c>
      <c r="M168" s="31">
        <v>8.7972599999999996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390.6</v>
      </c>
      <c r="D169" s="38">
        <v>389.86666666666662</v>
      </c>
      <c r="E169" s="38">
        <v>383.73333333333323</v>
      </c>
      <c r="F169" s="38">
        <v>376.86666666666662</v>
      </c>
      <c r="G169" s="38">
        <v>370.73333333333323</v>
      </c>
      <c r="H169" s="38">
        <v>396.73333333333323</v>
      </c>
      <c r="I169" s="38">
        <v>402.86666666666656</v>
      </c>
      <c r="J169" s="38">
        <v>409.73333333333323</v>
      </c>
      <c r="K169" s="31">
        <v>396</v>
      </c>
      <c r="L169" s="31">
        <v>383</v>
      </c>
      <c r="M169" s="31">
        <v>18.231300000000001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248.55</v>
      </c>
      <c r="D170" s="38">
        <v>249.65</v>
      </c>
      <c r="E170" s="38">
        <v>245.5</v>
      </c>
      <c r="F170" s="38">
        <v>242.45</v>
      </c>
      <c r="G170" s="38">
        <v>238.29999999999998</v>
      </c>
      <c r="H170" s="38">
        <v>252.70000000000002</v>
      </c>
      <c r="I170" s="38">
        <v>256.85000000000002</v>
      </c>
      <c r="J170" s="38">
        <v>259.90000000000003</v>
      </c>
      <c r="K170" s="31">
        <v>253.8</v>
      </c>
      <c r="L170" s="31">
        <v>246.6</v>
      </c>
      <c r="M170" s="31">
        <v>156.19054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577.25</v>
      </c>
      <c r="D171" s="38">
        <v>578.45000000000005</v>
      </c>
      <c r="E171" s="38">
        <v>569.00000000000011</v>
      </c>
      <c r="F171" s="38">
        <v>560.75000000000011</v>
      </c>
      <c r="G171" s="38">
        <v>551.30000000000018</v>
      </c>
      <c r="H171" s="38">
        <v>586.70000000000005</v>
      </c>
      <c r="I171" s="38">
        <v>596.14999999999986</v>
      </c>
      <c r="J171" s="38">
        <v>604.4</v>
      </c>
      <c r="K171" s="31">
        <v>587.9</v>
      </c>
      <c r="L171" s="31">
        <v>570.20000000000005</v>
      </c>
      <c r="M171" s="31">
        <v>3.9598399999999998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883.55</v>
      </c>
      <c r="D172" s="38">
        <v>884.68333333333339</v>
      </c>
      <c r="E172" s="38">
        <v>871.76666666666677</v>
      </c>
      <c r="F172" s="38">
        <v>859.98333333333335</v>
      </c>
      <c r="G172" s="38">
        <v>847.06666666666672</v>
      </c>
      <c r="H172" s="38">
        <v>896.46666666666681</v>
      </c>
      <c r="I172" s="38">
        <v>909.38333333333333</v>
      </c>
      <c r="J172" s="38">
        <v>921.16666666666686</v>
      </c>
      <c r="K172" s="31">
        <v>897.6</v>
      </c>
      <c r="L172" s="31">
        <v>872.9</v>
      </c>
      <c r="M172" s="31">
        <v>8.4762299999999993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196.3</v>
      </c>
      <c r="D173" s="38">
        <v>196.7833333333333</v>
      </c>
      <c r="E173" s="38">
        <v>190.96666666666661</v>
      </c>
      <c r="F173" s="38">
        <v>185.6333333333333</v>
      </c>
      <c r="G173" s="38">
        <v>179.81666666666661</v>
      </c>
      <c r="H173" s="38">
        <v>202.11666666666662</v>
      </c>
      <c r="I173" s="38">
        <v>207.93333333333334</v>
      </c>
      <c r="J173" s="38">
        <v>213.26666666666662</v>
      </c>
      <c r="K173" s="31">
        <v>202.6</v>
      </c>
      <c r="L173" s="31">
        <v>191.45</v>
      </c>
      <c r="M173" s="31">
        <v>202.58834999999999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2486.35</v>
      </c>
      <c r="D174" s="38">
        <v>2487.3166666666671</v>
      </c>
      <c r="E174" s="38">
        <v>2462.6333333333341</v>
      </c>
      <c r="F174" s="38">
        <v>2438.916666666667</v>
      </c>
      <c r="G174" s="38">
        <v>2414.233333333334</v>
      </c>
      <c r="H174" s="38">
        <v>2511.0333333333342</v>
      </c>
      <c r="I174" s="38">
        <v>2535.7166666666676</v>
      </c>
      <c r="J174" s="38">
        <v>2559.4333333333343</v>
      </c>
      <c r="K174" s="31">
        <v>2512</v>
      </c>
      <c r="L174" s="31">
        <v>2463.6</v>
      </c>
      <c r="M174" s="31">
        <v>63.741070000000001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92.95</v>
      </c>
      <c r="D175" s="38">
        <v>93.5</v>
      </c>
      <c r="E175" s="38">
        <v>91.65</v>
      </c>
      <c r="F175" s="38">
        <v>90.350000000000009</v>
      </c>
      <c r="G175" s="38">
        <v>88.500000000000014</v>
      </c>
      <c r="H175" s="38">
        <v>94.8</v>
      </c>
      <c r="I175" s="38">
        <v>96.649999999999991</v>
      </c>
      <c r="J175" s="38">
        <v>97.949999999999989</v>
      </c>
      <c r="K175" s="31">
        <v>95.35</v>
      </c>
      <c r="L175" s="31">
        <v>92.2</v>
      </c>
      <c r="M175" s="31">
        <v>182.95129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867.2</v>
      </c>
      <c r="D176" s="38">
        <v>868.44999999999993</v>
      </c>
      <c r="E176" s="38">
        <v>854.74999999999989</v>
      </c>
      <c r="F176" s="38">
        <v>842.3</v>
      </c>
      <c r="G176" s="38">
        <v>828.59999999999991</v>
      </c>
      <c r="H176" s="38">
        <v>880.89999999999986</v>
      </c>
      <c r="I176" s="38">
        <v>894.59999999999991</v>
      </c>
      <c r="J176" s="38">
        <v>907.04999999999984</v>
      </c>
      <c r="K176" s="31">
        <v>882.15</v>
      </c>
      <c r="L176" s="31">
        <v>856</v>
      </c>
      <c r="M176" s="31">
        <v>14.73194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1262.25</v>
      </c>
      <c r="D177" s="38">
        <v>1266.5333333333335</v>
      </c>
      <c r="E177" s="38">
        <v>1248.166666666667</v>
      </c>
      <c r="F177" s="38">
        <v>1234.0833333333335</v>
      </c>
      <c r="G177" s="38">
        <v>1215.7166666666669</v>
      </c>
      <c r="H177" s="38">
        <v>1280.616666666667</v>
      </c>
      <c r="I177" s="38">
        <v>1298.9833333333333</v>
      </c>
      <c r="J177" s="38">
        <v>1313.0666666666671</v>
      </c>
      <c r="K177" s="31">
        <v>1284.9000000000001</v>
      </c>
      <c r="L177" s="31">
        <v>1252.45</v>
      </c>
      <c r="M177" s="31">
        <v>8.8810699999999994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598.45000000000005</v>
      </c>
      <c r="D178" s="38">
        <v>601.01666666666677</v>
      </c>
      <c r="E178" s="38">
        <v>591.53333333333353</v>
      </c>
      <c r="F178" s="38">
        <v>584.61666666666679</v>
      </c>
      <c r="G178" s="38">
        <v>575.13333333333355</v>
      </c>
      <c r="H178" s="38">
        <v>607.93333333333351</v>
      </c>
      <c r="I178" s="38">
        <v>617.41666666666686</v>
      </c>
      <c r="J178" s="38">
        <v>624.33333333333348</v>
      </c>
      <c r="K178" s="31">
        <v>610.5</v>
      </c>
      <c r="L178" s="31">
        <v>594.1</v>
      </c>
      <c r="M178" s="31">
        <v>149.77497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24045.1</v>
      </c>
      <c r="D179" s="38">
        <v>24016.7</v>
      </c>
      <c r="E179" s="38">
        <v>23933.4</v>
      </c>
      <c r="F179" s="38">
        <v>23821.7</v>
      </c>
      <c r="G179" s="38">
        <v>23738.400000000001</v>
      </c>
      <c r="H179" s="38">
        <v>24128.400000000001</v>
      </c>
      <c r="I179" s="38">
        <v>24211.699999999997</v>
      </c>
      <c r="J179" s="38">
        <v>24323.4</v>
      </c>
      <c r="K179" s="31">
        <v>24100</v>
      </c>
      <c r="L179" s="31">
        <v>23905</v>
      </c>
      <c r="M179" s="31">
        <v>0.34126000000000001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1833.15</v>
      </c>
      <c r="D180" s="38">
        <v>1833.6833333333334</v>
      </c>
      <c r="E180" s="38">
        <v>1801.1166666666668</v>
      </c>
      <c r="F180" s="38">
        <v>1769.0833333333335</v>
      </c>
      <c r="G180" s="38">
        <v>1736.5166666666669</v>
      </c>
      <c r="H180" s="38">
        <v>1865.7166666666667</v>
      </c>
      <c r="I180" s="38">
        <v>1898.2833333333333</v>
      </c>
      <c r="J180" s="38">
        <v>1930.3166666666666</v>
      </c>
      <c r="K180" s="31">
        <v>1866.25</v>
      </c>
      <c r="L180" s="31">
        <v>1801.65</v>
      </c>
      <c r="M180" s="31">
        <v>15.26197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3819</v>
      </c>
      <c r="D181" s="38">
        <v>3834.65</v>
      </c>
      <c r="E181" s="38">
        <v>3771.8500000000004</v>
      </c>
      <c r="F181" s="38">
        <v>3724.7000000000003</v>
      </c>
      <c r="G181" s="38">
        <v>3661.9000000000005</v>
      </c>
      <c r="H181" s="38">
        <v>3881.8</v>
      </c>
      <c r="I181" s="38">
        <v>3944.6000000000004</v>
      </c>
      <c r="J181" s="38">
        <v>3991.75</v>
      </c>
      <c r="K181" s="31">
        <v>3897.45</v>
      </c>
      <c r="L181" s="31">
        <v>3787.5</v>
      </c>
      <c r="M181" s="31">
        <v>3.2226400000000002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554.6</v>
      </c>
      <c r="D182" s="38">
        <v>556.7833333333333</v>
      </c>
      <c r="E182" s="38">
        <v>544.81666666666661</v>
      </c>
      <c r="F182" s="38">
        <v>535.0333333333333</v>
      </c>
      <c r="G182" s="38">
        <v>523.06666666666661</v>
      </c>
      <c r="H182" s="38">
        <v>566.56666666666661</v>
      </c>
      <c r="I182" s="38">
        <v>578.5333333333333</v>
      </c>
      <c r="J182" s="38">
        <v>588.31666666666661</v>
      </c>
      <c r="K182" s="31">
        <v>568.75</v>
      </c>
      <c r="L182" s="31">
        <v>547</v>
      </c>
      <c r="M182" s="31">
        <v>13.55336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2265.4</v>
      </c>
      <c r="D183" s="38">
        <v>2263.4666666666667</v>
      </c>
      <c r="E183" s="38">
        <v>2234.9333333333334</v>
      </c>
      <c r="F183" s="38">
        <v>2204.4666666666667</v>
      </c>
      <c r="G183" s="38">
        <v>2175.9333333333334</v>
      </c>
      <c r="H183" s="38">
        <v>2293.9333333333334</v>
      </c>
      <c r="I183" s="38">
        <v>2322.4666666666672</v>
      </c>
      <c r="J183" s="38">
        <v>2352.9333333333334</v>
      </c>
      <c r="K183" s="31">
        <v>2292</v>
      </c>
      <c r="L183" s="31">
        <v>2233</v>
      </c>
      <c r="M183" s="31">
        <v>15.39747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1135.25</v>
      </c>
      <c r="D184" s="38">
        <v>1135.3333333333333</v>
      </c>
      <c r="E184" s="38">
        <v>1126.3666666666666</v>
      </c>
      <c r="F184" s="38">
        <v>1117.4833333333333</v>
      </c>
      <c r="G184" s="38">
        <v>1108.5166666666667</v>
      </c>
      <c r="H184" s="38">
        <v>1144.2166666666665</v>
      </c>
      <c r="I184" s="38">
        <v>1153.1833333333332</v>
      </c>
      <c r="J184" s="38">
        <v>1162.0666666666664</v>
      </c>
      <c r="K184" s="31">
        <v>1144.3</v>
      </c>
      <c r="L184" s="31">
        <v>1126.45</v>
      </c>
      <c r="M184" s="31">
        <v>17.319179999999999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524.15</v>
      </c>
      <c r="D185" s="38">
        <v>526.26666666666665</v>
      </c>
      <c r="E185" s="38">
        <v>517.88333333333333</v>
      </c>
      <c r="F185" s="38">
        <v>511.61666666666667</v>
      </c>
      <c r="G185" s="38">
        <v>503.23333333333335</v>
      </c>
      <c r="H185" s="38">
        <v>532.5333333333333</v>
      </c>
      <c r="I185" s="38">
        <v>540.91666666666652</v>
      </c>
      <c r="J185" s="38">
        <v>547.18333333333328</v>
      </c>
      <c r="K185" s="31">
        <v>534.65</v>
      </c>
      <c r="L185" s="31">
        <v>520</v>
      </c>
      <c r="M185" s="31">
        <v>8.4534900000000004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801.7</v>
      </c>
      <c r="D186" s="38">
        <v>806.36666666666667</v>
      </c>
      <c r="E186" s="38">
        <v>793.73333333333335</v>
      </c>
      <c r="F186" s="38">
        <v>785.76666666666665</v>
      </c>
      <c r="G186" s="38">
        <v>773.13333333333333</v>
      </c>
      <c r="H186" s="38">
        <v>814.33333333333337</v>
      </c>
      <c r="I186" s="38">
        <v>826.96666666666681</v>
      </c>
      <c r="J186" s="38">
        <v>834.93333333333339</v>
      </c>
      <c r="K186" s="31">
        <v>819</v>
      </c>
      <c r="L186" s="31">
        <v>798.4</v>
      </c>
      <c r="M186" s="31">
        <v>8.1242400000000004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1041.4000000000001</v>
      </c>
      <c r="D187" s="38">
        <v>1042.8000000000002</v>
      </c>
      <c r="E187" s="38">
        <v>1025.6500000000003</v>
      </c>
      <c r="F187" s="38">
        <v>1009.9000000000001</v>
      </c>
      <c r="G187" s="38">
        <v>992.75000000000023</v>
      </c>
      <c r="H187" s="38">
        <v>1058.5500000000004</v>
      </c>
      <c r="I187" s="38">
        <v>1075.7</v>
      </c>
      <c r="J187" s="38">
        <v>1091.4500000000005</v>
      </c>
      <c r="K187" s="31">
        <v>1059.95</v>
      </c>
      <c r="L187" s="31">
        <v>1027.05</v>
      </c>
      <c r="M187" s="31">
        <v>17.420649999999998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1712.2</v>
      </c>
      <c r="D188" s="38">
        <v>1733.4833333333333</v>
      </c>
      <c r="E188" s="38">
        <v>1678.9666666666667</v>
      </c>
      <c r="F188" s="38">
        <v>1645.7333333333333</v>
      </c>
      <c r="G188" s="38">
        <v>1591.2166666666667</v>
      </c>
      <c r="H188" s="38">
        <v>1766.7166666666667</v>
      </c>
      <c r="I188" s="38">
        <v>1821.2333333333336</v>
      </c>
      <c r="J188" s="38">
        <v>1854.4666666666667</v>
      </c>
      <c r="K188" s="31">
        <v>1788</v>
      </c>
      <c r="L188" s="31">
        <v>1700.25</v>
      </c>
      <c r="M188" s="31">
        <v>18.12059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843.05</v>
      </c>
      <c r="D189" s="38">
        <v>845.41666666666663</v>
      </c>
      <c r="E189" s="38">
        <v>835.83333333333326</v>
      </c>
      <c r="F189" s="38">
        <v>828.61666666666667</v>
      </c>
      <c r="G189" s="38">
        <v>819.0333333333333</v>
      </c>
      <c r="H189" s="38">
        <v>852.63333333333321</v>
      </c>
      <c r="I189" s="38">
        <v>862.21666666666647</v>
      </c>
      <c r="J189" s="38">
        <v>869.43333333333317</v>
      </c>
      <c r="K189" s="31">
        <v>855</v>
      </c>
      <c r="L189" s="31">
        <v>838.2</v>
      </c>
      <c r="M189" s="31">
        <v>16.04731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7187.2</v>
      </c>
      <c r="D190" s="38">
        <v>7193.95</v>
      </c>
      <c r="E190" s="38">
        <v>7148.4</v>
      </c>
      <c r="F190" s="38">
        <v>7109.5999999999995</v>
      </c>
      <c r="G190" s="38">
        <v>7064.0499999999993</v>
      </c>
      <c r="H190" s="38">
        <v>7232.75</v>
      </c>
      <c r="I190" s="38">
        <v>7278.3000000000011</v>
      </c>
      <c r="J190" s="38">
        <v>7317.1</v>
      </c>
      <c r="K190" s="31">
        <v>7239.5</v>
      </c>
      <c r="L190" s="31">
        <v>7155.15</v>
      </c>
      <c r="M190" s="31">
        <v>0.81993000000000005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622.65</v>
      </c>
      <c r="D191" s="38">
        <v>627.79999999999995</v>
      </c>
      <c r="E191" s="38">
        <v>611.29999999999995</v>
      </c>
      <c r="F191" s="38">
        <v>599.95000000000005</v>
      </c>
      <c r="G191" s="38">
        <v>583.45000000000005</v>
      </c>
      <c r="H191" s="38">
        <v>639.14999999999986</v>
      </c>
      <c r="I191" s="38">
        <v>655.64999999999986</v>
      </c>
      <c r="J191" s="38">
        <v>666.99999999999977</v>
      </c>
      <c r="K191" s="31">
        <v>644.29999999999995</v>
      </c>
      <c r="L191" s="31">
        <v>616.45000000000005</v>
      </c>
      <c r="M191" s="31">
        <v>157.62687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235.75</v>
      </c>
      <c r="D192" s="38">
        <v>237.91666666666666</v>
      </c>
      <c r="E192" s="38">
        <v>231.13333333333333</v>
      </c>
      <c r="F192" s="38">
        <v>226.51666666666668</v>
      </c>
      <c r="G192" s="38">
        <v>219.73333333333335</v>
      </c>
      <c r="H192" s="38">
        <v>242.5333333333333</v>
      </c>
      <c r="I192" s="38">
        <v>249.31666666666666</v>
      </c>
      <c r="J192" s="38">
        <v>253.93333333333328</v>
      </c>
      <c r="K192" s="31">
        <v>244.7</v>
      </c>
      <c r="L192" s="31">
        <v>233.3</v>
      </c>
      <c r="M192" s="31">
        <v>226.36261999999999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118.95</v>
      </c>
      <c r="D193" s="38">
        <v>120.03333333333335</v>
      </c>
      <c r="E193" s="38">
        <v>117.16666666666669</v>
      </c>
      <c r="F193" s="38">
        <v>115.38333333333334</v>
      </c>
      <c r="G193" s="38">
        <v>112.51666666666668</v>
      </c>
      <c r="H193" s="38">
        <v>121.81666666666669</v>
      </c>
      <c r="I193" s="38">
        <v>124.68333333333334</v>
      </c>
      <c r="J193" s="38">
        <v>126.4666666666667</v>
      </c>
      <c r="K193" s="31">
        <v>122.9</v>
      </c>
      <c r="L193" s="31">
        <v>118.25</v>
      </c>
      <c r="M193" s="31">
        <v>549.51585999999998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3440.65</v>
      </c>
      <c r="D194" s="38">
        <v>3433.5499999999997</v>
      </c>
      <c r="E194" s="38">
        <v>3420.6999999999994</v>
      </c>
      <c r="F194" s="38">
        <v>3400.7499999999995</v>
      </c>
      <c r="G194" s="38">
        <v>3387.8999999999992</v>
      </c>
      <c r="H194" s="38">
        <v>3453.4999999999995</v>
      </c>
      <c r="I194" s="38">
        <v>3466.35</v>
      </c>
      <c r="J194" s="38">
        <v>3486.2999999999997</v>
      </c>
      <c r="K194" s="31">
        <v>3446.4</v>
      </c>
      <c r="L194" s="31">
        <v>3413.6</v>
      </c>
      <c r="M194" s="31">
        <v>19.148990000000001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1145.6500000000001</v>
      </c>
      <c r="D195" s="38">
        <v>1141.2833333333333</v>
      </c>
      <c r="E195" s="38">
        <v>1129.9666666666667</v>
      </c>
      <c r="F195" s="38">
        <v>1114.2833333333333</v>
      </c>
      <c r="G195" s="38">
        <v>1102.9666666666667</v>
      </c>
      <c r="H195" s="38">
        <v>1156.9666666666667</v>
      </c>
      <c r="I195" s="38">
        <v>1168.2833333333333</v>
      </c>
      <c r="J195" s="38">
        <v>1183.9666666666667</v>
      </c>
      <c r="K195" s="31">
        <v>1152.5999999999999</v>
      </c>
      <c r="L195" s="31">
        <v>1125.5999999999999</v>
      </c>
      <c r="M195" s="31">
        <v>23.57217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3047.4</v>
      </c>
      <c r="D196" s="38">
        <v>3051.7999999999997</v>
      </c>
      <c r="E196" s="38">
        <v>3023.5999999999995</v>
      </c>
      <c r="F196" s="38">
        <v>2999.7999999999997</v>
      </c>
      <c r="G196" s="38">
        <v>2971.5999999999995</v>
      </c>
      <c r="H196" s="38">
        <v>3075.5999999999995</v>
      </c>
      <c r="I196" s="38">
        <v>3103.7999999999993</v>
      </c>
      <c r="J196" s="38">
        <v>3127.5999999999995</v>
      </c>
      <c r="K196" s="31">
        <v>3080</v>
      </c>
      <c r="L196" s="31">
        <v>3028</v>
      </c>
      <c r="M196" s="31">
        <v>0.74107000000000001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2977.15</v>
      </c>
      <c r="D197" s="38">
        <v>2980.9500000000003</v>
      </c>
      <c r="E197" s="38">
        <v>2956.2000000000007</v>
      </c>
      <c r="F197" s="38">
        <v>2935.2500000000005</v>
      </c>
      <c r="G197" s="38">
        <v>2910.5000000000009</v>
      </c>
      <c r="H197" s="38">
        <v>3001.9000000000005</v>
      </c>
      <c r="I197" s="38">
        <v>3026.6499999999996</v>
      </c>
      <c r="J197" s="38">
        <v>3047.6000000000004</v>
      </c>
      <c r="K197" s="31">
        <v>3005.7</v>
      </c>
      <c r="L197" s="31">
        <v>2960</v>
      </c>
      <c r="M197" s="31">
        <v>11.523350000000001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1965.8</v>
      </c>
      <c r="D198" s="38">
        <v>1969.3833333333332</v>
      </c>
      <c r="E198" s="38">
        <v>1950.3666666666663</v>
      </c>
      <c r="F198" s="38">
        <v>1934.9333333333332</v>
      </c>
      <c r="G198" s="38">
        <v>1915.9166666666663</v>
      </c>
      <c r="H198" s="38">
        <v>1984.8166666666664</v>
      </c>
      <c r="I198" s="38">
        <v>2003.8333333333333</v>
      </c>
      <c r="J198" s="38">
        <v>2019.2666666666664</v>
      </c>
      <c r="K198" s="31">
        <v>1988.4</v>
      </c>
      <c r="L198" s="31">
        <v>1953.95</v>
      </c>
      <c r="M198" s="31">
        <v>2.0777999999999999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664.15</v>
      </c>
      <c r="D199" s="38">
        <v>664.38333333333333</v>
      </c>
      <c r="E199" s="38">
        <v>650.76666666666665</v>
      </c>
      <c r="F199" s="38">
        <v>637.38333333333333</v>
      </c>
      <c r="G199" s="38">
        <v>623.76666666666665</v>
      </c>
      <c r="H199" s="38">
        <v>677.76666666666665</v>
      </c>
      <c r="I199" s="38">
        <v>691.38333333333321</v>
      </c>
      <c r="J199" s="38">
        <v>704.76666666666665</v>
      </c>
      <c r="K199" s="31">
        <v>678</v>
      </c>
      <c r="L199" s="31">
        <v>651</v>
      </c>
      <c r="M199" s="31">
        <v>5.23123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1690.9</v>
      </c>
      <c r="D200" s="38">
        <v>1695.2333333333336</v>
      </c>
      <c r="E200" s="38">
        <v>1673.8166666666671</v>
      </c>
      <c r="F200" s="38">
        <v>1656.7333333333336</v>
      </c>
      <c r="G200" s="38">
        <v>1635.3166666666671</v>
      </c>
      <c r="H200" s="38">
        <v>1712.3166666666671</v>
      </c>
      <c r="I200" s="38">
        <v>1733.7333333333336</v>
      </c>
      <c r="J200" s="38">
        <v>1750.8166666666671</v>
      </c>
      <c r="K200" s="31">
        <v>1716.65</v>
      </c>
      <c r="L200" s="31">
        <v>1678.15</v>
      </c>
      <c r="M200" s="31">
        <v>7.5273599999999998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32.049999999999997</v>
      </c>
      <c r="D201" s="38">
        <v>32.166666666666664</v>
      </c>
      <c r="E201" s="38">
        <v>31.883333333333326</v>
      </c>
      <c r="F201" s="38">
        <v>31.716666666666661</v>
      </c>
      <c r="G201" s="38">
        <v>31.433333333333323</v>
      </c>
      <c r="H201" s="38">
        <v>32.333333333333329</v>
      </c>
      <c r="I201" s="38">
        <v>32.616666666666674</v>
      </c>
      <c r="J201" s="38">
        <v>32.783333333333331</v>
      </c>
      <c r="K201" s="31">
        <v>32.450000000000003</v>
      </c>
      <c r="L201" s="31">
        <v>32</v>
      </c>
      <c r="M201" s="31">
        <v>50.827500000000001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77.8</v>
      </c>
      <c r="D202" s="38">
        <v>78.316666666666663</v>
      </c>
      <c r="E202" s="38">
        <v>76.333333333333329</v>
      </c>
      <c r="F202" s="38">
        <v>74.86666666666666</v>
      </c>
      <c r="G202" s="38">
        <v>72.883333333333326</v>
      </c>
      <c r="H202" s="38">
        <v>79.783333333333331</v>
      </c>
      <c r="I202" s="38">
        <v>81.76666666666668</v>
      </c>
      <c r="J202" s="38">
        <v>83.233333333333334</v>
      </c>
      <c r="K202" s="31">
        <v>80.3</v>
      </c>
      <c r="L202" s="31">
        <v>76.849999999999994</v>
      </c>
      <c r="M202" s="31">
        <v>30.57518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1379.75</v>
      </c>
      <c r="D203" s="38">
        <v>1379.4333333333334</v>
      </c>
      <c r="E203" s="38">
        <v>1362.8666666666668</v>
      </c>
      <c r="F203" s="38">
        <v>1345.9833333333333</v>
      </c>
      <c r="G203" s="38">
        <v>1329.4166666666667</v>
      </c>
      <c r="H203" s="38">
        <v>1396.3166666666668</v>
      </c>
      <c r="I203" s="38">
        <v>1412.8833333333334</v>
      </c>
      <c r="J203" s="38">
        <v>1429.7666666666669</v>
      </c>
      <c r="K203" s="31">
        <v>1396</v>
      </c>
      <c r="L203" s="31">
        <v>1362.55</v>
      </c>
      <c r="M203" s="31">
        <v>19.41995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1559.8</v>
      </c>
      <c r="D204" s="38">
        <v>1566.1666666666667</v>
      </c>
      <c r="E204" s="38">
        <v>1532.3333333333335</v>
      </c>
      <c r="F204" s="38">
        <v>1504.8666666666668</v>
      </c>
      <c r="G204" s="38">
        <v>1471.0333333333335</v>
      </c>
      <c r="H204" s="38">
        <v>1593.6333333333334</v>
      </c>
      <c r="I204" s="38">
        <v>1627.4666666666669</v>
      </c>
      <c r="J204" s="38">
        <v>1654.9333333333334</v>
      </c>
      <c r="K204" s="31">
        <v>1600</v>
      </c>
      <c r="L204" s="31">
        <v>1538.7</v>
      </c>
      <c r="M204" s="31">
        <v>4.0372000000000003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8287.7000000000007</v>
      </c>
      <c r="D205" s="38">
        <v>8272.0333333333328</v>
      </c>
      <c r="E205" s="38">
        <v>8229.0666666666657</v>
      </c>
      <c r="F205" s="38">
        <v>8170.4333333333325</v>
      </c>
      <c r="G205" s="38">
        <v>8127.4666666666653</v>
      </c>
      <c r="H205" s="38">
        <v>8330.6666666666661</v>
      </c>
      <c r="I205" s="38">
        <v>8373.6333333333332</v>
      </c>
      <c r="J205" s="38">
        <v>8432.2666666666664</v>
      </c>
      <c r="K205" s="31">
        <v>8315</v>
      </c>
      <c r="L205" s="31">
        <v>8213.4</v>
      </c>
      <c r="M205" s="31">
        <v>1.3441399999999999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87.85</v>
      </c>
      <c r="D206" s="38">
        <v>88.3</v>
      </c>
      <c r="E206" s="38">
        <v>85.75</v>
      </c>
      <c r="F206" s="38">
        <v>83.65</v>
      </c>
      <c r="G206" s="38">
        <v>81.100000000000009</v>
      </c>
      <c r="H206" s="38">
        <v>90.399999999999991</v>
      </c>
      <c r="I206" s="38">
        <v>92.949999999999974</v>
      </c>
      <c r="J206" s="38">
        <v>95.049999999999983</v>
      </c>
      <c r="K206" s="31">
        <v>90.85</v>
      </c>
      <c r="L206" s="31">
        <v>86.2</v>
      </c>
      <c r="M206" s="31">
        <v>163.56174999999999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619.15</v>
      </c>
      <c r="D207" s="38">
        <v>620.9</v>
      </c>
      <c r="E207" s="38">
        <v>612.25</v>
      </c>
      <c r="F207" s="38">
        <v>605.35</v>
      </c>
      <c r="G207" s="38">
        <v>596.70000000000005</v>
      </c>
      <c r="H207" s="38">
        <v>627.79999999999995</v>
      </c>
      <c r="I207" s="38">
        <v>636.44999999999982</v>
      </c>
      <c r="J207" s="38">
        <v>643.34999999999991</v>
      </c>
      <c r="K207" s="31">
        <v>629.54999999999995</v>
      </c>
      <c r="L207" s="31">
        <v>614</v>
      </c>
      <c r="M207" s="31">
        <v>29.772939999999998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808.1</v>
      </c>
      <c r="D208" s="38">
        <v>806</v>
      </c>
      <c r="E208" s="38">
        <v>802.15</v>
      </c>
      <c r="F208" s="38">
        <v>796.19999999999993</v>
      </c>
      <c r="G208" s="38">
        <v>792.34999999999991</v>
      </c>
      <c r="H208" s="38">
        <v>811.95</v>
      </c>
      <c r="I208" s="38">
        <v>815.8</v>
      </c>
      <c r="J208" s="38">
        <v>821.75000000000011</v>
      </c>
      <c r="K208" s="31">
        <v>809.85</v>
      </c>
      <c r="L208" s="31">
        <v>800.05</v>
      </c>
      <c r="M208" s="31">
        <v>13.02623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272.14999999999998</v>
      </c>
      <c r="D209" s="38">
        <v>273.3</v>
      </c>
      <c r="E209" s="38">
        <v>269.20000000000005</v>
      </c>
      <c r="F209" s="38">
        <v>266.25000000000006</v>
      </c>
      <c r="G209" s="38">
        <v>262.15000000000009</v>
      </c>
      <c r="H209" s="38">
        <v>276.25</v>
      </c>
      <c r="I209" s="38">
        <v>280.35000000000002</v>
      </c>
      <c r="J209" s="38">
        <v>283.29999999999995</v>
      </c>
      <c r="K209" s="31">
        <v>277.39999999999998</v>
      </c>
      <c r="L209" s="31">
        <v>270.35000000000002</v>
      </c>
      <c r="M209" s="31">
        <v>107.28355999999999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801.15</v>
      </c>
      <c r="D210" s="38">
        <v>799.5</v>
      </c>
      <c r="E210" s="38">
        <v>793.75</v>
      </c>
      <c r="F210" s="38">
        <v>786.35</v>
      </c>
      <c r="G210" s="38">
        <v>780.6</v>
      </c>
      <c r="H210" s="38">
        <v>806.9</v>
      </c>
      <c r="I210" s="38">
        <v>812.65</v>
      </c>
      <c r="J210" s="38">
        <v>820.05</v>
      </c>
      <c r="K210" s="31">
        <v>805.25</v>
      </c>
      <c r="L210" s="31">
        <v>792.1</v>
      </c>
      <c r="M210" s="31">
        <v>26.998010000000001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1453.25</v>
      </c>
      <c r="D211" s="38">
        <v>1444.75</v>
      </c>
      <c r="E211" s="38">
        <v>1423.55</v>
      </c>
      <c r="F211" s="38">
        <v>1393.85</v>
      </c>
      <c r="G211" s="38">
        <v>1372.6499999999999</v>
      </c>
      <c r="H211" s="38">
        <v>1474.45</v>
      </c>
      <c r="I211" s="38">
        <v>1495.6499999999999</v>
      </c>
      <c r="J211" s="38">
        <v>1525.3500000000001</v>
      </c>
      <c r="K211" s="31">
        <v>1465.95</v>
      </c>
      <c r="L211" s="31">
        <v>1415.05</v>
      </c>
      <c r="M211" s="31">
        <v>1.26031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402.8</v>
      </c>
      <c r="D212" s="38">
        <v>402.56666666666666</v>
      </c>
      <c r="E212" s="38">
        <v>399.23333333333335</v>
      </c>
      <c r="F212" s="38">
        <v>395.66666666666669</v>
      </c>
      <c r="G212" s="38">
        <v>392.33333333333337</v>
      </c>
      <c r="H212" s="38">
        <v>406.13333333333333</v>
      </c>
      <c r="I212" s="38">
        <v>409.4666666666667</v>
      </c>
      <c r="J212" s="38">
        <v>413.0333333333333</v>
      </c>
      <c r="K212" s="31">
        <v>405.9</v>
      </c>
      <c r="L212" s="31">
        <v>399</v>
      </c>
      <c r="M212" s="31">
        <v>26.998090000000001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17</v>
      </c>
      <c r="D213" s="38">
        <v>17.05</v>
      </c>
      <c r="E213" s="38">
        <v>16.8</v>
      </c>
      <c r="F213" s="38">
        <v>16.600000000000001</v>
      </c>
      <c r="G213" s="38">
        <v>16.350000000000001</v>
      </c>
      <c r="H213" s="38">
        <v>17.25</v>
      </c>
      <c r="I213" s="38">
        <v>17.5</v>
      </c>
      <c r="J213" s="38">
        <v>17.7</v>
      </c>
      <c r="K213" s="31">
        <v>17.3</v>
      </c>
      <c r="L213" s="31">
        <v>16.850000000000001</v>
      </c>
      <c r="M213" s="31">
        <v>1089.43704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226.75</v>
      </c>
      <c r="D214" s="38">
        <v>230.04999999999998</v>
      </c>
      <c r="E214" s="38">
        <v>221.69999999999996</v>
      </c>
      <c r="F214" s="38">
        <v>216.64999999999998</v>
      </c>
      <c r="G214" s="38">
        <v>208.29999999999995</v>
      </c>
      <c r="H214" s="38">
        <v>235.09999999999997</v>
      </c>
      <c r="I214" s="38">
        <v>243.45</v>
      </c>
      <c r="J214" s="38">
        <v>248.49999999999997</v>
      </c>
      <c r="K214" s="31">
        <v>238.4</v>
      </c>
      <c r="L214" s="31">
        <v>225</v>
      </c>
      <c r="M214" s="31">
        <v>140.83360999999999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85.05</v>
      </c>
      <c r="D215" s="38">
        <v>84.55</v>
      </c>
      <c r="E215" s="38">
        <v>83.149999999999991</v>
      </c>
      <c r="F215" s="38">
        <v>81.25</v>
      </c>
      <c r="G215" s="38">
        <v>79.849999999999994</v>
      </c>
      <c r="H215" s="38">
        <v>86.449999999999989</v>
      </c>
      <c r="I215" s="38">
        <v>87.85</v>
      </c>
      <c r="J215" s="38">
        <v>89.749999999999986</v>
      </c>
      <c r="K215" s="31">
        <v>85.95</v>
      </c>
      <c r="L215" s="31">
        <v>82.65</v>
      </c>
      <c r="M215" s="31">
        <v>548.44624999999996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628.6</v>
      </c>
      <c r="D216" s="38">
        <v>628.5333333333333</v>
      </c>
      <c r="E216" s="38">
        <v>622.06666666666661</v>
      </c>
      <c r="F216" s="38">
        <v>615.5333333333333</v>
      </c>
      <c r="G216" s="38">
        <v>609.06666666666661</v>
      </c>
      <c r="H216" s="38">
        <v>635.06666666666661</v>
      </c>
      <c r="I216" s="38">
        <v>641.5333333333333</v>
      </c>
      <c r="J216" s="38">
        <v>648.06666666666661</v>
      </c>
      <c r="K216" s="31">
        <v>635</v>
      </c>
      <c r="L216" s="31">
        <v>622</v>
      </c>
      <c r="M216" s="31">
        <v>8.55457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20"/>
      <c r="B1" s="321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45141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13" t="s">
        <v>16</v>
      </c>
      <c r="B9" s="315" t="s">
        <v>18</v>
      </c>
      <c r="C9" s="319" t="s">
        <v>20</v>
      </c>
      <c r="D9" s="319" t="s">
        <v>21</v>
      </c>
      <c r="E9" s="310" t="s">
        <v>22</v>
      </c>
      <c r="F9" s="311"/>
      <c r="G9" s="312"/>
      <c r="H9" s="310" t="s">
        <v>23</v>
      </c>
      <c r="I9" s="311"/>
      <c r="J9" s="312"/>
      <c r="K9" s="26"/>
      <c r="L9" s="27"/>
      <c r="M9" s="53"/>
      <c r="N9" s="1"/>
      <c r="O9" s="1"/>
    </row>
    <row r="10" spans="1:15" ht="42.75" customHeight="1">
      <c r="A10" s="317"/>
      <c r="B10" s="318"/>
      <c r="C10" s="318"/>
      <c r="D10" s="31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503.95</v>
      </c>
      <c r="D11" s="38">
        <v>508.2833333333333</v>
      </c>
      <c r="E11" s="38">
        <v>497.06666666666661</v>
      </c>
      <c r="F11" s="38">
        <v>490.18333333333328</v>
      </c>
      <c r="G11" s="38">
        <v>478.96666666666658</v>
      </c>
      <c r="H11" s="38">
        <v>515.16666666666663</v>
      </c>
      <c r="I11" s="38">
        <v>526.38333333333333</v>
      </c>
      <c r="J11" s="38">
        <v>533.26666666666665</v>
      </c>
      <c r="K11" s="31">
        <v>519.5</v>
      </c>
      <c r="L11" s="31">
        <v>501.4</v>
      </c>
      <c r="M11" s="31">
        <v>0.70411999999999997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28267.15</v>
      </c>
      <c r="D12" s="38">
        <v>28311.416666666668</v>
      </c>
      <c r="E12" s="38">
        <v>27732.833333333336</v>
      </c>
      <c r="F12" s="38">
        <v>27198.516666666666</v>
      </c>
      <c r="G12" s="38">
        <v>26619.933333333334</v>
      </c>
      <c r="H12" s="38">
        <v>28845.733333333337</v>
      </c>
      <c r="I12" s="38">
        <v>29424.316666666673</v>
      </c>
      <c r="J12" s="38">
        <v>29958.633333333339</v>
      </c>
      <c r="K12" s="31">
        <v>28890</v>
      </c>
      <c r="L12" s="31">
        <v>27777.1</v>
      </c>
      <c r="M12" s="31">
        <v>3.3090000000000001E-2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598.95000000000005</v>
      </c>
      <c r="D13" s="38">
        <v>605.2833333333333</v>
      </c>
      <c r="E13" s="38">
        <v>586.16666666666663</v>
      </c>
      <c r="F13" s="38">
        <v>573.38333333333333</v>
      </c>
      <c r="G13" s="38">
        <v>554.26666666666665</v>
      </c>
      <c r="H13" s="38">
        <v>618.06666666666661</v>
      </c>
      <c r="I13" s="38">
        <v>637.18333333333339</v>
      </c>
      <c r="J13" s="38">
        <v>649.96666666666658</v>
      </c>
      <c r="K13" s="31">
        <v>624.4</v>
      </c>
      <c r="L13" s="31">
        <v>592.5</v>
      </c>
      <c r="M13" s="31">
        <v>15.19267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471.5</v>
      </c>
      <c r="D14" s="38">
        <v>473.35000000000008</v>
      </c>
      <c r="E14" s="38">
        <v>465.75000000000017</v>
      </c>
      <c r="F14" s="38">
        <v>460.00000000000011</v>
      </c>
      <c r="G14" s="38">
        <v>452.4000000000002</v>
      </c>
      <c r="H14" s="38">
        <v>479.10000000000014</v>
      </c>
      <c r="I14" s="38">
        <v>486.70000000000005</v>
      </c>
      <c r="J14" s="38">
        <v>492.4500000000001</v>
      </c>
      <c r="K14" s="31">
        <v>480.95</v>
      </c>
      <c r="L14" s="31">
        <v>467.6</v>
      </c>
      <c r="M14" s="31">
        <v>17.254249999999999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1559.65</v>
      </c>
      <c r="D15" s="38">
        <v>1564.0333333333335</v>
      </c>
      <c r="E15" s="38">
        <v>1545.666666666667</v>
      </c>
      <c r="F15" s="38">
        <v>1531.6833333333334</v>
      </c>
      <c r="G15" s="38">
        <v>1513.3166666666668</v>
      </c>
      <c r="H15" s="38">
        <v>1578.0166666666671</v>
      </c>
      <c r="I15" s="38">
        <v>1596.3833333333334</v>
      </c>
      <c r="J15" s="38">
        <v>1610.3666666666672</v>
      </c>
      <c r="K15" s="31">
        <v>1582.4</v>
      </c>
      <c r="L15" s="31">
        <v>1550.05</v>
      </c>
      <c r="M15" s="31">
        <v>1.85764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4408</v>
      </c>
      <c r="D16" s="38">
        <v>4448.333333333333</v>
      </c>
      <c r="E16" s="38">
        <v>4339.6666666666661</v>
      </c>
      <c r="F16" s="38">
        <v>4271.333333333333</v>
      </c>
      <c r="G16" s="38">
        <v>4162.6666666666661</v>
      </c>
      <c r="H16" s="38">
        <v>4516.6666666666661</v>
      </c>
      <c r="I16" s="38">
        <v>4625.3333333333321</v>
      </c>
      <c r="J16" s="38">
        <v>4693.6666666666661</v>
      </c>
      <c r="K16" s="31">
        <v>4557</v>
      </c>
      <c r="L16" s="31">
        <v>4380</v>
      </c>
      <c r="M16" s="31">
        <v>2.17964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24084.7</v>
      </c>
      <c r="D17" s="38">
        <v>24020.966666666664</v>
      </c>
      <c r="E17" s="38">
        <v>23806.933333333327</v>
      </c>
      <c r="F17" s="38">
        <v>23529.166666666664</v>
      </c>
      <c r="G17" s="38">
        <v>23315.133333333328</v>
      </c>
      <c r="H17" s="38">
        <v>24298.733333333326</v>
      </c>
      <c r="I17" s="38">
        <v>24512.766666666659</v>
      </c>
      <c r="J17" s="38">
        <v>24790.533333333326</v>
      </c>
      <c r="K17" s="31">
        <v>24235</v>
      </c>
      <c r="L17" s="31">
        <v>23743.200000000001</v>
      </c>
      <c r="M17" s="31">
        <v>0.17029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1971.25</v>
      </c>
      <c r="D18" s="38">
        <v>1986.4833333333333</v>
      </c>
      <c r="E18" s="38">
        <v>1946.2666666666667</v>
      </c>
      <c r="F18" s="38">
        <v>1921.2833333333333</v>
      </c>
      <c r="G18" s="38">
        <v>1881.0666666666666</v>
      </c>
      <c r="H18" s="38">
        <v>2011.4666666666667</v>
      </c>
      <c r="I18" s="38">
        <v>2051.6833333333334</v>
      </c>
      <c r="J18" s="38">
        <v>2076.666666666667</v>
      </c>
      <c r="K18" s="31">
        <v>2026.7</v>
      </c>
      <c r="L18" s="31">
        <v>1961.5</v>
      </c>
      <c r="M18" s="31">
        <v>6.7713700000000001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2473.5500000000002</v>
      </c>
      <c r="D19" s="38">
        <v>2479.5166666666669</v>
      </c>
      <c r="E19" s="38">
        <v>2445.0333333333338</v>
      </c>
      <c r="F19" s="38">
        <v>2416.5166666666669</v>
      </c>
      <c r="G19" s="38">
        <v>2382.0333333333338</v>
      </c>
      <c r="H19" s="38">
        <v>2508.0333333333338</v>
      </c>
      <c r="I19" s="38">
        <v>2542.5166666666664</v>
      </c>
      <c r="J19" s="38">
        <v>2571.0333333333338</v>
      </c>
      <c r="K19" s="31">
        <v>2514</v>
      </c>
      <c r="L19" s="31">
        <v>2451</v>
      </c>
      <c r="M19" s="31">
        <v>25.069710000000001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1052.45</v>
      </c>
      <c r="D20" s="38">
        <v>1063.8333333333333</v>
      </c>
      <c r="E20" s="38">
        <v>1033.6666666666665</v>
      </c>
      <c r="F20" s="38">
        <v>1014.8833333333332</v>
      </c>
      <c r="G20" s="38">
        <v>984.71666666666647</v>
      </c>
      <c r="H20" s="38">
        <v>1082.6166666666666</v>
      </c>
      <c r="I20" s="38">
        <v>1112.7833333333331</v>
      </c>
      <c r="J20" s="38">
        <v>1131.5666666666666</v>
      </c>
      <c r="K20" s="31">
        <v>1094</v>
      </c>
      <c r="L20" s="31">
        <v>1045.05</v>
      </c>
      <c r="M20" s="31">
        <v>12.45613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761.45</v>
      </c>
      <c r="D21" s="38">
        <v>762.29999999999984</v>
      </c>
      <c r="E21" s="38">
        <v>750.6999999999997</v>
      </c>
      <c r="F21" s="38">
        <v>739.94999999999982</v>
      </c>
      <c r="G21" s="38">
        <v>728.34999999999968</v>
      </c>
      <c r="H21" s="38">
        <v>773.04999999999973</v>
      </c>
      <c r="I21" s="38">
        <v>784.64999999999986</v>
      </c>
      <c r="J21" s="38">
        <v>795.39999999999975</v>
      </c>
      <c r="K21" s="31">
        <v>773.9</v>
      </c>
      <c r="L21" s="31">
        <v>751.55</v>
      </c>
      <c r="M21" s="31">
        <v>30.17482</v>
      </c>
      <c r="N21" s="1"/>
      <c r="O21" s="1"/>
    </row>
    <row r="22" spans="1:15" ht="12" customHeight="1">
      <c r="A22" s="33">
        <v>12</v>
      </c>
      <c r="B22" s="58" t="s">
        <v>860</v>
      </c>
      <c r="C22" s="31">
        <v>267.7</v>
      </c>
      <c r="D22" s="38">
        <v>268.25</v>
      </c>
      <c r="E22" s="38">
        <v>260.05</v>
      </c>
      <c r="F22" s="38">
        <v>252.40000000000003</v>
      </c>
      <c r="G22" s="38">
        <v>244.20000000000005</v>
      </c>
      <c r="H22" s="38">
        <v>275.89999999999998</v>
      </c>
      <c r="I22" s="38">
        <v>284.10000000000002</v>
      </c>
      <c r="J22" s="38">
        <v>291.74999999999994</v>
      </c>
      <c r="K22" s="31">
        <v>276.45</v>
      </c>
      <c r="L22" s="31">
        <v>260.60000000000002</v>
      </c>
      <c r="M22" s="31">
        <v>68.993830000000003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652</v>
      </c>
      <c r="D23" s="38">
        <v>655.51666666666665</v>
      </c>
      <c r="E23" s="38">
        <v>642.0333333333333</v>
      </c>
      <c r="F23" s="38">
        <v>632.06666666666661</v>
      </c>
      <c r="G23" s="38">
        <v>618.58333333333326</v>
      </c>
      <c r="H23" s="38">
        <v>665.48333333333335</v>
      </c>
      <c r="I23" s="38">
        <v>678.9666666666667</v>
      </c>
      <c r="J23" s="38">
        <v>688.93333333333339</v>
      </c>
      <c r="K23" s="31">
        <v>669</v>
      </c>
      <c r="L23" s="31">
        <v>645.54999999999995</v>
      </c>
      <c r="M23" s="31">
        <v>7.28085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789.3</v>
      </c>
      <c r="D24" s="38">
        <v>796.44999999999993</v>
      </c>
      <c r="E24" s="38">
        <v>776.89999999999986</v>
      </c>
      <c r="F24" s="38">
        <v>764.49999999999989</v>
      </c>
      <c r="G24" s="38">
        <v>744.94999999999982</v>
      </c>
      <c r="H24" s="38">
        <v>808.84999999999991</v>
      </c>
      <c r="I24" s="38">
        <v>828.39999999999986</v>
      </c>
      <c r="J24" s="38">
        <v>840.8</v>
      </c>
      <c r="K24" s="31">
        <v>816</v>
      </c>
      <c r="L24" s="31">
        <v>784.05</v>
      </c>
      <c r="M24" s="31">
        <v>10.70171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400.5</v>
      </c>
      <c r="D25" s="38">
        <v>403.5333333333333</v>
      </c>
      <c r="E25" s="38">
        <v>392.61666666666662</v>
      </c>
      <c r="F25" s="38">
        <v>384.73333333333329</v>
      </c>
      <c r="G25" s="38">
        <v>373.81666666666661</v>
      </c>
      <c r="H25" s="38">
        <v>411.41666666666663</v>
      </c>
      <c r="I25" s="38">
        <v>422.33333333333337</v>
      </c>
      <c r="J25" s="38">
        <v>430.21666666666664</v>
      </c>
      <c r="K25" s="31">
        <v>414.45</v>
      </c>
      <c r="L25" s="31">
        <v>395.65</v>
      </c>
      <c r="M25" s="31">
        <v>23.786100000000001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189.95</v>
      </c>
      <c r="D26" s="38">
        <v>190.11666666666667</v>
      </c>
      <c r="E26" s="38">
        <v>184.83333333333334</v>
      </c>
      <c r="F26" s="38">
        <v>179.71666666666667</v>
      </c>
      <c r="G26" s="38">
        <v>174.43333333333334</v>
      </c>
      <c r="H26" s="38">
        <v>195.23333333333335</v>
      </c>
      <c r="I26" s="38">
        <v>200.51666666666665</v>
      </c>
      <c r="J26" s="38">
        <v>205.63333333333335</v>
      </c>
      <c r="K26" s="31">
        <v>195.4</v>
      </c>
      <c r="L26" s="31">
        <v>185</v>
      </c>
      <c r="M26" s="31">
        <v>106.34402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218.1</v>
      </c>
      <c r="D27" s="38">
        <v>219</v>
      </c>
      <c r="E27" s="38">
        <v>215.65</v>
      </c>
      <c r="F27" s="38">
        <v>213.20000000000002</v>
      </c>
      <c r="G27" s="38">
        <v>209.85000000000002</v>
      </c>
      <c r="H27" s="38">
        <v>221.45</v>
      </c>
      <c r="I27" s="38">
        <v>224.8</v>
      </c>
      <c r="J27" s="38">
        <v>227.24999999999997</v>
      </c>
      <c r="K27" s="31">
        <v>222.35</v>
      </c>
      <c r="L27" s="31">
        <v>216.55</v>
      </c>
      <c r="M27" s="31">
        <v>20.092230000000001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380.85</v>
      </c>
      <c r="D28" s="38">
        <v>381.11666666666662</v>
      </c>
      <c r="E28" s="38">
        <v>375.23333333333323</v>
      </c>
      <c r="F28" s="38">
        <v>369.61666666666662</v>
      </c>
      <c r="G28" s="38">
        <v>363.73333333333323</v>
      </c>
      <c r="H28" s="38">
        <v>386.73333333333323</v>
      </c>
      <c r="I28" s="38">
        <v>392.61666666666656</v>
      </c>
      <c r="J28" s="38">
        <v>398.23333333333323</v>
      </c>
      <c r="K28" s="31">
        <v>387</v>
      </c>
      <c r="L28" s="31">
        <v>375.5</v>
      </c>
      <c r="M28" s="31">
        <v>3.37304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1060.3</v>
      </c>
      <c r="D29" s="38">
        <v>1065.4166666666667</v>
      </c>
      <c r="E29" s="38">
        <v>1026.6333333333334</v>
      </c>
      <c r="F29" s="38">
        <v>992.9666666666667</v>
      </c>
      <c r="G29" s="38">
        <v>954.18333333333339</v>
      </c>
      <c r="H29" s="38">
        <v>1099.0833333333335</v>
      </c>
      <c r="I29" s="38">
        <v>1137.8666666666668</v>
      </c>
      <c r="J29" s="38">
        <v>1171.5333333333335</v>
      </c>
      <c r="K29" s="31">
        <v>1104.2</v>
      </c>
      <c r="L29" s="31">
        <v>1031.75</v>
      </c>
      <c r="M29" s="31">
        <v>0.97182000000000002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1119.0999999999999</v>
      </c>
      <c r="D30" s="38">
        <v>1130.1333333333332</v>
      </c>
      <c r="E30" s="38">
        <v>1095.2666666666664</v>
      </c>
      <c r="F30" s="38">
        <v>1071.4333333333332</v>
      </c>
      <c r="G30" s="38">
        <v>1036.5666666666664</v>
      </c>
      <c r="H30" s="38">
        <v>1153.9666666666665</v>
      </c>
      <c r="I30" s="38">
        <v>1188.8333333333333</v>
      </c>
      <c r="J30" s="38">
        <v>1212.6666666666665</v>
      </c>
      <c r="K30" s="31">
        <v>1165</v>
      </c>
      <c r="L30" s="31">
        <v>1106.3</v>
      </c>
      <c r="M30" s="31">
        <v>5.4738800000000003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3464.55</v>
      </c>
      <c r="D31" s="38">
        <v>3451.1833333333329</v>
      </c>
      <c r="E31" s="38">
        <v>3393.3666666666659</v>
      </c>
      <c r="F31" s="38">
        <v>3322.1833333333329</v>
      </c>
      <c r="G31" s="38">
        <v>3264.3666666666659</v>
      </c>
      <c r="H31" s="38">
        <v>3522.3666666666659</v>
      </c>
      <c r="I31" s="38">
        <v>3580.1833333333325</v>
      </c>
      <c r="J31" s="38">
        <v>3651.3666666666659</v>
      </c>
      <c r="K31" s="31">
        <v>3509</v>
      </c>
      <c r="L31" s="31">
        <v>3380</v>
      </c>
      <c r="M31" s="31">
        <v>2.9160499999999998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1684.05</v>
      </c>
      <c r="D32" s="38">
        <v>1688.2</v>
      </c>
      <c r="E32" s="38">
        <v>1662.4</v>
      </c>
      <c r="F32" s="38">
        <v>1640.75</v>
      </c>
      <c r="G32" s="38">
        <v>1614.95</v>
      </c>
      <c r="H32" s="38">
        <v>1709.8500000000001</v>
      </c>
      <c r="I32" s="38">
        <v>1735.6499999999999</v>
      </c>
      <c r="J32" s="38">
        <v>1757.3000000000002</v>
      </c>
      <c r="K32" s="31">
        <v>1714</v>
      </c>
      <c r="L32" s="31">
        <v>1666.55</v>
      </c>
      <c r="M32" s="31">
        <v>3.9994900000000002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770.15</v>
      </c>
      <c r="D33" s="38">
        <v>770.76666666666677</v>
      </c>
      <c r="E33" s="38">
        <v>762.53333333333353</v>
      </c>
      <c r="F33" s="38">
        <v>754.91666666666674</v>
      </c>
      <c r="G33" s="38">
        <v>746.68333333333351</v>
      </c>
      <c r="H33" s="38">
        <v>778.38333333333355</v>
      </c>
      <c r="I33" s="38">
        <v>786.6166666666669</v>
      </c>
      <c r="J33" s="38">
        <v>794.23333333333358</v>
      </c>
      <c r="K33" s="31">
        <v>779</v>
      </c>
      <c r="L33" s="31">
        <v>763.15</v>
      </c>
      <c r="M33" s="31">
        <v>1.68781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3935.5</v>
      </c>
      <c r="D34" s="38">
        <v>3936.3333333333335</v>
      </c>
      <c r="E34" s="38">
        <v>3899.166666666667</v>
      </c>
      <c r="F34" s="38">
        <v>3862.8333333333335</v>
      </c>
      <c r="G34" s="38">
        <v>3825.666666666667</v>
      </c>
      <c r="H34" s="38">
        <v>3972.666666666667</v>
      </c>
      <c r="I34" s="38">
        <v>4009.8333333333339</v>
      </c>
      <c r="J34" s="38">
        <v>4046.166666666667</v>
      </c>
      <c r="K34" s="31">
        <v>3973.5</v>
      </c>
      <c r="L34" s="31">
        <v>3900</v>
      </c>
      <c r="M34" s="31">
        <v>0.88119000000000003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2415.25</v>
      </c>
      <c r="D35" s="38">
        <v>2431.0833333333335</v>
      </c>
      <c r="E35" s="38">
        <v>2393.166666666667</v>
      </c>
      <c r="F35" s="38">
        <v>2371.0833333333335</v>
      </c>
      <c r="G35" s="38">
        <v>2333.166666666667</v>
      </c>
      <c r="H35" s="38">
        <v>2453.166666666667</v>
      </c>
      <c r="I35" s="38">
        <v>2491.0833333333339</v>
      </c>
      <c r="J35" s="38">
        <v>2513.166666666667</v>
      </c>
      <c r="K35" s="31">
        <v>2469</v>
      </c>
      <c r="L35" s="31">
        <v>2409</v>
      </c>
      <c r="M35" s="31">
        <v>0.28898000000000001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634.65</v>
      </c>
      <c r="D36" s="38">
        <v>635.65</v>
      </c>
      <c r="E36" s="38">
        <v>630.5</v>
      </c>
      <c r="F36" s="38">
        <v>626.35</v>
      </c>
      <c r="G36" s="38">
        <v>621.20000000000005</v>
      </c>
      <c r="H36" s="38">
        <v>639.79999999999995</v>
      </c>
      <c r="I36" s="38">
        <v>644.94999999999982</v>
      </c>
      <c r="J36" s="38">
        <v>649.09999999999991</v>
      </c>
      <c r="K36" s="31">
        <v>640.79999999999995</v>
      </c>
      <c r="L36" s="31">
        <v>631.5</v>
      </c>
      <c r="M36" s="31">
        <v>8.3676600000000008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2359.35</v>
      </c>
      <c r="D37" s="38">
        <v>2385.4166666666665</v>
      </c>
      <c r="E37" s="38">
        <v>2310.833333333333</v>
      </c>
      <c r="F37" s="38">
        <v>2262.3166666666666</v>
      </c>
      <c r="G37" s="38">
        <v>2187.7333333333331</v>
      </c>
      <c r="H37" s="38">
        <v>2433.9333333333329</v>
      </c>
      <c r="I37" s="38">
        <v>2508.516666666666</v>
      </c>
      <c r="J37" s="38">
        <v>2557.0333333333328</v>
      </c>
      <c r="K37" s="31">
        <v>2460</v>
      </c>
      <c r="L37" s="31">
        <v>2336.9</v>
      </c>
      <c r="M37" s="31">
        <v>1.2751399999999999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460.9</v>
      </c>
      <c r="D38" s="38">
        <v>460.08333333333331</v>
      </c>
      <c r="E38" s="38">
        <v>450.81666666666661</v>
      </c>
      <c r="F38" s="38">
        <v>440.73333333333329</v>
      </c>
      <c r="G38" s="38">
        <v>431.46666666666658</v>
      </c>
      <c r="H38" s="38">
        <v>470.16666666666663</v>
      </c>
      <c r="I38" s="38">
        <v>479.43333333333339</v>
      </c>
      <c r="J38" s="38">
        <v>489.51666666666665</v>
      </c>
      <c r="K38" s="31">
        <v>469.35</v>
      </c>
      <c r="L38" s="31">
        <v>450</v>
      </c>
      <c r="M38" s="31">
        <v>88.191069999999996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1478.65</v>
      </c>
      <c r="D39" s="38">
        <v>1492.8833333333332</v>
      </c>
      <c r="E39" s="38">
        <v>1460.7666666666664</v>
      </c>
      <c r="F39" s="38">
        <v>1442.8833333333332</v>
      </c>
      <c r="G39" s="38">
        <v>1410.7666666666664</v>
      </c>
      <c r="H39" s="38">
        <v>1510.7666666666664</v>
      </c>
      <c r="I39" s="38">
        <v>1542.8833333333332</v>
      </c>
      <c r="J39" s="38">
        <v>1560.7666666666664</v>
      </c>
      <c r="K39" s="31">
        <v>1525</v>
      </c>
      <c r="L39" s="31">
        <v>1475</v>
      </c>
      <c r="M39" s="31">
        <v>3.2463799999999998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926</v>
      </c>
      <c r="D40" s="38">
        <v>933.66666666666663</v>
      </c>
      <c r="E40" s="38">
        <v>912.33333333333326</v>
      </c>
      <c r="F40" s="38">
        <v>898.66666666666663</v>
      </c>
      <c r="G40" s="38">
        <v>877.33333333333326</v>
      </c>
      <c r="H40" s="38">
        <v>947.33333333333326</v>
      </c>
      <c r="I40" s="38">
        <v>968.66666666666652</v>
      </c>
      <c r="J40" s="38">
        <v>982.33333333333326</v>
      </c>
      <c r="K40" s="31">
        <v>955</v>
      </c>
      <c r="L40" s="31">
        <v>920</v>
      </c>
      <c r="M40" s="31">
        <v>1.0674600000000001</v>
      </c>
      <c r="N40" s="1"/>
      <c r="O40" s="1"/>
    </row>
    <row r="41" spans="1:15" ht="12.75" customHeight="1">
      <c r="A41" s="33">
        <v>31</v>
      </c>
      <c r="B41" s="58" t="s">
        <v>862</v>
      </c>
      <c r="C41" s="31">
        <v>3622.3</v>
      </c>
      <c r="D41" s="38">
        <v>3638.15</v>
      </c>
      <c r="E41" s="38">
        <v>3529.3</v>
      </c>
      <c r="F41" s="38">
        <v>3436.3</v>
      </c>
      <c r="G41" s="38">
        <v>3327.4500000000003</v>
      </c>
      <c r="H41" s="38">
        <v>3731.15</v>
      </c>
      <c r="I41" s="38">
        <v>3839.9999999999995</v>
      </c>
      <c r="J41" s="38">
        <v>3933</v>
      </c>
      <c r="K41" s="31">
        <v>3747</v>
      </c>
      <c r="L41" s="31">
        <v>3545.15</v>
      </c>
      <c r="M41" s="31">
        <v>1.12192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1591.65</v>
      </c>
      <c r="D42" s="38">
        <v>1584.1000000000001</v>
      </c>
      <c r="E42" s="38">
        <v>1571.5500000000002</v>
      </c>
      <c r="F42" s="38">
        <v>1551.45</v>
      </c>
      <c r="G42" s="38">
        <v>1538.9</v>
      </c>
      <c r="H42" s="38">
        <v>1604.2000000000003</v>
      </c>
      <c r="I42" s="38">
        <v>1616.75</v>
      </c>
      <c r="J42" s="38">
        <v>1636.8500000000004</v>
      </c>
      <c r="K42" s="31">
        <v>1596.65</v>
      </c>
      <c r="L42" s="31">
        <v>1564</v>
      </c>
      <c r="M42" s="31">
        <v>4.1774199999999997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4996.75</v>
      </c>
      <c r="D43" s="38">
        <v>5005.4833333333336</v>
      </c>
      <c r="E43" s="38">
        <v>4967.2666666666673</v>
      </c>
      <c r="F43" s="38">
        <v>4937.7833333333338</v>
      </c>
      <c r="G43" s="38">
        <v>4899.5666666666675</v>
      </c>
      <c r="H43" s="38">
        <v>5034.9666666666672</v>
      </c>
      <c r="I43" s="38">
        <v>5073.1833333333343</v>
      </c>
      <c r="J43" s="38">
        <v>5102.666666666667</v>
      </c>
      <c r="K43" s="31">
        <v>5043.7</v>
      </c>
      <c r="L43" s="31">
        <v>4976</v>
      </c>
      <c r="M43" s="31">
        <v>10.16605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424.75</v>
      </c>
      <c r="D44" s="38">
        <v>425.18333333333339</v>
      </c>
      <c r="E44" s="38">
        <v>418.6666666666668</v>
      </c>
      <c r="F44" s="38">
        <v>412.58333333333343</v>
      </c>
      <c r="G44" s="38">
        <v>406.06666666666683</v>
      </c>
      <c r="H44" s="38">
        <v>431.26666666666677</v>
      </c>
      <c r="I44" s="38">
        <v>437.78333333333342</v>
      </c>
      <c r="J44" s="38">
        <v>443.86666666666673</v>
      </c>
      <c r="K44" s="31">
        <v>431.7</v>
      </c>
      <c r="L44" s="31">
        <v>419.1</v>
      </c>
      <c r="M44" s="31">
        <v>17.930260000000001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263.14999999999998</v>
      </c>
      <c r="D45" s="38">
        <v>265.89999999999998</v>
      </c>
      <c r="E45" s="38">
        <v>257.84999999999997</v>
      </c>
      <c r="F45" s="38">
        <v>252.55</v>
      </c>
      <c r="G45" s="38">
        <v>244.5</v>
      </c>
      <c r="H45" s="38">
        <v>271.19999999999993</v>
      </c>
      <c r="I45" s="38">
        <v>279.24999999999989</v>
      </c>
      <c r="J45" s="38">
        <v>284.5499999999999</v>
      </c>
      <c r="K45" s="31">
        <v>273.95</v>
      </c>
      <c r="L45" s="31">
        <v>260.60000000000002</v>
      </c>
      <c r="M45" s="31">
        <v>8.5366999999999997</v>
      </c>
      <c r="N45" s="1"/>
      <c r="O45" s="1"/>
    </row>
    <row r="46" spans="1:15" ht="12.75" customHeight="1">
      <c r="A46" s="33">
        <v>36</v>
      </c>
      <c r="B46" s="58" t="s">
        <v>861</v>
      </c>
      <c r="C46" s="31">
        <v>501.65</v>
      </c>
      <c r="D46" s="38">
        <v>506.83333333333331</v>
      </c>
      <c r="E46" s="38">
        <v>493.71666666666658</v>
      </c>
      <c r="F46" s="38">
        <v>485.78333333333325</v>
      </c>
      <c r="G46" s="38">
        <v>472.66666666666652</v>
      </c>
      <c r="H46" s="38">
        <v>514.76666666666665</v>
      </c>
      <c r="I46" s="38">
        <v>527.88333333333333</v>
      </c>
      <c r="J46" s="38">
        <v>535.81666666666672</v>
      </c>
      <c r="K46" s="31">
        <v>519.95000000000005</v>
      </c>
      <c r="L46" s="31">
        <v>498.9</v>
      </c>
      <c r="M46" s="31">
        <v>7.8257199999999996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536.54999999999995</v>
      </c>
      <c r="D47" s="38">
        <v>541.16666666666663</v>
      </c>
      <c r="E47" s="38">
        <v>525.2833333333333</v>
      </c>
      <c r="F47" s="38">
        <v>514.01666666666665</v>
      </c>
      <c r="G47" s="38">
        <v>498.13333333333333</v>
      </c>
      <c r="H47" s="38">
        <v>552.43333333333328</v>
      </c>
      <c r="I47" s="38">
        <v>568.31666666666672</v>
      </c>
      <c r="J47" s="38">
        <v>579.58333333333326</v>
      </c>
      <c r="K47" s="31">
        <v>557.04999999999995</v>
      </c>
      <c r="L47" s="31">
        <v>529.9</v>
      </c>
      <c r="M47" s="31">
        <v>3.8260700000000001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180.35</v>
      </c>
      <c r="D48" s="38">
        <v>181.75</v>
      </c>
      <c r="E48" s="38">
        <v>177.45</v>
      </c>
      <c r="F48" s="38">
        <v>174.54999999999998</v>
      </c>
      <c r="G48" s="38">
        <v>170.24999999999997</v>
      </c>
      <c r="H48" s="38">
        <v>184.65</v>
      </c>
      <c r="I48" s="38">
        <v>188.95000000000002</v>
      </c>
      <c r="J48" s="38">
        <v>191.85000000000002</v>
      </c>
      <c r="K48" s="31">
        <v>186.05</v>
      </c>
      <c r="L48" s="31">
        <v>178.85</v>
      </c>
      <c r="M48" s="31">
        <v>189.43324000000001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3362.9</v>
      </c>
      <c r="D49" s="38">
        <v>3355.1666666666665</v>
      </c>
      <c r="E49" s="38">
        <v>3338.3833333333332</v>
      </c>
      <c r="F49" s="38">
        <v>3313.8666666666668</v>
      </c>
      <c r="G49" s="38">
        <v>3297.0833333333335</v>
      </c>
      <c r="H49" s="38">
        <v>3379.6833333333329</v>
      </c>
      <c r="I49" s="38">
        <v>3396.4666666666667</v>
      </c>
      <c r="J49" s="38">
        <v>3420.9833333333327</v>
      </c>
      <c r="K49" s="31">
        <v>3371.95</v>
      </c>
      <c r="L49" s="31">
        <v>3330.65</v>
      </c>
      <c r="M49" s="31">
        <v>8.5721799999999995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318.10000000000002</v>
      </c>
      <c r="D50" s="38">
        <v>317.88333333333338</v>
      </c>
      <c r="E50" s="38">
        <v>311.26666666666677</v>
      </c>
      <c r="F50" s="38">
        <v>304.43333333333339</v>
      </c>
      <c r="G50" s="38">
        <v>297.81666666666678</v>
      </c>
      <c r="H50" s="38">
        <v>324.71666666666675</v>
      </c>
      <c r="I50" s="38">
        <v>331.33333333333343</v>
      </c>
      <c r="J50" s="38">
        <v>338.16666666666674</v>
      </c>
      <c r="K50" s="31">
        <v>324.5</v>
      </c>
      <c r="L50" s="31">
        <v>311.05</v>
      </c>
      <c r="M50" s="31">
        <v>6.2999000000000001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1980.35</v>
      </c>
      <c r="D51" s="38">
        <v>1980.5833333333333</v>
      </c>
      <c r="E51" s="38">
        <v>1951.7666666666664</v>
      </c>
      <c r="F51" s="38">
        <v>1923.1833333333332</v>
      </c>
      <c r="G51" s="38">
        <v>1894.3666666666663</v>
      </c>
      <c r="H51" s="38">
        <v>2009.1666666666665</v>
      </c>
      <c r="I51" s="38">
        <v>2037.9833333333336</v>
      </c>
      <c r="J51" s="38">
        <v>2066.5666666666666</v>
      </c>
      <c r="K51" s="31">
        <v>2009.4</v>
      </c>
      <c r="L51" s="31">
        <v>1952</v>
      </c>
      <c r="M51" s="31">
        <v>8.2802399999999992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7093.8</v>
      </c>
      <c r="D52" s="38">
        <v>7129.5999999999995</v>
      </c>
      <c r="E52" s="38">
        <v>6994.1999999999989</v>
      </c>
      <c r="F52" s="38">
        <v>6894.5999999999995</v>
      </c>
      <c r="G52" s="38">
        <v>6759.1999999999989</v>
      </c>
      <c r="H52" s="38">
        <v>7229.1999999999989</v>
      </c>
      <c r="I52" s="38">
        <v>7364.5999999999985</v>
      </c>
      <c r="J52" s="38">
        <v>7464.1999999999989</v>
      </c>
      <c r="K52" s="31">
        <v>7265</v>
      </c>
      <c r="L52" s="31">
        <v>7030</v>
      </c>
      <c r="M52" s="31">
        <v>1.2320800000000001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725.9</v>
      </c>
      <c r="D53" s="38">
        <v>723.51666666666677</v>
      </c>
      <c r="E53" s="38">
        <v>716.38333333333355</v>
      </c>
      <c r="F53" s="38">
        <v>706.86666666666679</v>
      </c>
      <c r="G53" s="38">
        <v>699.73333333333358</v>
      </c>
      <c r="H53" s="38">
        <v>733.03333333333353</v>
      </c>
      <c r="I53" s="38">
        <v>740.16666666666674</v>
      </c>
      <c r="J53" s="38">
        <v>749.68333333333351</v>
      </c>
      <c r="K53" s="31">
        <v>730.65</v>
      </c>
      <c r="L53" s="31">
        <v>714</v>
      </c>
      <c r="M53" s="31">
        <v>20.412230000000001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816.2</v>
      </c>
      <c r="D54" s="38">
        <v>813.94999999999993</v>
      </c>
      <c r="E54" s="38">
        <v>807.89999999999986</v>
      </c>
      <c r="F54" s="38">
        <v>799.59999999999991</v>
      </c>
      <c r="G54" s="38">
        <v>793.54999999999984</v>
      </c>
      <c r="H54" s="38">
        <v>822.24999999999989</v>
      </c>
      <c r="I54" s="38">
        <v>828.29999999999984</v>
      </c>
      <c r="J54" s="38">
        <v>836.59999999999991</v>
      </c>
      <c r="K54" s="31">
        <v>820</v>
      </c>
      <c r="L54" s="31">
        <v>805.65</v>
      </c>
      <c r="M54" s="31">
        <v>18.211010000000002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407.3</v>
      </c>
      <c r="D55" s="38">
        <v>407.95</v>
      </c>
      <c r="E55" s="38">
        <v>401.2</v>
      </c>
      <c r="F55" s="38">
        <v>395.1</v>
      </c>
      <c r="G55" s="38">
        <v>388.35</v>
      </c>
      <c r="H55" s="38">
        <v>414.04999999999995</v>
      </c>
      <c r="I55" s="38">
        <v>420.79999999999995</v>
      </c>
      <c r="J55" s="38">
        <v>426.89999999999992</v>
      </c>
      <c r="K55" s="31">
        <v>414.7</v>
      </c>
      <c r="L55" s="31">
        <v>401.85</v>
      </c>
      <c r="M55" s="31">
        <v>2.01661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3713.4</v>
      </c>
      <c r="D56" s="38">
        <v>3727.7833333333333</v>
      </c>
      <c r="E56" s="38">
        <v>3675.6666666666665</v>
      </c>
      <c r="F56" s="38">
        <v>3637.9333333333334</v>
      </c>
      <c r="G56" s="38">
        <v>3585.8166666666666</v>
      </c>
      <c r="H56" s="38">
        <v>3765.5166666666664</v>
      </c>
      <c r="I56" s="38">
        <v>3817.6333333333332</v>
      </c>
      <c r="J56" s="38">
        <v>3855.3666666666663</v>
      </c>
      <c r="K56" s="31">
        <v>3779.9</v>
      </c>
      <c r="L56" s="31">
        <v>3690.05</v>
      </c>
      <c r="M56" s="31">
        <v>2.0674800000000002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945.25</v>
      </c>
      <c r="D57" s="38">
        <v>946.91666666666663</v>
      </c>
      <c r="E57" s="38">
        <v>934.93333333333328</v>
      </c>
      <c r="F57" s="38">
        <v>924.61666666666667</v>
      </c>
      <c r="G57" s="38">
        <v>912.63333333333333</v>
      </c>
      <c r="H57" s="38">
        <v>957.23333333333323</v>
      </c>
      <c r="I57" s="38">
        <v>969.21666666666658</v>
      </c>
      <c r="J57" s="38">
        <v>979.53333333333319</v>
      </c>
      <c r="K57" s="31">
        <v>958.9</v>
      </c>
      <c r="L57" s="31">
        <v>936.6</v>
      </c>
      <c r="M57" s="31">
        <v>93.244649999999993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4832.1000000000004</v>
      </c>
      <c r="D58" s="38">
        <v>4863.7666666666664</v>
      </c>
      <c r="E58" s="38">
        <v>4789.583333333333</v>
      </c>
      <c r="F58" s="38">
        <v>4747.0666666666666</v>
      </c>
      <c r="G58" s="38">
        <v>4672.8833333333332</v>
      </c>
      <c r="H58" s="38">
        <v>4906.2833333333328</v>
      </c>
      <c r="I58" s="38">
        <v>4980.4666666666672</v>
      </c>
      <c r="J58" s="38">
        <v>5022.9833333333327</v>
      </c>
      <c r="K58" s="31">
        <v>4937.95</v>
      </c>
      <c r="L58" s="31">
        <v>4821.25</v>
      </c>
      <c r="M58" s="31">
        <v>2.4984999999999999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7203.45</v>
      </c>
      <c r="D59" s="38">
        <v>7212.8166666666666</v>
      </c>
      <c r="E59" s="38">
        <v>7135.6333333333332</v>
      </c>
      <c r="F59" s="38">
        <v>7067.8166666666666</v>
      </c>
      <c r="G59" s="38">
        <v>6990.6333333333332</v>
      </c>
      <c r="H59" s="38">
        <v>7280.6333333333332</v>
      </c>
      <c r="I59" s="38">
        <v>7357.8166666666657</v>
      </c>
      <c r="J59" s="38">
        <v>7425.6333333333332</v>
      </c>
      <c r="K59" s="31">
        <v>7290</v>
      </c>
      <c r="L59" s="31">
        <v>7145</v>
      </c>
      <c r="M59" s="31">
        <v>8.98536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1527</v>
      </c>
      <c r="D60" s="38">
        <v>1541.1166666666668</v>
      </c>
      <c r="E60" s="38">
        <v>1509.8833333333337</v>
      </c>
      <c r="F60" s="38">
        <v>1492.7666666666669</v>
      </c>
      <c r="G60" s="38">
        <v>1461.5333333333338</v>
      </c>
      <c r="H60" s="38">
        <v>1558.2333333333336</v>
      </c>
      <c r="I60" s="38">
        <v>1589.4666666666667</v>
      </c>
      <c r="J60" s="38">
        <v>1606.5833333333335</v>
      </c>
      <c r="K60" s="31">
        <v>1572.35</v>
      </c>
      <c r="L60" s="31">
        <v>1524</v>
      </c>
      <c r="M60" s="31">
        <v>21.701779999999999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7454.75</v>
      </c>
      <c r="D61" s="38">
        <v>7401.6500000000005</v>
      </c>
      <c r="E61" s="38">
        <v>7304.3000000000011</v>
      </c>
      <c r="F61" s="38">
        <v>7153.85</v>
      </c>
      <c r="G61" s="38">
        <v>7056.5000000000009</v>
      </c>
      <c r="H61" s="38">
        <v>7552.1000000000013</v>
      </c>
      <c r="I61" s="38">
        <v>7649.4500000000016</v>
      </c>
      <c r="J61" s="38">
        <v>7799.9000000000015</v>
      </c>
      <c r="K61" s="31">
        <v>7499</v>
      </c>
      <c r="L61" s="31">
        <v>7251.2</v>
      </c>
      <c r="M61" s="31">
        <v>0.46839999999999998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2224.75</v>
      </c>
      <c r="D62" s="38">
        <v>2227.5833333333335</v>
      </c>
      <c r="E62" s="38">
        <v>2185.2166666666672</v>
      </c>
      <c r="F62" s="38">
        <v>2145.6833333333338</v>
      </c>
      <c r="G62" s="38">
        <v>2103.3166666666675</v>
      </c>
      <c r="H62" s="38">
        <v>2267.1166666666668</v>
      </c>
      <c r="I62" s="38">
        <v>2309.4833333333327</v>
      </c>
      <c r="J62" s="38">
        <v>2349.0166666666664</v>
      </c>
      <c r="K62" s="31">
        <v>2269.9499999999998</v>
      </c>
      <c r="L62" s="31">
        <v>2188.0500000000002</v>
      </c>
      <c r="M62" s="31">
        <v>1.2885599999999999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2469.5500000000002</v>
      </c>
      <c r="D63" s="38">
        <v>2477.6833333333334</v>
      </c>
      <c r="E63" s="38">
        <v>2426.916666666667</v>
      </c>
      <c r="F63" s="38">
        <v>2384.2833333333338</v>
      </c>
      <c r="G63" s="38">
        <v>2333.5166666666673</v>
      </c>
      <c r="H63" s="38">
        <v>2520.3166666666666</v>
      </c>
      <c r="I63" s="38">
        <v>2571.083333333333</v>
      </c>
      <c r="J63" s="38">
        <v>2613.7166666666662</v>
      </c>
      <c r="K63" s="31">
        <v>2528.4499999999998</v>
      </c>
      <c r="L63" s="31">
        <v>2435.0500000000002</v>
      </c>
      <c r="M63" s="31">
        <v>2.61565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400.45</v>
      </c>
      <c r="D64" s="38">
        <v>401.33333333333331</v>
      </c>
      <c r="E64" s="38">
        <v>392.16666666666663</v>
      </c>
      <c r="F64" s="38">
        <v>383.88333333333333</v>
      </c>
      <c r="G64" s="38">
        <v>374.71666666666664</v>
      </c>
      <c r="H64" s="38">
        <v>409.61666666666662</v>
      </c>
      <c r="I64" s="38">
        <v>418.78333333333325</v>
      </c>
      <c r="J64" s="38">
        <v>427.06666666666661</v>
      </c>
      <c r="K64" s="31">
        <v>410.5</v>
      </c>
      <c r="L64" s="31">
        <v>393.05</v>
      </c>
      <c r="M64" s="31">
        <v>14.79124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225.5</v>
      </c>
      <c r="D65" s="38">
        <v>224.41666666666666</v>
      </c>
      <c r="E65" s="38">
        <v>222.18333333333331</v>
      </c>
      <c r="F65" s="38">
        <v>218.86666666666665</v>
      </c>
      <c r="G65" s="38">
        <v>216.6333333333333</v>
      </c>
      <c r="H65" s="38">
        <v>227.73333333333332</v>
      </c>
      <c r="I65" s="38">
        <v>229.96666666666667</v>
      </c>
      <c r="J65" s="38">
        <v>233.28333333333333</v>
      </c>
      <c r="K65" s="31">
        <v>226.65</v>
      </c>
      <c r="L65" s="31">
        <v>221.1</v>
      </c>
      <c r="M65" s="31">
        <v>151.46904000000001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194.75</v>
      </c>
      <c r="D66" s="38">
        <v>196.1</v>
      </c>
      <c r="E66" s="38">
        <v>191.29999999999998</v>
      </c>
      <c r="F66" s="38">
        <v>187.85</v>
      </c>
      <c r="G66" s="38">
        <v>183.04999999999998</v>
      </c>
      <c r="H66" s="38">
        <v>199.54999999999998</v>
      </c>
      <c r="I66" s="38">
        <v>204.35</v>
      </c>
      <c r="J66" s="38">
        <v>207.79999999999998</v>
      </c>
      <c r="K66" s="31">
        <v>200.9</v>
      </c>
      <c r="L66" s="31">
        <v>192.65</v>
      </c>
      <c r="M66" s="31">
        <v>247.88812999999999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83.5</v>
      </c>
      <c r="D67" s="38">
        <v>84.166666666666671</v>
      </c>
      <c r="E67" s="38">
        <v>81.88333333333334</v>
      </c>
      <c r="F67" s="38">
        <v>80.266666666666666</v>
      </c>
      <c r="G67" s="38">
        <v>77.983333333333334</v>
      </c>
      <c r="H67" s="38">
        <v>85.783333333333346</v>
      </c>
      <c r="I67" s="38">
        <v>88.066666666666677</v>
      </c>
      <c r="J67" s="38">
        <v>89.683333333333351</v>
      </c>
      <c r="K67" s="31">
        <v>86.45</v>
      </c>
      <c r="L67" s="31">
        <v>82.55</v>
      </c>
      <c r="M67" s="31">
        <v>127.47571000000001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33.35</v>
      </c>
      <c r="D68" s="38">
        <v>33.766666666666666</v>
      </c>
      <c r="E68" s="38">
        <v>32.283333333333331</v>
      </c>
      <c r="F68" s="38">
        <v>31.216666666666669</v>
      </c>
      <c r="G68" s="38">
        <v>29.733333333333334</v>
      </c>
      <c r="H68" s="38">
        <v>34.833333333333329</v>
      </c>
      <c r="I68" s="38">
        <v>36.316666666666663</v>
      </c>
      <c r="J68" s="38">
        <v>37.383333333333326</v>
      </c>
      <c r="K68" s="31">
        <v>35.25</v>
      </c>
      <c r="L68" s="31">
        <v>32.700000000000003</v>
      </c>
      <c r="M68" s="31">
        <v>562.44806000000005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2695</v>
      </c>
      <c r="D69" s="38">
        <v>2711.1</v>
      </c>
      <c r="E69" s="38">
        <v>2654</v>
      </c>
      <c r="F69" s="38">
        <v>2613</v>
      </c>
      <c r="G69" s="38">
        <v>2555.9</v>
      </c>
      <c r="H69" s="38">
        <v>2752.1</v>
      </c>
      <c r="I69" s="38">
        <v>2809.1999999999994</v>
      </c>
      <c r="J69" s="38">
        <v>2850.2</v>
      </c>
      <c r="K69" s="31">
        <v>2768.2</v>
      </c>
      <c r="L69" s="31">
        <v>2670.1</v>
      </c>
      <c r="M69" s="31">
        <v>0.1368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1757</v>
      </c>
      <c r="D70" s="38">
        <v>1754.8666666666668</v>
      </c>
      <c r="E70" s="38">
        <v>1744.7333333333336</v>
      </c>
      <c r="F70" s="38">
        <v>1732.4666666666667</v>
      </c>
      <c r="G70" s="38">
        <v>1722.3333333333335</v>
      </c>
      <c r="H70" s="38">
        <v>1767.1333333333337</v>
      </c>
      <c r="I70" s="38">
        <v>1777.2666666666669</v>
      </c>
      <c r="J70" s="38">
        <v>1789.5333333333338</v>
      </c>
      <c r="K70" s="31">
        <v>1765</v>
      </c>
      <c r="L70" s="31">
        <v>1742.6</v>
      </c>
      <c r="M70" s="31">
        <v>3.0962200000000002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4584.25</v>
      </c>
      <c r="D71" s="38">
        <v>4561.4666666666662</v>
      </c>
      <c r="E71" s="38">
        <v>4522.9333333333325</v>
      </c>
      <c r="F71" s="38">
        <v>4461.6166666666659</v>
      </c>
      <c r="G71" s="38">
        <v>4423.0833333333321</v>
      </c>
      <c r="H71" s="38">
        <v>4622.7833333333328</v>
      </c>
      <c r="I71" s="38">
        <v>4661.3166666666675</v>
      </c>
      <c r="J71" s="38">
        <v>4722.6333333333332</v>
      </c>
      <c r="K71" s="31">
        <v>4600</v>
      </c>
      <c r="L71" s="31">
        <v>4500.1499999999996</v>
      </c>
      <c r="M71" s="31">
        <v>0.17766000000000001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2054.3000000000002</v>
      </c>
      <c r="D72" s="38">
        <v>2042.8999999999999</v>
      </c>
      <c r="E72" s="38">
        <v>1957.9499999999998</v>
      </c>
      <c r="F72" s="38">
        <v>1861.6</v>
      </c>
      <c r="G72" s="38">
        <v>1776.6499999999999</v>
      </c>
      <c r="H72" s="38">
        <v>2139.25</v>
      </c>
      <c r="I72" s="38">
        <v>2224.1999999999998</v>
      </c>
      <c r="J72" s="38">
        <v>2320.5499999999997</v>
      </c>
      <c r="K72" s="31">
        <v>2127.85</v>
      </c>
      <c r="L72" s="31">
        <v>1946.55</v>
      </c>
      <c r="M72" s="31">
        <v>27.8003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711.65</v>
      </c>
      <c r="D73" s="38">
        <v>708.38333333333321</v>
      </c>
      <c r="E73" s="38">
        <v>699.46666666666647</v>
      </c>
      <c r="F73" s="38">
        <v>687.2833333333333</v>
      </c>
      <c r="G73" s="38">
        <v>678.36666666666656</v>
      </c>
      <c r="H73" s="38">
        <v>720.56666666666638</v>
      </c>
      <c r="I73" s="38">
        <v>729.48333333333312</v>
      </c>
      <c r="J73" s="38">
        <v>741.66666666666629</v>
      </c>
      <c r="K73" s="31">
        <v>717.3</v>
      </c>
      <c r="L73" s="31">
        <v>696.2</v>
      </c>
      <c r="M73" s="31">
        <v>18.141030000000001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1188.95</v>
      </c>
      <c r="D74" s="38">
        <v>1193.5166666666667</v>
      </c>
      <c r="E74" s="38">
        <v>1170.4333333333334</v>
      </c>
      <c r="F74" s="38">
        <v>1151.9166666666667</v>
      </c>
      <c r="G74" s="38">
        <v>1128.8333333333335</v>
      </c>
      <c r="H74" s="38">
        <v>1212.0333333333333</v>
      </c>
      <c r="I74" s="38">
        <v>1235.1166666666668</v>
      </c>
      <c r="J74" s="38">
        <v>1253.6333333333332</v>
      </c>
      <c r="K74" s="31">
        <v>1216.5999999999999</v>
      </c>
      <c r="L74" s="31">
        <v>1175</v>
      </c>
      <c r="M74" s="31">
        <v>3.9312200000000002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125.35</v>
      </c>
      <c r="D75" s="38">
        <v>126.58333333333331</v>
      </c>
      <c r="E75" s="38">
        <v>122.46666666666664</v>
      </c>
      <c r="F75" s="38">
        <v>119.58333333333333</v>
      </c>
      <c r="G75" s="38">
        <v>115.46666666666665</v>
      </c>
      <c r="H75" s="38">
        <v>129.46666666666664</v>
      </c>
      <c r="I75" s="38">
        <v>133.58333333333331</v>
      </c>
      <c r="J75" s="38">
        <v>136.46666666666661</v>
      </c>
      <c r="K75" s="31">
        <v>130.69999999999999</v>
      </c>
      <c r="L75" s="31">
        <v>123.7</v>
      </c>
      <c r="M75" s="31">
        <v>208.16954000000001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905.65</v>
      </c>
      <c r="D76" s="38">
        <v>911.56666666666661</v>
      </c>
      <c r="E76" s="38">
        <v>889.08333333333326</v>
      </c>
      <c r="F76" s="38">
        <v>872.51666666666665</v>
      </c>
      <c r="G76" s="38">
        <v>850.0333333333333</v>
      </c>
      <c r="H76" s="38">
        <v>928.13333333333321</v>
      </c>
      <c r="I76" s="38">
        <v>950.61666666666656</v>
      </c>
      <c r="J76" s="38">
        <v>967.18333333333317</v>
      </c>
      <c r="K76" s="31">
        <v>934.05</v>
      </c>
      <c r="L76" s="31">
        <v>895</v>
      </c>
      <c r="M76" s="31">
        <v>17.261659999999999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100.55</v>
      </c>
      <c r="D77" s="38">
        <v>101.46666666666665</v>
      </c>
      <c r="E77" s="38">
        <v>98.083333333333314</v>
      </c>
      <c r="F77" s="38">
        <v>95.61666666666666</v>
      </c>
      <c r="G77" s="38">
        <v>92.23333333333332</v>
      </c>
      <c r="H77" s="38">
        <v>103.93333333333331</v>
      </c>
      <c r="I77" s="38">
        <v>107.31666666666666</v>
      </c>
      <c r="J77" s="38">
        <v>109.7833333333333</v>
      </c>
      <c r="K77" s="31">
        <v>104.85</v>
      </c>
      <c r="L77" s="31">
        <v>99</v>
      </c>
      <c r="M77" s="31">
        <v>286.67271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369.1</v>
      </c>
      <c r="D78" s="38">
        <v>371.76666666666665</v>
      </c>
      <c r="E78" s="38">
        <v>364.83333333333331</v>
      </c>
      <c r="F78" s="38">
        <v>360.56666666666666</v>
      </c>
      <c r="G78" s="38">
        <v>353.63333333333333</v>
      </c>
      <c r="H78" s="38">
        <v>376.0333333333333</v>
      </c>
      <c r="I78" s="38">
        <v>382.9666666666667</v>
      </c>
      <c r="J78" s="38">
        <v>387.23333333333329</v>
      </c>
      <c r="K78" s="31">
        <v>378.7</v>
      </c>
      <c r="L78" s="31">
        <v>367.5</v>
      </c>
      <c r="M78" s="31">
        <v>47.641199999999998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878.1</v>
      </c>
      <c r="D79" s="38">
        <v>880.44999999999993</v>
      </c>
      <c r="E79" s="38">
        <v>870.24999999999989</v>
      </c>
      <c r="F79" s="38">
        <v>862.4</v>
      </c>
      <c r="G79" s="38">
        <v>852.19999999999993</v>
      </c>
      <c r="H79" s="38">
        <v>888.29999999999984</v>
      </c>
      <c r="I79" s="38">
        <v>898.49999999999989</v>
      </c>
      <c r="J79" s="38">
        <v>906.3499999999998</v>
      </c>
      <c r="K79" s="31">
        <v>890.65</v>
      </c>
      <c r="L79" s="31">
        <v>872.6</v>
      </c>
      <c r="M79" s="31">
        <v>33.289029999999997</v>
      </c>
      <c r="N79" s="1"/>
      <c r="O79" s="1"/>
    </row>
    <row r="80" spans="1:15" ht="12.75" customHeight="1">
      <c r="A80" s="33">
        <v>70</v>
      </c>
      <c r="B80" s="58" t="s">
        <v>863</v>
      </c>
      <c r="C80" s="31">
        <v>472.4</v>
      </c>
      <c r="D80" s="38">
        <v>482.13333333333338</v>
      </c>
      <c r="E80" s="38">
        <v>455.26666666666677</v>
      </c>
      <c r="F80" s="38">
        <v>438.13333333333338</v>
      </c>
      <c r="G80" s="38">
        <v>411.26666666666677</v>
      </c>
      <c r="H80" s="38">
        <v>499.26666666666677</v>
      </c>
      <c r="I80" s="38">
        <v>526.13333333333344</v>
      </c>
      <c r="J80" s="38">
        <v>543.26666666666677</v>
      </c>
      <c r="K80" s="31">
        <v>509</v>
      </c>
      <c r="L80" s="31">
        <v>465</v>
      </c>
      <c r="M80" s="31">
        <v>20.650690000000001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252.95</v>
      </c>
      <c r="D81" s="38">
        <v>253.43333333333331</v>
      </c>
      <c r="E81" s="38">
        <v>250.16666666666663</v>
      </c>
      <c r="F81" s="38">
        <v>247.38333333333333</v>
      </c>
      <c r="G81" s="38">
        <v>244.11666666666665</v>
      </c>
      <c r="H81" s="38">
        <v>256.21666666666658</v>
      </c>
      <c r="I81" s="38">
        <v>259.48333333333335</v>
      </c>
      <c r="J81" s="38">
        <v>262.26666666666659</v>
      </c>
      <c r="K81" s="31">
        <v>256.7</v>
      </c>
      <c r="L81" s="31">
        <v>250.65</v>
      </c>
      <c r="M81" s="31">
        <v>15.744910000000001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1240.5</v>
      </c>
      <c r="D82" s="38">
        <v>1240.8333333333333</v>
      </c>
      <c r="E82" s="38">
        <v>1229.6666666666665</v>
      </c>
      <c r="F82" s="38">
        <v>1218.8333333333333</v>
      </c>
      <c r="G82" s="38">
        <v>1207.6666666666665</v>
      </c>
      <c r="H82" s="38">
        <v>1251.6666666666665</v>
      </c>
      <c r="I82" s="38">
        <v>1262.833333333333</v>
      </c>
      <c r="J82" s="38">
        <v>1273.6666666666665</v>
      </c>
      <c r="K82" s="31">
        <v>1252</v>
      </c>
      <c r="L82" s="31">
        <v>1230</v>
      </c>
      <c r="M82" s="31">
        <v>0.86201000000000005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425.7</v>
      </c>
      <c r="D83" s="38">
        <v>425.3</v>
      </c>
      <c r="E83" s="38">
        <v>418.8</v>
      </c>
      <c r="F83" s="38">
        <v>411.9</v>
      </c>
      <c r="G83" s="38">
        <v>405.4</v>
      </c>
      <c r="H83" s="38">
        <v>432.20000000000005</v>
      </c>
      <c r="I83" s="38">
        <v>438.70000000000005</v>
      </c>
      <c r="J83" s="38">
        <v>445.60000000000008</v>
      </c>
      <c r="K83" s="31">
        <v>431.8</v>
      </c>
      <c r="L83" s="31">
        <v>418.4</v>
      </c>
      <c r="M83" s="31">
        <v>22.990290000000002</v>
      </c>
      <c r="N83" s="1"/>
      <c r="O83" s="1"/>
    </row>
    <row r="84" spans="1:15" ht="12.75" customHeight="1">
      <c r="A84" s="33">
        <v>74</v>
      </c>
      <c r="B84" s="58" t="s">
        <v>864</v>
      </c>
      <c r="C84" s="31">
        <v>242.35</v>
      </c>
      <c r="D84" s="38">
        <v>241.23333333333335</v>
      </c>
      <c r="E84" s="38">
        <v>237.56666666666669</v>
      </c>
      <c r="F84" s="38">
        <v>232.78333333333333</v>
      </c>
      <c r="G84" s="38">
        <v>229.11666666666667</v>
      </c>
      <c r="H84" s="38">
        <v>246.01666666666671</v>
      </c>
      <c r="I84" s="38">
        <v>249.68333333333334</v>
      </c>
      <c r="J84" s="38">
        <v>254.46666666666673</v>
      </c>
      <c r="K84" s="31">
        <v>244.9</v>
      </c>
      <c r="L84" s="31">
        <v>236.45</v>
      </c>
      <c r="M84" s="31">
        <v>29.018339999999998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6527.45</v>
      </c>
      <c r="D85" s="38">
        <v>6574.833333333333</v>
      </c>
      <c r="E85" s="38">
        <v>6459.6666666666661</v>
      </c>
      <c r="F85" s="38">
        <v>6391.8833333333332</v>
      </c>
      <c r="G85" s="38">
        <v>6276.7166666666662</v>
      </c>
      <c r="H85" s="38">
        <v>6642.6166666666659</v>
      </c>
      <c r="I85" s="38">
        <v>6757.7833333333319</v>
      </c>
      <c r="J85" s="38">
        <v>6825.5666666666657</v>
      </c>
      <c r="K85" s="31">
        <v>6690</v>
      </c>
      <c r="L85" s="31">
        <v>6507.05</v>
      </c>
      <c r="M85" s="31">
        <v>0.17479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774.95</v>
      </c>
      <c r="D86" s="38">
        <v>778.44999999999993</v>
      </c>
      <c r="E86" s="38">
        <v>767.49999999999989</v>
      </c>
      <c r="F86" s="38">
        <v>760.05</v>
      </c>
      <c r="G86" s="38">
        <v>749.09999999999991</v>
      </c>
      <c r="H86" s="38">
        <v>785.89999999999986</v>
      </c>
      <c r="I86" s="38">
        <v>796.84999999999991</v>
      </c>
      <c r="J86" s="38">
        <v>804.29999999999984</v>
      </c>
      <c r="K86" s="31">
        <v>789.4</v>
      </c>
      <c r="L86" s="31">
        <v>771</v>
      </c>
      <c r="M86" s="31">
        <v>0.87356999999999996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1071.25</v>
      </c>
      <c r="D87" s="38">
        <v>1084.8166666666668</v>
      </c>
      <c r="E87" s="38">
        <v>1047.5833333333337</v>
      </c>
      <c r="F87" s="38">
        <v>1023.916666666667</v>
      </c>
      <c r="G87" s="38">
        <v>986.68333333333385</v>
      </c>
      <c r="H87" s="38">
        <v>1108.4833333333336</v>
      </c>
      <c r="I87" s="38">
        <v>1145.7166666666667</v>
      </c>
      <c r="J87" s="38">
        <v>1169.3833333333334</v>
      </c>
      <c r="K87" s="31">
        <v>1122.05</v>
      </c>
      <c r="L87" s="31">
        <v>1061.1500000000001</v>
      </c>
      <c r="M87" s="31">
        <v>1.36358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495.3</v>
      </c>
      <c r="D88" s="38">
        <v>498.63333333333338</v>
      </c>
      <c r="E88" s="38">
        <v>486.76666666666677</v>
      </c>
      <c r="F88" s="38">
        <v>478.23333333333341</v>
      </c>
      <c r="G88" s="38">
        <v>466.36666666666679</v>
      </c>
      <c r="H88" s="38">
        <v>507.16666666666674</v>
      </c>
      <c r="I88" s="38">
        <v>519.03333333333342</v>
      </c>
      <c r="J88" s="38">
        <v>527.56666666666672</v>
      </c>
      <c r="K88" s="31">
        <v>510.5</v>
      </c>
      <c r="L88" s="31">
        <v>490.1</v>
      </c>
      <c r="M88" s="31">
        <v>3.1452399999999998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18262.25</v>
      </c>
      <c r="D89" s="38">
        <v>18457.066666666669</v>
      </c>
      <c r="E89" s="38">
        <v>17914.083333333339</v>
      </c>
      <c r="F89" s="38">
        <v>17565.916666666672</v>
      </c>
      <c r="G89" s="38">
        <v>17022.933333333342</v>
      </c>
      <c r="H89" s="38">
        <v>18805.233333333337</v>
      </c>
      <c r="I89" s="38">
        <v>19348.216666666667</v>
      </c>
      <c r="J89" s="38">
        <v>19696.383333333335</v>
      </c>
      <c r="K89" s="31">
        <v>19000.05</v>
      </c>
      <c r="L89" s="31">
        <v>18108.900000000001</v>
      </c>
      <c r="M89" s="31">
        <v>0.71009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574</v>
      </c>
      <c r="D90" s="38">
        <v>579.15</v>
      </c>
      <c r="E90" s="38">
        <v>564.9</v>
      </c>
      <c r="F90" s="38">
        <v>555.79999999999995</v>
      </c>
      <c r="G90" s="38">
        <v>541.54999999999995</v>
      </c>
      <c r="H90" s="38">
        <v>588.25</v>
      </c>
      <c r="I90" s="38">
        <v>602.5</v>
      </c>
      <c r="J90" s="38">
        <v>611.6</v>
      </c>
      <c r="K90" s="31">
        <v>593.4</v>
      </c>
      <c r="L90" s="31">
        <v>570.04999999999995</v>
      </c>
      <c r="M90" s="31">
        <v>0.88090000000000002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25.75</v>
      </c>
      <c r="D91" s="38">
        <v>25.883333333333336</v>
      </c>
      <c r="E91" s="38">
        <v>25.066666666666674</v>
      </c>
      <c r="F91" s="38">
        <v>24.383333333333336</v>
      </c>
      <c r="G91" s="38">
        <v>23.566666666666674</v>
      </c>
      <c r="H91" s="38">
        <v>26.566666666666674</v>
      </c>
      <c r="I91" s="38">
        <v>27.383333333333336</v>
      </c>
      <c r="J91" s="38">
        <v>28.066666666666674</v>
      </c>
      <c r="K91" s="31">
        <v>26.7</v>
      </c>
      <c r="L91" s="31">
        <v>25.2</v>
      </c>
      <c r="M91" s="31">
        <v>147.47280000000001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4809.45</v>
      </c>
      <c r="D92" s="38">
        <v>4806.1500000000005</v>
      </c>
      <c r="E92" s="38">
        <v>4773.3000000000011</v>
      </c>
      <c r="F92" s="38">
        <v>4737.1500000000005</v>
      </c>
      <c r="G92" s="38">
        <v>4704.3000000000011</v>
      </c>
      <c r="H92" s="38">
        <v>4842.3000000000011</v>
      </c>
      <c r="I92" s="38">
        <v>4875.1500000000015</v>
      </c>
      <c r="J92" s="38">
        <v>4911.3000000000011</v>
      </c>
      <c r="K92" s="31">
        <v>4839</v>
      </c>
      <c r="L92" s="31">
        <v>4770</v>
      </c>
      <c r="M92" s="31">
        <v>3.9548700000000001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837.25</v>
      </c>
      <c r="D93" s="38">
        <v>843.19999999999993</v>
      </c>
      <c r="E93" s="38">
        <v>812.04999999999984</v>
      </c>
      <c r="F93" s="38">
        <v>786.84999999999991</v>
      </c>
      <c r="G93" s="38">
        <v>755.69999999999982</v>
      </c>
      <c r="H93" s="38">
        <v>868.39999999999986</v>
      </c>
      <c r="I93" s="38">
        <v>899.55</v>
      </c>
      <c r="J93" s="38">
        <v>924.74999999999989</v>
      </c>
      <c r="K93" s="31">
        <v>874.35</v>
      </c>
      <c r="L93" s="31">
        <v>818</v>
      </c>
      <c r="M93" s="31">
        <v>43.485489999999999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1503</v>
      </c>
      <c r="D94" s="38">
        <v>1506.7</v>
      </c>
      <c r="E94" s="38">
        <v>1471.45</v>
      </c>
      <c r="F94" s="38">
        <v>1439.9</v>
      </c>
      <c r="G94" s="38">
        <v>1404.65</v>
      </c>
      <c r="H94" s="38">
        <v>1538.25</v>
      </c>
      <c r="I94" s="38">
        <v>1573.5</v>
      </c>
      <c r="J94" s="38">
        <v>1605.05</v>
      </c>
      <c r="K94" s="31">
        <v>1541.95</v>
      </c>
      <c r="L94" s="31">
        <v>1475.15</v>
      </c>
      <c r="M94" s="31">
        <v>1.5470600000000001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290</v>
      </c>
      <c r="D95" s="38">
        <v>291.58333333333331</v>
      </c>
      <c r="E95" s="38">
        <v>281.16666666666663</v>
      </c>
      <c r="F95" s="38">
        <v>272.33333333333331</v>
      </c>
      <c r="G95" s="38">
        <v>261.91666666666663</v>
      </c>
      <c r="H95" s="38">
        <v>300.41666666666663</v>
      </c>
      <c r="I95" s="38">
        <v>310.83333333333326</v>
      </c>
      <c r="J95" s="38">
        <v>319.66666666666663</v>
      </c>
      <c r="K95" s="31">
        <v>302</v>
      </c>
      <c r="L95" s="31">
        <v>282.75</v>
      </c>
      <c r="M95" s="31">
        <v>116.80182000000001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721.7</v>
      </c>
      <c r="D96" s="38">
        <v>726.5</v>
      </c>
      <c r="E96" s="38">
        <v>709.6</v>
      </c>
      <c r="F96" s="38">
        <v>697.5</v>
      </c>
      <c r="G96" s="38">
        <v>680.6</v>
      </c>
      <c r="H96" s="38">
        <v>738.6</v>
      </c>
      <c r="I96" s="38">
        <v>755.50000000000011</v>
      </c>
      <c r="J96" s="38">
        <v>767.6</v>
      </c>
      <c r="K96" s="31">
        <v>743.4</v>
      </c>
      <c r="L96" s="31">
        <v>714.4</v>
      </c>
      <c r="M96" s="31">
        <v>13.636810000000001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327.25</v>
      </c>
      <c r="D97" s="38">
        <v>330.5</v>
      </c>
      <c r="E97" s="38">
        <v>320.5</v>
      </c>
      <c r="F97" s="38">
        <v>313.75</v>
      </c>
      <c r="G97" s="38">
        <v>303.75</v>
      </c>
      <c r="H97" s="38">
        <v>337.25</v>
      </c>
      <c r="I97" s="38">
        <v>347.25</v>
      </c>
      <c r="J97" s="38">
        <v>354</v>
      </c>
      <c r="K97" s="31">
        <v>340.5</v>
      </c>
      <c r="L97" s="31">
        <v>323.75</v>
      </c>
      <c r="M97" s="31">
        <v>111.99142999999999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790.85</v>
      </c>
      <c r="D98" s="38">
        <v>792.35</v>
      </c>
      <c r="E98" s="38">
        <v>783.6</v>
      </c>
      <c r="F98" s="38">
        <v>776.35</v>
      </c>
      <c r="G98" s="38">
        <v>767.6</v>
      </c>
      <c r="H98" s="38">
        <v>799.6</v>
      </c>
      <c r="I98" s="38">
        <v>808.35</v>
      </c>
      <c r="J98" s="38">
        <v>815.6</v>
      </c>
      <c r="K98" s="31">
        <v>801.1</v>
      </c>
      <c r="L98" s="31">
        <v>785.1</v>
      </c>
      <c r="M98" s="31">
        <v>1.3343100000000001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1240.55</v>
      </c>
      <c r="D99" s="38">
        <v>1258.8166666666666</v>
      </c>
      <c r="E99" s="38">
        <v>1212.7333333333331</v>
      </c>
      <c r="F99" s="38">
        <v>1184.9166666666665</v>
      </c>
      <c r="G99" s="38">
        <v>1138.833333333333</v>
      </c>
      <c r="H99" s="38">
        <v>1286.6333333333332</v>
      </c>
      <c r="I99" s="38">
        <v>1332.7166666666667</v>
      </c>
      <c r="J99" s="38">
        <v>1360.5333333333333</v>
      </c>
      <c r="K99" s="31">
        <v>1304.9000000000001</v>
      </c>
      <c r="L99" s="31">
        <v>1231</v>
      </c>
      <c r="M99" s="31">
        <v>2.7460100000000001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140.55000000000001</v>
      </c>
      <c r="D100" s="38">
        <v>141.83333333333334</v>
      </c>
      <c r="E100" s="38">
        <v>137.86666666666667</v>
      </c>
      <c r="F100" s="38">
        <v>135.18333333333334</v>
      </c>
      <c r="G100" s="38">
        <v>131.21666666666667</v>
      </c>
      <c r="H100" s="38">
        <v>144.51666666666668</v>
      </c>
      <c r="I100" s="38">
        <v>148.48333333333332</v>
      </c>
      <c r="J100" s="38">
        <v>151.16666666666669</v>
      </c>
      <c r="K100" s="31">
        <v>145.80000000000001</v>
      </c>
      <c r="L100" s="31">
        <v>139.15</v>
      </c>
      <c r="M100" s="31">
        <v>19.919370000000001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616.65</v>
      </c>
      <c r="D101" s="38">
        <v>617.98333333333323</v>
      </c>
      <c r="E101" s="38">
        <v>612.66666666666652</v>
      </c>
      <c r="F101" s="38">
        <v>608.68333333333328</v>
      </c>
      <c r="G101" s="38">
        <v>603.36666666666656</v>
      </c>
      <c r="H101" s="38">
        <v>621.96666666666647</v>
      </c>
      <c r="I101" s="38">
        <v>627.2833333333333</v>
      </c>
      <c r="J101" s="38">
        <v>631.26666666666642</v>
      </c>
      <c r="K101" s="31">
        <v>623.29999999999995</v>
      </c>
      <c r="L101" s="31">
        <v>614</v>
      </c>
      <c r="M101" s="31">
        <v>4.1087199999999999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2429.8000000000002</v>
      </c>
      <c r="D102" s="38">
        <v>2434.2000000000003</v>
      </c>
      <c r="E102" s="38">
        <v>2401.6000000000004</v>
      </c>
      <c r="F102" s="38">
        <v>2373.4</v>
      </c>
      <c r="G102" s="38">
        <v>2340.8000000000002</v>
      </c>
      <c r="H102" s="38">
        <v>2462.4000000000005</v>
      </c>
      <c r="I102" s="38">
        <v>2495</v>
      </c>
      <c r="J102" s="38">
        <v>2523.2000000000007</v>
      </c>
      <c r="K102" s="31">
        <v>2466.8000000000002</v>
      </c>
      <c r="L102" s="31">
        <v>2406</v>
      </c>
      <c r="M102" s="31">
        <v>1.10931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30.15</v>
      </c>
      <c r="D103" s="38">
        <v>30.483333333333334</v>
      </c>
      <c r="E103" s="38">
        <v>29.466666666666669</v>
      </c>
      <c r="F103" s="38">
        <v>28.783333333333335</v>
      </c>
      <c r="G103" s="38">
        <v>27.766666666666669</v>
      </c>
      <c r="H103" s="38">
        <v>31.166666666666668</v>
      </c>
      <c r="I103" s="38">
        <v>32.183333333333337</v>
      </c>
      <c r="J103" s="38">
        <v>32.866666666666667</v>
      </c>
      <c r="K103" s="31">
        <v>31.5</v>
      </c>
      <c r="L103" s="31">
        <v>29.8</v>
      </c>
      <c r="M103" s="31">
        <v>171.21518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1218.3499999999999</v>
      </c>
      <c r="D104" s="38">
        <v>1222.7666666666667</v>
      </c>
      <c r="E104" s="38">
        <v>1201.6833333333334</v>
      </c>
      <c r="F104" s="38">
        <v>1185.0166666666667</v>
      </c>
      <c r="G104" s="38">
        <v>1163.9333333333334</v>
      </c>
      <c r="H104" s="38">
        <v>1239.4333333333334</v>
      </c>
      <c r="I104" s="38">
        <v>1260.5166666666669</v>
      </c>
      <c r="J104" s="38">
        <v>1277.1833333333334</v>
      </c>
      <c r="K104" s="31">
        <v>1243.8499999999999</v>
      </c>
      <c r="L104" s="31">
        <v>1206.0999999999999</v>
      </c>
      <c r="M104" s="31">
        <v>5.7636700000000003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659.85</v>
      </c>
      <c r="D105" s="38">
        <v>656.73333333333335</v>
      </c>
      <c r="E105" s="38">
        <v>649.11666666666667</v>
      </c>
      <c r="F105" s="38">
        <v>638.38333333333333</v>
      </c>
      <c r="G105" s="38">
        <v>630.76666666666665</v>
      </c>
      <c r="H105" s="38">
        <v>667.4666666666667</v>
      </c>
      <c r="I105" s="38">
        <v>675.08333333333348</v>
      </c>
      <c r="J105" s="38">
        <v>685.81666666666672</v>
      </c>
      <c r="K105" s="31">
        <v>664.35</v>
      </c>
      <c r="L105" s="31">
        <v>646</v>
      </c>
      <c r="M105" s="31">
        <v>1.49244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1029.3499999999999</v>
      </c>
      <c r="D106" s="38">
        <v>1041.5833333333333</v>
      </c>
      <c r="E106" s="38">
        <v>1010.2666666666664</v>
      </c>
      <c r="F106" s="38">
        <v>991.18333333333317</v>
      </c>
      <c r="G106" s="38">
        <v>959.86666666666633</v>
      </c>
      <c r="H106" s="38">
        <v>1060.6666666666665</v>
      </c>
      <c r="I106" s="38">
        <v>1091.9833333333336</v>
      </c>
      <c r="J106" s="38">
        <v>1111.0666666666666</v>
      </c>
      <c r="K106" s="31">
        <v>1072.9000000000001</v>
      </c>
      <c r="L106" s="31">
        <v>1022.5</v>
      </c>
      <c r="M106" s="31">
        <v>4.1711600000000004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7744</v>
      </c>
      <c r="D107" s="38">
        <v>7723.2166666666672</v>
      </c>
      <c r="E107" s="38">
        <v>7672.7833333333347</v>
      </c>
      <c r="F107" s="38">
        <v>7601.5666666666675</v>
      </c>
      <c r="G107" s="38">
        <v>7551.133333333335</v>
      </c>
      <c r="H107" s="38">
        <v>7794.4333333333343</v>
      </c>
      <c r="I107" s="38">
        <v>7844.8666666666668</v>
      </c>
      <c r="J107" s="38">
        <v>7916.0833333333339</v>
      </c>
      <c r="K107" s="31">
        <v>7773.65</v>
      </c>
      <c r="L107" s="31">
        <v>7652</v>
      </c>
      <c r="M107" s="31">
        <v>0.11748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76.8</v>
      </c>
      <c r="D108" s="38">
        <v>77.116666666666674</v>
      </c>
      <c r="E108" s="38">
        <v>75.983333333333348</v>
      </c>
      <c r="F108" s="38">
        <v>75.166666666666671</v>
      </c>
      <c r="G108" s="38">
        <v>74.033333333333346</v>
      </c>
      <c r="H108" s="38">
        <v>77.933333333333351</v>
      </c>
      <c r="I108" s="38">
        <v>79.066666666666677</v>
      </c>
      <c r="J108" s="38">
        <v>79.883333333333354</v>
      </c>
      <c r="K108" s="31">
        <v>78.25</v>
      </c>
      <c r="L108" s="31">
        <v>76.3</v>
      </c>
      <c r="M108" s="31">
        <v>44.077829999999999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407.4</v>
      </c>
      <c r="D109" s="38">
        <v>407.26666666666665</v>
      </c>
      <c r="E109" s="38">
        <v>402.18333333333328</v>
      </c>
      <c r="F109" s="38">
        <v>396.96666666666664</v>
      </c>
      <c r="G109" s="38">
        <v>391.88333333333327</v>
      </c>
      <c r="H109" s="38">
        <v>412.48333333333329</v>
      </c>
      <c r="I109" s="38">
        <v>417.56666666666666</v>
      </c>
      <c r="J109" s="38">
        <v>422.7833333333333</v>
      </c>
      <c r="K109" s="31">
        <v>412.35</v>
      </c>
      <c r="L109" s="31">
        <v>402.05</v>
      </c>
      <c r="M109" s="31">
        <v>12.439909999999999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481.7</v>
      </c>
      <c r="D110" s="38">
        <v>484.61666666666662</v>
      </c>
      <c r="E110" s="38">
        <v>477.08333333333326</v>
      </c>
      <c r="F110" s="38">
        <v>472.46666666666664</v>
      </c>
      <c r="G110" s="38">
        <v>464.93333333333328</v>
      </c>
      <c r="H110" s="38">
        <v>489.23333333333323</v>
      </c>
      <c r="I110" s="38">
        <v>496.76666666666665</v>
      </c>
      <c r="J110" s="38">
        <v>501.38333333333321</v>
      </c>
      <c r="K110" s="31">
        <v>492.15</v>
      </c>
      <c r="L110" s="31">
        <v>480</v>
      </c>
      <c r="M110" s="31">
        <v>1.9527699999999999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273.89999999999998</v>
      </c>
      <c r="D111" s="38">
        <v>275.38333333333333</v>
      </c>
      <c r="E111" s="38">
        <v>269.76666666666665</v>
      </c>
      <c r="F111" s="38">
        <v>265.63333333333333</v>
      </c>
      <c r="G111" s="38">
        <v>260.01666666666665</v>
      </c>
      <c r="H111" s="38">
        <v>279.51666666666665</v>
      </c>
      <c r="I111" s="38">
        <v>285.13333333333333</v>
      </c>
      <c r="J111" s="38">
        <v>289.26666666666665</v>
      </c>
      <c r="K111" s="31">
        <v>281</v>
      </c>
      <c r="L111" s="31">
        <v>271.25</v>
      </c>
      <c r="M111" s="31">
        <v>13.71781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450.5</v>
      </c>
      <c r="D112" s="38">
        <v>450.38333333333338</v>
      </c>
      <c r="E112" s="38">
        <v>446.91666666666674</v>
      </c>
      <c r="F112" s="38">
        <v>443.33333333333337</v>
      </c>
      <c r="G112" s="38">
        <v>439.86666666666673</v>
      </c>
      <c r="H112" s="38">
        <v>453.96666666666675</v>
      </c>
      <c r="I112" s="38">
        <v>457.43333333333334</v>
      </c>
      <c r="J112" s="38">
        <v>461.01666666666677</v>
      </c>
      <c r="K112" s="31">
        <v>453.85</v>
      </c>
      <c r="L112" s="31">
        <v>446.8</v>
      </c>
      <c r="M112" s="31">
        <v>3.1015100000000002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928.25</v>
      </c>
      <c r="D113" s="38">
        <v>938.16666666666663</v>
      </c>
      <c r="E113" s="38">
        <v>907.38333333333321</v>
      </c>
      <c r="F113" s="38">
        <v>886.51666666666654</v>
      </c>
      <c r="G113" s="38">
        <v>855.73333333333312</v>
      </c>
      <c r="H113" s="38">
        <v>959.0333333333333</v>
      </c>
      <c r="I113" s="38">
        <v>989.81666666666683</v>
      </c>
      <c r="J113" s="38">
        <v>1010.6833333333334</v>
      </c>
      <c r="K113" s="31">
        <v>968.95</v>
      </c>
      <c r="L113" s="31">
        <v>917.3</v>
      </c>
      <c r="M113" s="31">
        <v>4.92319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1099.4000000000001</v>
      </c>
      <c r="D114" s="38">
        <v>1099.75</v>
      </c>
      <c r="E114" s="38">
        <v>1073.0999999999999</v>
      </c>
      <c r="F114" s="38">
        <v>1046.8</v>
      </c>
      <c r="G114" s="38">
        <v>1020.1499999999999</v>
      </c>
      <c r="H114" s="38">
        <v>1126.05</v>
      </c>
      <c r="I114" s="38">
        <v>1152.7</v>
      </c>
      <c r="J114" s="38">
        <v>1179</v>
      </c>
      <c r="K114" s="31">
        <v>1126.4000000000001</v>
      </c>
      <c r="L114" s="31">
        <v>1073.45</v>
      </c>
      <c r="M114" s="31">
        <v>90.335080000000005</v>
      </c>
      <c r="N114" s="1"/>
      <c r="O114" s="1"/>
    </row>
    <row r="115" spans="1:15" ht="12.75" customHeight="1">
      <c r="A115" s="33">
        <v>105</v>
      </c>
      <c r="B115" s="58" t="s">
        <v>859</v>
      </c>
      <c r="C115" s="31">
        <v>497.2</v>
      </c>
      <c r="D115" s="38">
        <v>498.68333333333339</v>
      </c>
      <c r="E115" s="38">
        <v>488.11666666666679</v>
      </c>
      <c r="F115" s="38">
        <v>479.03333333333342</v>
      </c>
      <c r="G115" s="38">
        <v>468.46666666666681</v>
      </c>
      <c r="H115" s="38">
        <v>507.76666666666677</v>
      </c>
      <c r="I115" s="38">
        <v>518.33333333333337</v>
      </c>
      <c r="J115" s="38">
        <v>527.41666666666674</v>
      </c>
      <c r="K115" s="31">
        <v>509.25</v>
      </c>
      <c r="L115" s="31">
        <v>489.6</v>
      </c>
      <c r="M115" s="31">
        <v>7.7151100000000001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1168.3</v>
      </c>
      <c r="D116" s="38">
        <v>1168.95</v>
      </c>
      <c r="E116" s="38">
        <v>1152.9000000000001</v>
      </c>
      <c r="F116" s="38">
        <v>1137.5</v>
      </c>
      <c r="G116" s="38">
        <v>1121.45</v>
      </c>
      <c r="H116" s="38">
        <v>1184.3500000000001</v>
      </c>
      <c r="I116" s="38">
        <v>1200.3999999999999</v>
      </c>
      <c r="J116" s="38">
        <v>1215.8000000000002</v>
      </c>
      <c r="K116" s="31">
        <v>1185</v>
      </c>
      <c r="L116" s="31">
        <v>1153.55</v>
      </c>
      <c r="M116" s="31">
        <v>18.619009999999999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130.94999999999999</v>
      </c>
      <c r="D117" s="38">
        <v>131.66666666666666</v>
      </c>
      <c r="E117" s="38">
        <v>128.73333333333332</v>
      </c>
      <c r="F117" s="38">
        <v>126.51666666666665</v>
      </c>
      <c r="G117" s="38">
        <v>123.58333333333331</v>
      </c>
      <c r="H117" s="38">
        <v>133.88333333333333</v>
      </c>
      <c r="I117" s="38">
        <v>136.81666666666666</v>
      </c>
      <c r="J117" s="38">
        <v>139.03333333333333</v>
      </c>
      <c r="K117" s="31">
        <v>134.6</v>
      </c>
      <c r="L117" s="31">
        <v>129.44999999999999</v>
      </c>
      <c r="M117" s="31">
        <v>33.275590000000001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1306.5</v>
      </c>
      <c r="D118" s="38">
        <v>1310.5</v>
      </c>
      <c r="E118" s="38">
        <v>1295</v>
      </c>
      <c r="F118" s="38">
        <v>1283.5</v>
      </c>
      <c r="G118" s="38">
        <v>1268</v>
      </c>
      <c r="H118" s="38">
        <v>1322</v>
      </c>
      <c r="I118" s="38">
        <v>1337.5</v>
      </c>
      <c r="J118" s="38">
        <v>1349</v>
      </c>
      <c r="K118" s="31">
        <v>1326</v>
      </c>
      <c r="L118" s="31">
        <v>1299</v>
      </c>
      <c r="M118" s="31">
        <v>1.90273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234.55</v>
      </c>
      <c r="D119" s="38">
        <v>236.66666666666666</v>
      </c>
      <c r="E119" s="38">
        <v>230.18333333333331</v>
      </c>
      <c r="F119" s="38">
        <v>225.81666666666666</v>
      </c>
      <c r="G119" s="38">
        <v>219.33333333333331</v>
      </c>
      <c r="H119" s="38">
        <v>241.0333333333333</v>
      </c>
      <c r="I119" s="38">
        <v>247.51666666666665</v>
      </c>
      <c r="J119" s="38">
        <v>251.8833333333333</v>
      </c>
      <c r="K119" s="31">
        <v>243.15</v>
      </c>
      <c r="L119" s="31">
        <v>232.3</v>
      </c>
      <c r="M119" s="31">
        <v>250.03960000000001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665.8</v>
      </c>
      <c r="D120" s="38">
        <v>663.21666666666658</v>
      </c>
      <c r="E120" s="38">
        <v>650.63333333333321</v>
      </c>
      <c r="F120" s="38">
        <v>635.46666666666658</v>
      </c>
      <c r="G120" s="38">
        <v>622.88333333333321</v>
      </c>
      <c r="H120" s="38">
        <v>678.38333333333321</v>
      </c>
      <c r="I120" s="38">
        <v>690.96666666666647</v>
      </c>
      <c r="J120" s="38">
        <v>706.13333333333321</v>
      </c>
      <c r="K120" s="31">
        <v>675.8</v>
      </c>
      <c r="L120" s="31">
        <v>648.04999999999995</v>
      </c>
      <c r="M120" s="31">
        <v>16.370640000000002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4757.1000000000004</v>
      </c>
      <c r="D121" s="38">
        <v>4771.9833333333336</v>
      </c>
      <c r="E121" s="38">
        <v>4685.166666666667</v>
      </c>
      <c r="F121" s="38">
        <v>4613.2333333333336</v>
      </c>
      <c r="G121" s="38">
        <v>4526.416666666667</v>
      </c>
      <c r="H121" s="38">
        <v>4843.916666666667</v>
      </c>
      <c r="I121" s="38">
        <v>4930.7333333333327</v>
      </c>
      <c r="J121" s="38">
        <v>5002.666666666667</v>
      </c>
      <c r="K121" s="31">
        <v>4858.8</v>
      </c>
      <c r="L121" s="31">
        <v>4700.05</v>
      </c>
      <c r="M121" s="31">
        <v>1.46505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1994.15</v>
      </c>
      <c r="D122" s="38">
        <v>1994.2</v>
      </c>
      <c r="E122" s="38">
        <v>1978.45</v>
      </c>
      <c r="F122" s="38">
        <v>1962.75</v>
      </c>
      <c r="G122" s="38">
        <v>1947</v>
      </c>
      <c r="H122" s="38">
        <v>2009.9</v>
      </c>
      <c r="I122" s="38">
        <v>2025.65</v>
      </c>
      <c r="J122" s="38">
        <v>2041.3500000000001</v>
      </c>
      <c r="K122" s="31">
        <v>2009.95</v>
      </c>
      <c r="L122" s="31">
        <v>1978.5</v>
      </c>
      <c r="M122" s="31">
        <v>4.6549800000000001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2371.4</v>
      </c>
      <c r="D123" s="38">
        <v>2373.7833333333333</v>
      </c>
      <c r="E123" s="38">
        <v>2344.6166666666668</v>
      </c>
      <c r="F123" s="38">
        <v>2317.8333333333335</v>
      </c>
      <c r="G123" s="38">
        <v>2288.666666666667</v>
      </c>
      <c r="H123" s="38">
        <v>2400.5666666666666</v>
      </c>
      <c r="I123" s="38">
        <v>2429.7333333333336</v>
      </c>
      <c r="J123" s="38">
        <v>2456.5166666666664</v>
      </c>
      <c r="K123" s="31">
        <v>2402.9499999999998</v>
      </c>
      <c r="L123" s="31">
        <v>2347</v>
      </c>
      <c r="M123" s="31">
        <v>1.11368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679.4</v>
      </c>
      <c r="D124" s="38">
        <v>683.43333333333339</v>
      </c>
      <c r="E124" s="38">
        <v>669.96666666666681</v>
      </c>
      <c r="F124" s="38">
        <v>660.53333333333342</v>
      </c>
      <c r="G124" s="38">
        <v>647.06666666666683</v>
      </c>
      <c r="H124" s="38">
        <v>692.86666666666679</v>
      </c>
      <c r="I124" s="38">
        <v>706.33333333333348</v>
      </c>
      <c r="J124" s="38">
        <v>715.76666666666677</v>
      </c>
      <c r="K124" s="31">
        <v>696.9</v>
      </c>
      <c r="L124" s="31">
        <v>674</v>
      </c>
      <c r="M124" s="31">
        <v>11.30856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1027</v>
      </c>
      <c r="D125" s="38">
        <v>1029.3666666666666</v>
      </c>
      <c r="E125" s="38">
        <v>1018.7333333333331</v>
      </c>
      <c r="F125" s="38">
        <v>1010.4666666666666</v>
      </c>
      <c r="G125" s="38">
        <v>999.83333333333314</v>
      </c>
      <c r="H125" s="38">
        <v>1037.6333333333332</v>
      </c>
      <c r="I125" s="38">
        <v>1048.2666666666669</v>
      </c>
      <c r="J125" s="38">
        <v>1056.5333333333331</v>
      </c>
      <c r="K125" s="31">
        <v>1040</v>
      </c>
      <c r="L125" s="31">
        <v>1021.1</v>
      </c>
      <c r="M125" s="31">
        <v>5.7833300000000003</v>
      </c>
      <c r="N125" s="1"/>
      <c r="O125" s="1"/>
    </row>
    <row r="126" spans="1:15" ht="12.75" customHeight="1">
      <c r="A126" s="33">
        <v>116</v>
      </c>
      <c r="B126" s="58" t="s">
        <v>865</v>
      </c>
      <c r="C126" s="31">
        <v>4618.3500000000004</v>
      </c>
      <c r="D126" s="38">
        <v>4659.0999999999995</v>
      </c>
      <c r="E126" s="38">
        <v>4509.2499999999991</v>
      </c>
      <c r="F126" s="38">
        <v>4400.1499999999996</v>
      </c>
      <c r="G126" s="38">
        <v>4250.2999999999993</v>
      </c>
      <c r="H126" s="38">
        <v>4768.1999999999989</v>
      </c>
      <c r="I126" s="38">
        <v>4918.0499999999993</v>
      </c>
      <c r="J126" s="38">
        <v>5027.1499999999987</v>
      </c>
      <c r="K126" s="31">
        <v>4808.95</v>
      </c>
      <c r="L126" s="31">
        <v>4550</v>
      </c>
      <c r="M126" s="31">
        <v>0.45101000000000002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1458.2</v>
      </c>
      <c r="D127" s="38">
        <v>1454.5666666666668</v>
      </c>
      <c r="E127" s="38">
        <v>1419.7333333333336</v>
      </c>
      <c r="F127" s="38">
        <v>1381.2666666666667</v>
      </c>
      <c r="G127" s="38">
        <v>1346.4333333333334</v>
      </c>
      <c r="H127" s="38">
        <v>1493.0333333333338</v>
      </c>
      <c r="I127" s="38">
        <v>1527.8666666666672</v>
      </c>
      <c r="J127" s="38">
        <v>1566.3333333333339</v>
      </c>
      <c r="K127" s="31">
        <v>1489.4</v>
      </c>
      <c r="L127" s="31">
        <v>1416.1</v>
      </c>
      <c r="M127" s="31">
        <v>3.4104199999999998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3872.95</v>
      </c>
      <c r="D128" s="38">
        <v>3878.7333333333336</v>
      </c>
      <c r="E128" s="38">
        <v>3845.5166666666673</v>
      </c>
      <c r="F128" s="38">
        <v>3818.0833333333339</v>
      </c>
      <c r="G128" s="38">
        <v>3784.8666666666677</v>
      </c>
      <c r="H128" s="38">
        <v>3906.166666666667</v>
      </c>
      <c r="I128" s="38">
        <v>3939.3833333333332</v>
      </c>
      <c r="J128" s="38">
        <v>3966.8166666666666</v>
      </c>
      <c r="K128" s="31">
        <v>3911.95</v>
      </c>
      <c r="L128" s="31">
        <v>3851.3</v>
      </c>
      <c r="M128" s="31">
        <v>0.17577000000000001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287.05</v>
      </c>
      <c r="D129" s="38">
        <v>288.38333333333333</v>
      </c>
      <c r="E129" s="38">
        <v>284.76666666666665</v>
      </c>
      <c r="F129" s="38">
        <v>282.48333333333335</v>
      </c>
      <c r="G129" s="38">
        <v>278.86666666666667</v>
      </c>
      <c r="H129" s="38">
        <v>290.66666666666663</v>
      </c>
      <c r="I129" s="38">
        <v>294.2833333333333</v>
      </c>
      <c r="J129" s="38">
        <v>296.56666666666661</v>
      </c>
      <c r="K129" s="31">
        <v>292</v>
      </c>
      <c r="L129" s="31">
        <v>286.10000000000002</v>
      </c>
      <c r="M129" s="31">
        <v>24.028120000000001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291.10000000000002</v>
      </c>
      <c r="D130" s="38">
        <v>293.03333333333336</v>
      </c>
      <c r="E130" s="38">
        <v>286.06666666666672</v>
      </c>
      <c r="F130" s="38">
        <v>281.03333333333336</v>
      </c>
      <c r="G130" s="38">
        <v>274.06666666666672</v>
      </c>
      <c r="H130" s="38">
        <v>298.06666666666672</v>
      </c>
      <c r="I130" s="38">
        <v>305.0333333333333</v>
      </c>
      <c r="J130" s="38">
        <v>310.06666666666672</v>
      </c>
      <c r="K130" s="31">
        <v>300</v>
      </c>
      <c r="L130" s="31">
        <v>288</v>
      </c>
      <c r="M130" s="31">
        <v>2.5537100000000001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1899.8</v>
      </c>
      <c r="D131" s="38">
        <v>1899.3999999999999</v>
      </c>
      <c r="E131" s="38">
        <v>1871.8999999999996</v>
      </c>
      <c r="F131" s="38">
        <v>1843.9999999999998</v>
      </c>
      <c r="G131" s="38">
        <v>1816.4999999999995</v>
      </c>
      <c r="H131" s="38">
        <v>1927.2999999999997</v>
      </c>
      <c r="I131" s="38">
        <v>1954.8000000000002</v>
      </c>
      <c r="J131" s="38">
        <v>1982.6999999999998</v>
      </c>
      <c r="K131" s="31">
        <v>1926.9</v>
      </c>
      <c r="L131" s="31">
        <v>1871.5</v>
      </c>
      <c r="M131" s="31">
        <v>8.6880699999999997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1518.1</v>
      </c>
      <c r="D132" s="38">
        <v>1500</v>
      </c>
      <c r="E132" s="38">
        <v>1470.1</v>
      </c>
      <c r="F132" s="38">
        <v>1422.1</v>
      </c>
      <c r="G132" s="38">
        <v>1392.1999999999998</v>
      </c>
      <c r="H132" s="38">
        <v>1548</v>
      </c>
      <c r="I132" s="38">
        <v>1577.9</v>
      </c>
      <c r="J132" s="38">
        <v>1625.9</v>
      </c>
      <c r="K132" s="31">
        <v>1529.9</v>
      </c>
      <c r="L132" s="31">
        <v>1452</v>
      </c>
      <c r="M132" s="31">
        <v>10.65085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565.65</v>
      </c>
      <c r="D133" s="38">
        <v>565.43333333333328</v>
      </c>
      <c r="E133" s="38">
        <v>561.96666666666658</v>
      </c>
      <c r="F133" s="38">
        <v>558.2833333333333</v>
      </c>
      <c r="G133" s="38">
        <v>554.81666666666661</v>
      </c>
      <c r="H133" s="38">
        <v>569.11666666666656</v>
      </c>
      <c r="I133" s="38">
        <v>572.58333333333326</v>
      </c>
      <c r="J133" s="38">
        <v>576.26666666666654</v>
      </c>
      <c r="K133" s="31">
        <v>568.9</v>
      </c>
      <c r="L133" s="31">
        <v>561.75</v>
      </c>
      <c r="M133" s="31">
        <v>18.684819999999998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1983.7</v>
      </c>
      <c r="D134" s="38">
        <v>1984.55</v>
      </c>
      <c r="E134" s="38">
        <v>1961.1</v>
      </c>
      <c r="F134" s="38">
        <v>1938.5</v>
      </c>
      <c r="G134" s="38">
        <v>1915.05</v>
      </c>
      <c r="H134" s="38">
        <v>2007.1499999999999</v>
      </c>
      <c r="I134" s="38">
        <v>2030.6000000000001</v>
      </c>
      <c r="J134" s="38">
        <v>2053.1999999999998</v>
      </c>
      <c r="K134" s="31">
        <v>2008</v>
      </c>
      <c r="L134" s="31">
        <v>1961.95</v>
      </c>
      <c r="M134" s="31">
        <v>2.5861700000000001</v>
      </c>
      <c r="N134" s="1"/>
      <c r="O134" s="1"/>
    </row>
    <row r="135" spans="1:15" ht="12.75" customHeight="1">
      <c r="A135" s="33">
        <v>125</v>
      </c>
      <c r="B135" s="58" t="s">
        <v>866</v>
      </c>
      <c r="C135" s="31">
        <v>1994.2</v>
      </c>
      <c r="D135" s="38">
        <v>1993.25</v>
      </c>
      <c r="E135" s="38">
        <v>1956.5</v>
      </c>
      <c r="F135" s="38">
        <v>1918.8</v>
      </c>
      <c r="G135" s="38">
        <v>1882.05</v>
      </c>
      <c r="H135" s="38">
        <v>2030.95</v>
      </c>
      <c r="I135" s="38">
        <v>2067.6999999999998</v>
      </c>
      <c r="J135" s="38">
        <v>2105.4</v>
      </c>
      <c r="K135" s="31">
        <v>2030</v>
      </c>
      <c r="L135" s="31">
        <v>1955.55</v>
      </c>
      <c r="M135" s="31">
        <v>0.84199999999999997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845</v>
      </c>
      <c r="D136" s="38">
        <v>841.98333333333323</v>
      </c>
      <c r="E136" s="38">
        <v>837.01666666666642</v>
      </c>
      <c r="F136" s="38">
        <v>829.03333333333319</v>
      </c>
      <c r="G136" s="38">
        <v>824.06666666666638</v>
      </c>
      <c r="H136" s="38">
        <v>849.96666666666647</v>
      </c>
      <c r="I136" s="38">
        <v>854.93333333333339</v>
      </c>
      <c r="J136" s="38">
        <v>862.91666666666652</v>
      </c>
      <c r="K136" s="31">
        <v>846.95</v>
      </c>
      <c r="L136" s="31">
        <v>834</v>
      </c>
      <c r="M136" s="31">
        <v>0.5242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553.04999999999995</v>
      </c>
      <c r="D137" s="38">
        <v>553.16666666666663</v>
      </c>
      <c r="E137" s="38">
        <v>546.33333333333326</v>
      </c>
      <c r="F137" s="38">
        <v>539.61666666666667</v>
      </c>
      <c r="G137" s="38">
        <v>532.7833333333333</v>
      </c>
      <c r="H137" s="38">
        <v>559.88333333333321</v>
      </c>
      <c r="I137" s="38">
        <v>566.71666666666647</v>
      </c>
      <c r="J137" s="38">
        <v>573.43333333333317</v>
      </c>
      <c r="K137" s="31">
        <v>560</v>
      </c>
      <c r="L137" s="31">
        <v>546.45000000000005</v>
      </c>
      <c r="M137" s="31">
        <v>4.5186299999999999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2013.2</v>
      </c>
      <c r="D138" s="38">
        <v>2016.7166666666665</v>
      </c>
      <c r="E138" s="38">
        <v>1988.633333333333</v>
      </c>
      <c r="F138" s="38">
        <v>1964.0666666666666</v>
      </c>
      <c r="G138" s="38">
        <v>1935.9833333333331</v>
      </c>
      <c r="H138" s="38">
        <v>2041.2833333333328</v>
      </c>
      <c r="I138" s="38">
        <v>2069.3666666666663</v>
      </c>
      <c r="J138" s="38">
        <v>2093.9333333333325</v>
      </c>
      <c r="K138" s="31">
        <v>2044.8</v>
      </c>
      <c r="L138" s="31">
        <v>1992.15</v>
      </c>
      <c r="M138" s="31">
        <v>3.5265200000000001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401.45</v>
      </c>
      <c r="D139" s="38">
        <v>403.0333333333333</v>
      </c>
      <c r="E139" s="38">
        <v>393.06666666666661</v>
      </c>
      <c r="F139" s="38">
        <v>384.68333333333328</v>
      </c>
      <c r="G139" s="38">
        <v>374.71666666666658</v>
      </c>
      <c r="H139" s="38">
        <v>411.41666666666663</v>
      </c>
      <c r="I139" s="38">
        <v>421.38333333333333</v>
      </c>
      <c r="J139" s="38">
        <v>429.76666666666665</v>
      </c>
      <c r="K139" s="31">
        <v>413</v>
      </c>
      <c r="L139" s="31">
        <v>394.65</v>
      </c>
      <c r="M139" s="31">
        <v>25.420459999999999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197.1</v>
      </c>
      <c r="D140" s="38">
        <v>198.18333333333331</v>
      </c>
      <c r="E140" s="38">
        <v>194.01666666666662</v>
      </c>
      <c r="F140" s="38">
        <v>190.93333333333331</v>
      </c>
      <c r="G140" s="38">
        <v>186.76666666666662</v>
      </c>
      <c r="H140" s="38">
        <v>201.26666666666662</v>
      </c>
      <c r="I140" s="38">
        <v>205.43333333333331</v>
      </c>
      <c r="J140" s="38">
        <v>208.51666666666662</v>
      </c>
      <c r="K140" s="31">
        <v>202.35</v>
      </c>
      <c r="L140" s="31">
        <v>195.1</v>
      </c>
      <c r="M140" s="31">
        <v>65.884529999999998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193.95</v>
      </c>
      <c r="D141" s="38">
        <v>194.61666666666667</v>
      </c>
      <c r="E141" s="38">
        <v>192.33333333333334</v>
      </c>
      <c r="F141" s="38">
        <v>190.71666666666667</v>
      </c>
      <c r="G141" s="38">
        <v>188.43333333333334</v>
      </c>
      <c r="H141" s="38">
        <v>196.23333333333335</v>
      </c>
      <c r="I141" s="38">
        <v>198.51666666666665</v>
      </c>
      <c r="J141" s="38">
        <v>200.13333333333335</v>
      </c>
      <c r="K141" s="31">
        <v>196.9</v>
      </c>
      <c r="L141" s="31">
        <v>193</v>
      </c>
      <c r="M141" s="31">
        <v>8.8399400000000004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3690.6</v>
      </c>
      <c r="D142" s="38">
        <v>3654.2166666666672</v>
      </c>
      <c r="E142" s="38">
        <v>3613.4333333333343</v>
      </c>
      <c r="F142" s="38">
        <v>3536.2666666666673</v>
      </c>
      <c r="G142" s="38">
        <v>3495.4833333333345</v>
      </c>
      <c r="H142" s="38">
        <v>3731.3833333333341</v>
      </c>
      <c r="I142" s="38">
        <v>3772.166666666667</v>
      </c>
      <c r="J142" s="38">
        <v>3849.3333333333339</v>
      </c>
      <c r="K142" s="31">
        <v>3695</v>
      </c>
      <c r="L142" s="31">
        <v>3577.05</v>
      </c>
      <c r="M142" s="31">
        <v>6.8109200000000003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4127.3</v>
      </c>
      <c r="D143" s="38">
        <v>4146.4333333333334</v>
      </c>
      <c r="E143" s="38">
        <v>4062.8666666666668</v>
      </c>
      <c r="F143" s="38">
        <v>3998.4333333333334</v>
      </c>
      <c r="G143" s="38">
        <v>3914.8666666666668</v>
      </c>
      <c r="H143" s="38">
        <v>4210.8666666666668</v>
      </c>
      <c r="I143" s="38">
        <v>4294.4333333333343</v>
      </c>
      <c r="J143" s="38">
        <v>4358.8666666666668</v>
      </c>
      <c r="K143" s="31">
        <v>4230</v>
      </c>
      <c r="L143" s="31">
        <v>4082</v>
      </c>
      <c r="M143" s="31">
        <v>4.7321200000000001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493.6</v>
      </c>
      <c r="D144" s="38">
        <v>492.93333333333334</v>
      </c>
      <c r="E144" s="38">
        <v>482.91666666666669</v>
      </c>
      <c r="F144" s="38">
        <v>472.23333333333335</v>
      </c>
      <c r="G144" s="38">
        <v>462.2166666666667</v>
      </c>
      <c r="H144" s="38">
        <v>503.61666666666667</v>
      </c>
      <c r="I144" s="38">
        <v>513.63333333333333</v>
      </c>
      <c r="J144" s="38">
        <v>524.31666666666661</v>
      </c>
      <c r="K144" s="31">
        <v>502.95</v>
      </c>
      <c r="L144" s="31">
        <v>482.25</v>
      </c>
      <c r="M144" s="31">
        <v>111.55073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2299.5500000000002</v>
      </c>
      <c r="D145" s="38">
        <v>2312.5666666666666</v>
      </c>
      <c r="E145" s="38">
        <v>2268.0333333333333</v>
      </c>
      <c r="F145" s="38">
        <v>2236.5166666666669</v>
      </c>
      <c r="G145" s="38">
        <v>2191.9833333333336</v>
      </c>
      <c r="H145" s="38">
        <v>2344.083333333333</v>
      </c>
      <c r="I145" s="38">
        <v>2388.6166666666659</v>
      </c>
      <c r="J145" s="38">
        <v>2420.1333333333328</v>
      </c>
      <c r="K145" s="31">
        <v>2357.1</v>
      </c>
      <c r="L145" s="31">
        <v>2281.0500000000002</v>
      </c>
      <c r="M145" s="31">
        <v>1.3328100000000001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5660.45</v>
      </c>
      <c r="D146" s="38">
        <v>5663.583333333333</v>
      </c>
      <c r="E146" s="38">
        <v>5631.3166666666657</v>
      </c>
      <c r="F146" s="38">
        <v>5602.1833333333325</v>
      </c>
      <c r="G146" s="38">
        <v>5569.9166666666652</v>
      </c>
      <c r="H146" s="38">
        <v>5692.7166666666662</v>
      </c>
      <c r="I146" s="38">
        <v>5724.9833333333345</v>
      </c>
      <c r="J146" s="38">
        <v>5754.1166666666668</v>
      </c>
      <c r="K146" s="31">
        <v>5695.85</v>
      </c>
      <c r="L146" s="31">
        <v>5634.45</v>
      </c>
      <c r="M146" s="31">
        <v>3.5835900000000001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487.8</v>
      </c>
      <c r="D147" s="38">
        <v>489.75</v>
      </c>
      <c r="E147" s="38">
        <v>480.45</v>
      </c>
      <c r="F147" s="38">
        <v>473.09999999999997</v>
      </c>
      <c r="G147" s="38">
        <v>463.79999999999995</v>
      </c>
      <c r="H147" s="38">
        <v>497.1</v>
      </c>
      <c r="I147" s="38">
        <v>506.4</v>
      </c>
      <c r="J147" s="38">
        <v>513.75</v>
      </c>
      <c r="K147" s="31">
        <v>499.05</v>
      </c>
      <c r="L147" s="31">
        <v>482.4</v>
      </c>
      <c r="M147" s="31">
        <v>3.4398399999999998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40.700000000000003</v>
      </c>
      <c r="D148" s="38">
        <v>41</v>
      </c>
      <c r="E148" s="38">
        <v>40.200000000000003</v>
      </c>
      <c r="F148" s="38">
        <v>39.700000000000003</v>
      </c>
      <c r="G148" s="38">
        <v>38.900000000000006</v>
      </c>
      <c r="H148" s="38">
        <v>41.5</v>
      </c>
      <c r="I148" s="38">
        <v>42.3</v>
      </c>
      <c r="J148" s="38">
        <v>42.8</v>
      </c>
      <c r="K148" s="31">
        <v>41.8</v>
      </c>
      <c r="L148" s="31">
        <v>40.5</v>
      </c>
      <c r="M148" s="31">
        <v>181.96884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1703.55</v>
      </c>
      <c r="D149" s="38">
        <v>1698.5166666666667</v>
      </c>
      <c r="E149" s="38">
        <v>1670.0333333333333</v>
      </c>
      <c r="F149" s="38">
        <v>1636.5166666666667</v>
      </c>
      <c r="G149" s="38">
        <v>1608.0333333333333</v>
      </c>
      <c r="H149" s="38">
        <v>1732.0333333333333</v>
      </c>
      <c r="I149" s="38">
        <v>1760.5166666666664</v>
      </c>
      <c r="J149" s="38">
        <v>1794.0333333333333</v>
      </c>
      <c r="K149" s="31">
        <v>1727</v>
      </c>
      <c r="L149" s="31">
        <v>1665</v>
      </c>
      <c r="M149" s="31">
        <v>0.23938000000000001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3332.7</v>
      </c>
      <c r="D150" s="38">
        <v>3347.5666666666671</v>
      </c>
      <c r="E150" s="38">
        <v>3265.1333333333341</v>
      </c>
      <c r="F150" s="38">
        <v>3197.5666666666671</v>
      </c>
      <c r="G150" s="38">
        <v>3115.1333333333341</v>
      </c>
      <c r="H150" s="38">
        <v>3415.1333333333341</v>
      </c>
      <c r="I150" s="38">
        <v>3497.5666666666675</v>
      </c>
      <c r="J150" s="38">
        <v>3565.1333333333341</v>
      </c>
      <c r="K150" s="31">
        <v>3430</v>
      </c>
      <c r="L150" s="31">
        <v>3280</v>
      </c>
      <c r="M150" s="31">
        <v>11.74483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208.45</v>
      </c>
      <c r="D151" s="38">
        <v>208.46666666666667</v>
      </c>
      <c r="E151" s="38">
        <v>205.48333333333335</v>
      </c>
      <c r="F151" s="38">
        <v>202.51666666666668</v>
      </c>
      <c r="G151" s="38">
        <v>199.53333333333336</v>
      </c>
      <c r="H151" s="38">
        <v>211.43333333333334</v>
      </c>
      <c r="I151" s="38">
        <v>214.41666666666663</v>
      </c>
      <c r="J151" s="38">
        <v>217.38333333333333</v>
      </c>
      <c r="K151" s="31">
        <v>211.45</v>
      </c>
      <c r="L151" s="31">
        <v>205.5</v>
      </c>
      <c r="M151" s="31">
        <v>4.5878500000000004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532.25</v>
      </c>
      <c r="D152" s="38">
        <v>534.73333333333335</v>
      </c>
      <c r="E152" s="38">
        <v>524.51666666666665</v>
      </c>
      <c r="F152" s="38">
        <v>516.7833333333333</v>
      </c>
      <c r="G152" s="38">
        <v>506.56666666666661</v>
      </c>
      <c r="H152" s="38">
        <v>542.4666666666667</v>
      </c>
      <c r="I152" s="38">
        <v>552.68333333333339</v>
      </c>
      <c r="J152" s="38">
        <v>560.41666666666674</v>
      </c>
      <c r="K152" s="31">
        <v>544.95000000000005</v>
      </c>
      <c r="L152" s="31">
        <v>527</v>
      </c>
      <c r="M152" s="31">
        <v>2.1627900000000002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445.25</v>
      </c>
      <c r="D153" s="38">
        <v>448.76666666666671</v>
      </c>
      <c r="E153" s="38">
        <v>435.83333333333343</v>
      </c>
      <c r="F153" s="38">
        <v>426.41666666666674</v>
      </c>
      <c r="G153" s="38">
        <v>413.48333333333346</v>
      </c>
      <c r="H153" s="38">
        <v>458.18333333333339</v>
      </c>
      <c r="I153" s="38">
        <v>471.11666666666667</v>
      </c>
      <c r="J153" s="38">
        <v>480.53333333333336</v>
      </c>
      <c r="K153" s="31">
        <v>461.7</v>
      </c>
      <c r="L153" s="31">
        <v>439.35</v>
      </c>
      <c r="M153" s="31">
        <v>4.3563799999999997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1688.1</v>
      </c>
      <c r="D154" s="38">
        <v>1695.9833333333333</v>
      </c>
      <c r="E154" s="38">
        <v>1663.1166666666668</v>
      </c>
      <c r="F154" s="38">
        <v>1638.1333333333334</v>
      </c>
      <c r="G154" s="38">
        <v>1605.2666666666669</v>
      </c>
      <c r="H154" s="38">
        <v>1720.9666666666667</v>
      </c>
      <c r="I154" s="38">
        <v>1753.833333333333</v>
      </c>
      <c r="J154" s="38">
        <v>1778.8166666666666</v>
      </c>
      <c r="K154" s="31">
        <v>1728.85</v>
      </c>
      <c r="L154" s="31">
        <v>1671</v>
      </c>
      <c r="M154" s="31">
        <v>0.37381999999999999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148.5</v>
      </c>
      <c r="D155" s="38">
        <v>148.61666666666665</v>
      </c>
      <c r="E155" s="38">
        <v>142.83333333333329</v>
      </c>
      <c r="F155" s="38">
        <v>137.16666666666663</v>
      </c>
      <c r="G155" s="38">
        <v>131.38333333333327</v>
      </c>
      <c r="H155" s="38">
        <v>154.2833333333333</v>
      </c>
      <c r="I155" s="38">
        <v>160.06666666666666</v>
      </c>
      <c r="J155" s="38">
        <v>165.73333333333332</v>
      </c>
      <c r="K155" s="31">
        <v>154.4</v>
      </c>
      <c r="L155" s="31">
        <v>142.94999999999999</v>
      </c>
      <c r="M155" s="31">
        <v>92.610039999999998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221.45</v>
      </c>
      <c r="D156" s="38">
        <v>222.88333333333333</v>
      </c>
      <c r="E156" s="38">
        <v>216.66666666666666</v>
      </c>
      <c r="F156" s="38">
        <v>211.88333333333333</v>
      </c>
      <c r="G156" s="38">
        <v>205.66666666666666</v>
      </c>
      <c r="H156" s="38">
        <v>227.66666666666666</v>
      </c>
      <c r="I156" s="38">
        <v>233.88333333333335</v>
      </c>
      <c r="J156" s="38">
        <v>238.66666666666666</v>
      </c>
      <c r="K156" s="31">
        <v>229.1</v>
      </c>
      <c r="L156" s="31">
        <v>218.1</v>
      </c>
      <c r="M156" s="31">
        <v>7.7548000000000004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89.85</v>
      </c>
      <c r="D157" s="38">
        <v>89.95</v>
      </c>
      <c r="E157" s="38">
        <v>88.4</v>
      </c>
      <c r="F157" s="38">
        <v>86.95</v>
      </c>
      <c r="G157" s="38">
        <v>85.4</v>
      </c>
      <c r="H157" s="38">
        <v>91.4</v>
      </c>
      <c r="I157" s="38">
        <v>92.949999999999989</v>
      </c>
      <c r="J157" s="38">
        <v>94.4</v>
      </c>
      <c r="K157" s="31">
        <v>91.5</v>
      </c>
      <c r="L157" s="31">
        <v>88.5</v>
      </c>
      <c r="M157" s="31">
        <v>60.850549999999998</v>
      </c>
      <c r="N157" s="1"/>
      <c r="O157" s="1"/>
    </row>
    <row r="158" spans="1:15" ht="12.75" customHeight="1">
      <c r="A158" s="33">
        <v>148</v>
      </c>
      <c r="B158" s="58" t="s">
        <v>867</v>
      </c>
      <c r="C158" s="31">
        <v>799.5</v>
      </c>
      <c r="D158" s="38">
        <v>798.93333333333339</v>
      </c>
      <c r="E158" s="38">
        <v>794.16666666666674</v>
      </c>
      <c r="F158" s="38">
        <v>788.83333333333337</v>
      </c>
      <c r="G158" s="38">
        <v>784.06666666666672</v>
      </c>
      <c r="H158" s="38">
        <v>804.26666666666677</v>
      </c>
      <c r="I158" s="38">
        <v>809.03333333333342</v>
      </c>
      <c r="J158" s="38">
        <v>814.36666666666679</v>
      </c>
      <c r="K158" s="31">
        <v>803.7</v>
      </c>
      <c r="L158" s="31">
        <v>793.6</v>
      </c>
      <c r="M158" s="31">
        <v>2.6568299999999998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2598.35</v>
      </c>
      <c r="D159" s="38">
        <v>2602.0333333333333</v>
      </c>
      <c r="E159" s="38">
        <v>2527.2666666666664</v>
      </c>
      <c r="F159" s="38">
        <v>2456.1833333333329</v>
      </c>
      <c r="G159" s="38">
        <v>2381.4166666666661</v>
      </c>
      <c r="H159" s="38">
        <v>2673.1166666666668</v>
      </c>
      <c r="I159" s="38">
        <v>2747.8833333333341</v>
      </c>
      <c r="J159" s="38">
        <v>2818.9666666666672</v>
      </c>
      <c r="K159" s="31">
        <v>2676.8</v>
      </c>
      <c r="L159" s="31">
        <v>2530.9499999999998</v>
      </c>
      <c r="M159" s="31">
        <v>20.937429999999999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259.64999999999998</v>
      </c>
      <c r="D160" s="38">
        <v>260.21666666666664</v>
      </c>
      <c r="E160" s="38">
        <v>254.43333333333328</v>
      </c>
      <c r="F160" s="38">
        <v>249.21666666666664</v>
      </c>
      <c r="G160" s="38">
        <v>243.43333333333328</v>
      </c>
      <c r="H160" s="38">
        <v>265.43333333333328</v>
      </c>
      <c r="I160" s="38">
        <v>271.2166666666667</v>
      </c>
      <c r="J160" s="38">
        <v>276.43333333333328</v>
      </c>
      <c r="K160" s="31">
        <v>266</v>
      </c>
      <c r="L160" s="31">
        <v>255</v>
      </c>
      <c r="M160" s="31">
        <v>61.565710000000003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343</v>
      </c>
      <c r="D161" s="38">
        <v>342.75</v>
      </c>
      <c r="E161" s="38">
        <v>336.5</v>
      </c>
      <c r="F161" s="38">
        <v>330</v>
      </c>
      <c r="G161" s="38">
        <v>323.75</v>
      </c>
      <c r="H161" s="38">
        <v>349.25</v>
      </c>
      <c r="I161" s="38">
        <v>355.5</v>
      </c>
      <c r="J161" s="38">
        <v>362</v>
      </c>
      <c r="K161" s="31">
        <v>349</v>
      </c>
      <c r="L161" s="31">
        <v>336.25</v>
      </c>
      <c r="M161" s="31">
        <v>1.9169799999999999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132.75</v>
      </c>
      <c r="D162" s="38">
        <v>132.71666666666667</v>
      </c>
      <c r="E162" s="38">
        <v>130.63333333333333</v>
      </c>
      <c r="F162" s="38">
        <v>128.51666666666665</v>
      </c>
      <c r="G162" s="38">
        <v>126.43333333333331</v>
      </c>
      <c r="H162" s="38">
        <v>134.83333333333334</v>
      </c>
      <c r="I162" s="38">
        <v>136.91666666666666</v>
      </c>
      <c r="J162" s="38">
        <v>139.03333333333336</v>
      </c>
      <c r="K162" s="31">
        <v>134.80000000000001</v>
      </c>
      <c r="L162" s="31">
        <v>130.6</v>
      </c>
      <c r="M162" s="31">
        <v>190.99857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478.8</v>
      </c>
      <c r="D163" s="38">
        <v>482.31666666666661</v>
      </c>
      <c r="E163" s="38">
        <v>463.63333333333321</v>
      </c>
      <c r="F163" s="38">
        <v>448.46666666666658</v>
      </c>
      <c r="G163" s="38">
        <v>429.78333333333319</v>
      </c>
      <c r="H163" s="38">
        <v>497.48333333333323</v>
      </c>
      <c r="I163" s="38">
        <v>516.16666666666663</v>
      </c>
      <c r="J163" s="38">
        <v>531.33333333333326</v>
      </c>
      <c r="K163" s="31">
        <v>501</v>
      </c>
      <c r="L163" s="31">
        <v>467.15</v>
      </c>
      <c r="M163" s="31">
        <v>11.59215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4521.2</v>
      </c>
      <c r="D164" s="38">
        <v>4516.4666666666662</v>
      </c>
      <c r="E164" s="38">
        <v>4482.9833333333327</v>
      </c>
      <c r="F164" s="38">
        <v>4444.7666666666664</v>
      </c>
      <c r="G164" s="38">
        <v>4411.2833333333328</v>
      </c>
      <c r="H164" s="38">
        <v>4554.6833333333325</v>
      </c>
      <c r="I164" s="38">
        <v>4588.1666666666661</v>
      </c>
      <c r="J164" s="38">
        <v>4626.3833333333323</v>
      </c>
      <c r="K164" s="31">
        <v>4549.95</v>
      </c>
      <c r="L164" s="31">
        <v>4478.25</v>
      </c>
      <c r="M164" s="31">
        <v>0.26062000000000002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1000.8</v>
      </c>
      <c r="D165" s="38">
        <v>1003.9166666666666</v>
      </c>
      <c r="E165" s="38">
        <v>978.88333333333321</v>
      </c>
      <c r="F165" s="38">
        <v>956.96666666666658</v>
      </c>
      <c r="G165" s="38">
        <v>931.93333333333317</v>
      </c>
      <c r="H165" s="38">
        <v>1025.8333333333333</v>
      </c>
      <c r="I165" s="38">
        <v>1050.8666666666668</v>
      </c>
      <c r="J165" s="38">
        <v>1072.7833333333333</v>
      </c>
      <c r="K165" s="31">
        <v>1028.95</v>
      </c>
      <c r="L165" s="31">
        <v>982</v>
      </c>
      <c r="M165" s="31">
        <v>4.0375899999999998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203.8</v>
      </c>
      <c r="D166" s="38">
        <v>204.01666666666665</v>
      </c>
      <c r="E166" s="38">
        <v>197.0333333333333</v>
      </c>
      <c r="F166" s="38">
        <v>190.26666666666665</v>
      </c>
      <c r="G166" s="38">
        <v>183.2833333333333</v>
      </c>
      <c r="H166" s="38">
        <v>210.7833333333333</v>
      </c>
      <c r="I166" s="38">
        <v>217.76666666666665</v>
      </c>
      <c r="J166" s="38">
        <v>224.5333333333333</v>
      </c>
      <c r="K166" s="31">
        <v>211</v>
      </c>
      <c r="L166" s="31">
        <v>197.25</v>
      </c>
      <c r="M166" s="31">
        <v>48.020130000000002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144.80000000000001</v>
      </c>
      <c r="D167" s="38">
        <v>144.13333333333333</v>
      </c>
      <c r="E167" s="38">
        <v>141.51666666666665</v>
      </c>
      <c r="F167" s="38">
        <v>138.23333333333332</v>
      </c>
      <c r="G167" s="38">
        <v>135.61666666666665</v>
      </c>
      <c r="H167" s="38">
        <v>147.41666666666666</v>
      </c>
      <c r="I167" s="38">
        <v>150.03333333333333</v>
      </c>
      <c r="J167" s="38">
        <v>153.31666666666666</v>
      </c>
      <c r="K167" s="31">
        <v>146.75</v>
      </c>
      <c r="L167" s="31">
        <v>140.85</v>
      </c>
      <c r="M167" s="31">
        <v>50.460230000000003</v>
      </c>
      <c r="N167" s="1"/>
      <c r="O167" s="1"/>
    </row>
    <row r="168" spans="1:15" ht="12.75" customHeight="1">
      <c r="A168" s="33">
        <v>158</v>
      </c>
      <c r="B168" s="58" t="s">
        <v>868</v>
      </c>
      <c r="C168" s="31">
        <v>749</v>
      </c>
      <c r="D168" s="38">
        <v>742.76666666666677</v>
      </c>
      <c r="E168" s="38">
        <v>728.23333333333358</v>
      </c>
      <c r="F168" s="38">
        <v>707.46666666666681</v>
      </c>
      <c r="G168" s="38">
        <v>692.93333333333362</v>
      </c>
      <c r="H168" s="38">
        <v>763.53333333333353</v>
      </c>
      <c r="I168" s="38">
        <v>778.06666666666661</v>
      </c>
      <c r="J168" s="38">
        <v>798.83333333333348</v>
      </c>
      <c r="K168" s="31">
        <v>757.3</v>
      </c>
      <c r="L168" s="31">
        <v>722</v>
      </c>
      <c r="M168" s="31">
        <v>10.792299999999999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335</v>
      </c>
      <c r="D169" s="38">
        <v>335.3</v>
      </c>
      <c r="E169" s="38">
        <v>322.95000000000005</v>
      </c>
      <c r="F169" s="38">
        <v>310.90000000000003</v>
      </c>
      <c r="G169" s="38">
        <v>298.55000000000007</v>
      </c>
      <c r="H169" s="38">
        <v>347.35</v>
      </c>
      <c r="I169" s="38">
        <v>359.70000000000005</v>
      </c>
      <c r="J169" s="38">
        <v>371.75</v>
      </c>
      <c r="K169" s="31">
        <v>347.65</v>
      </c>
      <c r="L169" s="31">
        <v>323.25</v>
      </c>
      <c r="M169" s="31">
        <v>42.211570000000002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147.1</v>
      </c>
      <c r="D170" s="38">
        <v>147.31666666666669</v>
      </c>
      <c r="E170" s="38">
        <v>145.13333333333338</v>
      </c>
      <c r="F170" s="38">
        <v>143.16666666666669</v>
      </c>
      <c r="G170" s="38">
        <v>140.98333333333338</v>
      </c>
      <c r="H170" s="38">
        <v>149.28333333333339</v>
      </c>
      <c r="I170" s="38">
        <v>151.46666666666673</v>
      </c>
      <c r="J170" s="38">
        <v>153.43333333333339</v>
      </c>
      <c r="K170" s="31">
        <v>149.5</v>
      </c>
      <c r="L170" s="31">
        <v>145.35</v>
      </c>
      <c r="M170" s="31">
        <v>34.575020000000002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1292.0999999999999</v>
      </c>
      <c r="D171" s="38">
        <v>1299.4166666666667</v>
      </c>
      <c r="E171" s="38">
        <v>1273.8333333333335</v>
      </c>
      <c r="F171" s="38">
        <v>1255.5666666666668</v>
      </c>
      <c r="G171" s="38">
        <v>1229.9833333333336</v>
      </c>
      <c r="H171" s="38">
        <v>1317.6833333333334</v>
      </c>
      <c r="I171" s="38">
        <v>1343.2666666666669</v>
      </c>
      <c r="J171" s="38">
        <v>1361.5333333333333</v>
      </c>
      <c r="K171" s="31">
        <v>1325</v>
      </c>
      <c r="L171" s="31">
        <v>1281.1500000000001</v>
      </c>
      <c r="M171" s="31">
        <v>0.31707999999999997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116.35</v>
      </c>
      <c r="D172" s="38">
        <v>117.38333333333333</v>
      </c>
      <c r="E172" s="38">
        <v>114.06666666666665</v>
      </c>
      <c r="F172" s="38">
        <v>111.78333333333332</v>
      </c>
      <c r="G172" s="38">
        <v>108.46666666666664</v>
      </c>
      <c r="H172" s="38">
        <v>119.66666666666666</v>
      </c>
      <c r="I172" s="38">
        <v>122.98333333333332</v>
      </c>
      <c r="J172" s="38">
        <v>125.26666666666667</v>
      </c>
      <c r="K172" s="31">
        <v>120.7</v>
      </c>
      <c r="L172" s="31">
        <v>115.1</v>
      </c>
      <c r="M172" s="31">
        <v>278.70281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2643</v>
      </c>
      <c r="D173" s="38">
        <v>2658.5833333333335</v>
      </c>
      <c r="E173" s="38">
        <v>2582.7166666666672</v>
      </c>
      <c r="F173" s="38">
        <v>2522.4333333333338</v>
      </c>
      <c r="G173" s="38">
        <v>2446.5666666666675</v>
      </c>
      <c r="H173" s="38">
        <v>2718.8666666666668</v>
      </c>
      <c r="I173" s="38">
        <v>2794.7333333333327</v>
      </c>
      <c r="J173" s="38">
        <v>2855.0166666666664</v>
      </c>
      <c r="K173" s="31">
        <v>2734.45</v>
      </c>
      <c r="L173" s="31">
        <v>2598.3000000000002</v>
      </c>
      <c r="M173" s="31">
        <v>0.16192000000000001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3216.05</v>
      </c>
      <c r="D174" s="38">
        <v>3241</v>
      </c>
      <c r="E174" s="38">
        <v>3161.05</v>
      </c>
      <c r="F174" s="38">
        <v>3106.05</v>
      </c>
      <c r="G174" s="38">
        <v>3026.1000000000004</v>
      </c>
      <c r="H174" s="38">
        <v>3296</v>
      </c>
      <c r="I174" s="38">
        <v>3375.95</v>
      </c>
      <c r="J174" s="38">
        <v>3430.95</v>
      </c>
      <c r="K174" s="31">
        <v>3320.95</v>
      </c>
      <c r="L174" s="31">
        <v>3186</v>
      </c>
      <c r="M174" s="31">
        <v>0.41446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204.7</v>
      </c>
      <c r="D175" s="38">
        <v>205.71666666666667</v>
      </c>
      <c r="E175" s="38">
        <v>200.08333333333334</v>
      </c>
      <c r="F175" s="38">
        <v>195.46666666666667</v>
      </c>
      <c r="G175" s="38">
        <v>189.83333333333334</v>
      </c>
      <c r="H175" s="38">
        <v>210.33333333333334</v>
      </c>
      <c r="I175" s="38">
        <v>215.96666666666667</v>
      </c>
      <c r="J175" s="38">
        <v>220.58333333333334</v>
      </c>
      <c r="K175" s="31">
        <v>211.35</v>
      </c>
      <c r="L175" s="31">
        <v>201.1</v>
      </c>
      <c r="M175" s="31">
        <v>10.85952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1288.75</v>
      </c>
      <c r="D176" s="38">
        <v>1287</v>
      </c>
      <c r="E176" s="38">
        <v>1267.4000000000001</v>
      </c>
      <c r="F176" s="38">
        <v>1246.0500000000002</v>
      </c>
      <c r="G176" s="38">
        <v>1226.4500000000003</v>
      </c>
      <c r="H176" s="38">
        <v>1308.3499999999999</v>
      </c>
      <c r="I176" s="38">
        <v>1327.9499999999998</v>
      </c>
      <c r="J176" s="38">
        <v>1349.2999999999997</v>
      </c>
      <c r="K176" s="31">
        <v>1306.5999999999999</v>
      </c>
      <c r="L176" s="31">
        <v>1265.6500000000001</v>
      </c>
      <c r="M176" s="31">
        <v>5.8529099999999996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1405</v>
      </c>
      <c r="D177" s="38">
        <v>1400.6333333333332</v>
      </c>
      <c r="E177" s="38">
        <v>1392.3666666666663</v>
      </c>
      <c r="F177" s="38">
        <v>1379.7333333333331</v>
      </c>
      <c r="G177" s="38">
        <v>1371.4666666666662</v>
      </c>
      <c r="H177" s="38">
        <v>1413.2666666666664</v>
      </c>
      <c r="I177" s="38">
        <v>1421.5333333333333</v>
      </c>
      <c r="J177" s="38">
        <v>1434.1666666666665</v>
      </c>
      <c r="K177" s="31">
        <v>1408.9</v>
      </c>
      <c r="L177" s="31">
        <v>1388</v>
      </c>
      <c r="M177" s="31">
        <v>0.61211000000000004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780.65</v>
      </c>
      <c r="D178" s="38">
        <v>781.19999999999993</v>
      </c>
      <c r="E178" s="38">
        <v>770.44999999999982</v>
      </c>
      <c r="F178" s="38">
        <v>760.24999999999989</v>
      </c>
      <c r="G178" s="38">
        <v>749.49999999999977</v>
      </c>
      <c r="H178" s="38">
        <v>791.39999999999986</v>
      </c>
      <c r="I178" s="38">
        <v>802.15000000000009</v>
      </c>
      <c r="J178" s="38">
        <v>812.34999999999991</v>
      </c>
      <c r="K178" s="31">
        <v>791.95</v>
      </c>
      <c r="L178" s="31">
        <v>771</v>
      </c>
      <c r="M178" s="31">
        <v>8.4233899999999995</v>
      </c>
      <c r="N178" s="1"/>
      <c r="O178" s="1"/>
    </row>
    <row r="179" spans="1:15" ht="12.75" customHeight="1">
      <c r="A179" s="33">
        <v>169</v>
      </c>
      <c r="B179" s="58" t="s">
        <v>874</v>
      </c>
      <c r="C179" s="31">
        <v>669.9</v>
      </c>
      <c r="D179" s="38">
        <v>672</v>
      </c>
      <c r="E179" s="38">
        <v>653.54999999999995</v>
      </c>
      <c r="F179" s="38">
        <v>637.19999999999993</v>
      </c>
      <c r="G179" s="38">
        <v>618.74999999999989</v>
      </c>
      <c r="H179" s="38">
        <v>688.35</v>
      </c>
      <c r="I179" s="38">
        <v>706.80000000000007</v>
      </c>
      <c r="J179" s="38">
        <v>723.15000000000009</v>
      </c>
      <c r="K179" s="31">
        <v>690.45</v>
      </c>
      <c r="L179" s="31">
        <v>655.65</v>
      </c>
      <c r="M179" s="31">
        <v>2.8824000000000001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1445.1</v>
      </c>
      <c r="D180" s="38">
        <v>1444.75</v>
      </c>
      <c r="E180" s="38">
        <v>1434.55</v>
      </c>
      <c r="F180" s="38">
        <v>1424</v>
      </c>
      <c r="G180" s="38">
        <v>1413.8</v>
      </c>
      <c r="H180" s="38">
        <v>1455.3</v>
      </c>
      <c r="I180" s="38">
        <v>1465.4999999999998</v>
      </c>
      <c r="J180" s="38">
        <v>1476.05</v>
      </c>
      <c r="K180" s="31">
        <v>1454.95</v>
      </c>
      <c r="L180" s="31">
        <v>1434.2</v>
      </c>
      <c r="M180" s="31">
        <v>0.60848000000000002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51.1</v>
      </c>
      <c r="D181" s="38">
        <v>51.066666666666663</v>
      </c>
      <c r="E181" s="38">
        <v>50.283333333333324</v>
      </c>
      <c r="F181" s="38">
        <v>49.466666666666661</v>
      </c>
      <c r="G181" s="38">
        <v>48.683333333333323</v>
      </c>
      <c r="H181" s="38">
        <v>51.883333333333326</v>
      </c>
      <c r="I181" s="38">
        <v>52.666666666666657</v>
      </c>
      <c r="J181" s="38">
        <v>53.483333333333327</v>
      </c>
      <c r="K181" s="31">
        <v>51.85</v>
      </c>
      <c r="L181" s="31">
        <v>50.25</v>
      </c>
      <c r="M181" s="31">
        <v>109.94781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1245.55</v>
      </c>
      <c r="D182" s="38">
        <v>1245.5333333333335</v>
      </c>
      <c r="E182" s="38">
        <v>1236.0666666666671</v>
      </c>
      <c r="F182" s="38">
        <v>1226.5833333333335</v>
      </c>
      <c r="G182" s="38">
        <v>1217.116666666667</v>
      </c>
      <c r="H182" s="38">
        <v>1255.0166666666671</v>
      </c>
      <c r="I182" s="38">
        <v>1264.4833333333338</v>
      </c>
      <c r="J182" s="38">
        <v>1273.9666666666672</v>
      </c>
      <c r="K182" s="31">
        <v>1255</v>
      </c>
      <c r="L182" s="31">
        <v>1236.05</v>
      </c>
      <c r="M182" s="31">
        <v>0.74539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2032.5</v>
      </c>
      <c r="D183" s="38">
        <v>2057.1166666666668</v>
      </c>
      <c r="E183" s="38">
        <v>1977.6333333333337</v>
      </c>
      <c r="F183" s="38">
        <v>1922.7666666666669</v>
      </c>
      <c r="G183" s="38">
        <v>1843.2833333333338</v>
      </c>
      <c r="H183" s="38">
        <v>2111.9833333333336</v>
      </c>
      <c r="I183" s="38">
        <v>2191.4666666666672</v>
      </c>
      <c r="J183" s="38">
        <v>2246.3333333333335</v>
      </c>
      <c r="K183" s="31">
        <v>2136.6</v>
      </c>
      <c r="L183" s="31">
        <v>2002.25</v>
      </c>
      <c r="M183" s="31">
        <v>1.34707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485.3</v>
      </c>
      <c r="D184" s="38">
        <v>495.16666666666669</v>
      </c>
      <c r="E184" s="38">
        <v>470.33333333333337</v>
      </c>
      <c r="F184" s="38">
        <v>455.36666666666667</v>
      </c>
      <c r="G184" s="38">
        <v>430.53333333333336</v>
      </c>
      <c r="H184" s="38">
        <v>510.13333333333338</v>
      </c>
      <c r="I184" s="38">
        <v>534.9666666666667</v>
      </c>
      <c r="J184" s="38">
        <v>549.93333333333339</v>
      </c>
      <c r="K184" s="31">
        <v>520</v>
      </c>
      <c r="L184" s="31">
        <v>480.2</v>
      </c>
      <c r="M184" s="31">
        <v>22.173739999999999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1019.7</v>
      </c>
      <c r="D185" s="38">
        <v>1018.9666666666667</v>
      </c>
      <c r="E185" s="38">
        <v>1012.9833333333333</v>
      </c>
      <c r="F185" s="38">
        <v>1006.2666666666667</v>
      </c>
      <c r="G185" s="38">
        <v>1000.2833333333333</v>
      </c>
      <c r="H185" s="38">
        <v>1025.6833333333334</v>
      </c>
      <c r="I185" s="38">
        <v>1031.6666666666667</v>
      </c>
      <c r="J185" s="38">
        <v>1038.3833333333334</v>
      </c>
      <c r="K185" s="31">
        <v>1024.95</v>
      </c>
      <c r="L185" s="31">
        <v>1012.25</v>
      </c>
      <c r="M185" s="31">
        <v>10.605259999999999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476.5</v>
      </c>
      <c r="D186" s="38">
        <v>478.88333333333338</v>
      </c>
      <c r="E186" s="38">
        <v>472.76666666666677</v>
      </c>
      <c r="F186" s="38">
        <v>469.03333333333336</v>
      </c>
      <c r="G186" s="38">
        <v>462.91666666666674</v>
      </c>
      <c r="H186" s="38">
        <v>482.61666666666679</v>
      </c>
      <c r="I186" s="38">
        <v>488.73333333333346</v>
      </c>
      <c r="J186" s="38">
        <v>492.46666666666681</v>
      </c>
      <c r="K186" s="31">
        <v>485</v>
      </c>
      <c r="L186" s="31">
        <v>475.15</v>
      </c>
      <c r="M186" s="31">
        <v>1.4135500000000001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1659.8</v>
      </c>
      <c r="D187" s="38">
        <v>1669.7666666666664</v>
      </c>
      <c r="E187" s="38">
        <v>1625.1333333333328</v>
      </c>
      <c r="F187" s="38">
        <v>1590.4666666666662</v>
      </c>
      <c r="G187" s="38">
        <v>1545.8333333333326</v>
      </c>
      <c r="H187" s="38">
        <v>1704.4333333333329</v>
      </c>
      <c r="I187" s="38">
        <v>1749.0666666666666</v>
      </c>
      <c r="J187" s="38">
        <v>1783.7333333333331</v>
      </c>
      <c r="K187" s="31">
        <v>1714.4</v>
      </c>
      <c r="L187" s="31">
        <v>1635.1</v>
      </c>
      <c r="M187" s="31">
        <v>17.648319999999998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317.14999999999998</v>
      </c>
      <c r="D188" s="38">
        <v>319.56666666666666</v>
      </c>
      <c r="E188" s="38">
        <v>311.2833333333333</v>
      </c>
      <c r="F188" s="38">
        <v>305.41666666666663</v>
      </c>
      <c r="G188" s="38">
        <v>297.13333333333327</v>
      </c>
      <c r="H188" s="38">
        <v>325.43333333333334</v>
      </c>
      <c r="I188" s="38">
        <v>333.71666666666675</v>
      </c>
      <c r="J188" s="38">
        <v>339.58333333333337</v>
      </c>
      <c r="K188" s="31">
        <v>327.85</v>
      </c>
      <c r="L188" s="31">
        <v>313.7</v>
      </c>
      <c r="M188" s="31">
        <v>22.33822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423.55</v>
      </c>
      <c r="D189" s="38">
        <v>423.55</v>
      </c>
      <c r="E189" s="38">
        <v>415.1</v>
      </c>
      <c r="F189" s="38">
        <v>406.65000000000003</v>
      </c>
      <c r="G189" s="38">
        <v>398.20000000000005</v>
      </c>
      <c r="H189" s="38">
        <v>432</v>
      </c>
      <c r="I189" s="38">
        <v>440.44999999999993</v>
      </c>
      <c r="J189" s="38">
        <v>448.9</v>
      </c>
      <c r="K189" s="31">
        <v>432</v>
      </c>
      <c r="L189" s="31">
        <v>415.1</v>
      </c>
      <c r="M189" s="31">
        <v>8.8074899999999996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1821</v>
      </c>
      <c r="D190" s="38">
        <v>1822.3166666666666</v>
      </c>
      <c r="E190" s="38">
        <v>1804.7333333333331</v>
      </c>
      <c r="F190" s="38">
        <v>1788.4666666666665</v>
      </c>
      <c r="G190" s="38">
        <v>1770.883333333333</v>
      </c>
      <c r="H190" s="38">
        <v>1838.5833333333333</v>
      </c>
      <c r="I190" s="38">
        <v>1856.1666666666667</v>
      </c>
      <c r="J190" s="38">
        <v>1872.4333333333334</v>
      </c>
      <c r="K190" s="31">
        <v>1839.9</v>
      </c>
      <c r="L190" s="31">
        <v>1806.05</v>
      </c>
      <c r="M190" s="31">
        <v>6.4780199999999999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789.65</v>
      </c>
      <c r="D191" s="38">
        <v>790.13333333333333</v>
      </c>
      <c r="E191" s="38">
        <v>776.86666666666667</v>
      </c>
      <c r="F191" s="38">
        <v>764.08333333333337</v>
      </c>
      <c r="G191" s="38">
        <v>750.81666666666672</v>
      </c>
      <c r="H191" s="38">
        <v>802.91666666666663</v>
      </c>
      <c r="I191" s="38">
        <v>816.18333333333328</v>
      </c>
      <c r="J191" s="38">
        <v>828.96666666666658</v>
      </c>
      <c r="K191" s="31">
        <v>803.4</v>
      </c>
      <c r="L191" s="31">
        <v>777.35</v>
      </c>
      <c r="M191" s="31">
        <v>2.8275100000000002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339.65</v>
      </c>
      <c r="D192" s="38">
        <v>339.31666666666666</v>
      </c>
      <c r="E192" s="38">
        <v>335.13333333333333</v>
      </c>
      <c r="F192" s="38">
        <v>330.61666666666667</v>
      </c>
      <c r="G192" s="38">
        <v>326.43333333333334</v>
      </c>
      <c r="H192" s="38">
        <v>343.83333333333331</v>
      </c>
      <c r="I192" s="38">
        <v>348.01666666666659</v>
      </c>
      <c r="J192" s="38">
        <v>352.5333333333333</v>
      </c>
      <c r="K192" s="31">
        <v>343.5</v>
      </c>
      <c r="L192" s="31">
        <v>334.8</v>
      </c>
      <c r="M192" s="31">
        <v>3.2877999999999998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2350.25</v>
      </c>
      <c r="D193" s="38">
        <v>2376.9166666666665</v>
      </c>
      <c r="E193" s="38">
        <v>2314.333333333333</v>
      </c>
      <c r="F193" s="38">
        <v>2278.4166666666665</v>
      </c>
      <c r="G193" s="38">
        <v>2215.833333333333</v>
      </c>
      <c r="H193" s="38">
        <v>2412.833333333333</v>
      </c>
      <c r="I193" s="38">
        <v>2475.4166666666661</v>
      </c>
      <c r="J193" s="38">
        <v>2511.333333333333</v>
      </c>
      <c r="K193" s="31">
        <v>2439.5</v>
      </c>
      <c r="L193" s="31">
        <v>2341</v>
      </c>
      <c r="M193" s="31">
        <v>0.63978000000000002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663.5</v>
      </c>
      <c r="D194" s="38">
        <v>664.68333333333339</v>
      </c>
      <c r="E194" s="38">
        <v>654.46666666666681</v>
      </c>
      <c r="F194" s="38">
        <v>645.43333333333339</v>
      </c>
      <c r="G194" s="38">
        <v>635.21666666666681</v>
      </c>
      <c r="H194" s="38">
        <v>673.71666666666681</v>
      </c>
      <c r="I194" s="38">
        <v>683.93333333333351</v>
      </c>
      <c r="J194" s="38">
        <v>692.96666666666681</v>
      </c>
      <c r="K194" s="31">
        <v>674.9</v>
      </c>
      <c r="L194" s="31">
        <v>655.65</v>
      </c>
      <c r="M194" s="31">
        <v>0.92918999999999996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258.5</v>
      </c>
      <c r="D195" s="38">
        <v>259.46666666666664</v>
      </c>
      <c r="E195" s="38">
        <v>254.18333333333328</v>
      </c>
      <c r="F195" s="38">
        <v>249.86666666666665</v>
      </c>
      <c r="G195" s="38">
        <v>244.58333333333329</v>
      </c>
      <c r="H195" s="38">
        <v>263.7833333333333</v>
      </c>
      <c r="I195" s="38">
        <v>269.06666666666672</v>
      </c>
      <c r="J195" s="38">
        <v>273.38333333333327</v>
      </c>
      <c r="K195" s="31">
        <v>264.75</v>
      </c>
      <c r="L195" s="31">
        <v>255.15</v>
      </c>
      <c r="M195" s="31">
        <v>2.9083600000000001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2781.5</v>
      </c>
      <c r="D196" s="38">
        <v>2775.1833333333329</v>
      </c>
      <c r="E196" s="38">
        <v>2745.4166666666661</v>
      </c>
      <c r="F196" s="38">
        <v>2709.333333333333</v>
      </c>
      <c r="G196" s="38">
        <v>2679.5666666666662</v>
      </c>
      <c r="H196" s="38">
        <v>2811.266666666666</v>
      </c>
      <c r="I196" s="38">
        <v>2841.0333333333333</v>
      </c>
      <c r="J196" s="38">
        <v>2877.1166666666659</v>
      </c>
      <c r="K196" s="31">
        <v>2804.95</v>
      </c>
      <c r="L196" s="31">
        <v>2739.1</v>
      </c>
      <c r="M196" s="31">
        <v>1.5074000000000001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472.05</v>
      </c>
      <c r="D197" s="38">
        <v>474.56666666666666</v>
      </c>
      <c r="E197" s="38">
        <v>466.48333333333335</v>
      </c>
      <c r="F197" s="38">
        <v>460.91666666666669</v>
      </c>
      <c r="G197" s="38">
        <v>452.83333333333337</v>
      </c>
      <c r="H197" s="38">
        <v>480.13333333333333</v>
      </c>
      <c r="I197" s="38">
        <v>488.2166666666667</v>
      </c>
      <c r="J197" s="38">
        <v>493.7833333333333</v>
      </c>
      <c r="K197" s="31">
        <v>482.65</v>
      </c>
      <c r="L197" s="31">
        <v>469</v>
      </c>
      <c r="M197" s="31">
        <v>14.10497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586.15</v>
      </c>
      <c r="D198" s="38">
        <v>592.16666666666663</v>
      </c>
      <c r="E198" s="38">
        <v>572.33333333333326</v>
      </c>
      <c r="F198" s="38">
        <v>558.51666666666665</v>
      </c>
      <c r="G198" s="38">
        <v>538.68333333333328</v>
      </c>
      <c r="H198" s="38">
        <v>605.98333333333323</v>
      </c>
      <c r="I198" s="38">
        <v>625.81666666666649</v>
      </c>
      <c r="J198" s="38">
        <v>639.63333333333321</v>
      </c>
      <c r="K198" s="31">
        <v>612</v>
      </c>
      <c r="L198" s="31">
        <v>578.35</v>
      </c>
      <c r="M198" s="31">
        <v>29.842490000000002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121.1</v>
      </c>
      <c r="D199" s="38">
        <v>121.76666666666667</v>
      </c>
      <c r="E199" s="38">
        <v>118.53333333333333</v>
      </c>
      <c r="F199" s="38">
        <v>115.96666666666667</v>
      </c>
      <c r="G199" s="38">
        <v>112.73333333333333</v>
      </c>
      <c r="H199" s="38">
        <v>124.33333333333333</v>
      </c>
      <c r="I199" s="38">
        <v>127.56666666666665</v>
      </c>
      <c r="J199" s="38">
        <v>130.13333333333333</v>
      </c>
      <c r="K199" s="31">
        <v>125</v>
      </c>
      <c r="L199" s="31">
        <v>119.2</v>
      </c>
      <c r="M199" s="31">
        <v>10.511839999999999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165.25</v>
      </c>
      <c r="D200" s="38">
        <v>166.63333333333333</v>
      </c>
      <c r="E200" s="38">
        <v>162.86666666666665</v>
      </c>
      <c r="F200" s="38">
        <v>160.48333333333332</v>
      </c>
      <c r="G200" s="38">
        <v>156.71666666666664</v>
      </c>
      <c r="H200" s="38">
        <v>169.01666666666665</v>
      </c>
      <c r="I200" s="38">
        <v>172.7833333333333</v>
      </c>
      <c r="J200" s="38">
        <v>175.16666666666666</v>
      </c>
      <c r="K200" s="31">
        <v>170.4</v>
      </c>
      <c r="L200" s="31">
        <v>164.25</v>
      </c>
      <c r="M200" s="31">
        <v>24.213239999999999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287.7</v>
      </c>
      <c r="D201" s="38">
        <v>288.08333333333331</v>
      </c>
      <c r="E201" s="38">
        <v>285.51666666666665</v>
      </c>
      <c r="F201" s="38">
        <v>283.33333333333331</v>
      </c>
      <c r="G201" s="38">
        <v>280.76666666666665</v>
      </c>
      <c r="H201" s="38">
        <v>290.26666666666665</v>
      </c>
      <c r="I201" s="38">
        <v>292.83333333333337</v>
      </c>
      <c r="J201" s="38">
        <v>295.01666666666665</v>
      </c>
      <c r="K201" s="31">
        <v>290.64999999999998</v>
      </c>
      <c r="L201" s="31">
        <v>285.89999999999998</v>
      </c>
      <c r="M201" s="31">
        <v>1.6575899999999999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1747.05</v>
      </c>
      <c r="D202" s="38">
        <v>1751.7</v>
      </c>
      <c r="E202" s="38">
        <v>1698.4</v>
      </c>
      <c r="F202" s="38">
        <v>1649.75</v>
      </c>
      <c r="G202" s="38">
        <v>1596.45</v>
      </c>
      <c r="H202" s="38">
        <v>1800.3500000000001</v>
      </c>
      <c r="I202" s="38">
        <v>1853.6499999999999</v>
      </c>
      <c r="J202" s="38">
        <v>1902.3000000000002</v>
      </c>
      <c r="K202" s="31">
        <v>1805</v>
      </c>
      <c r="L202" s="31">
        <v>1703.05</v>
      </c>
      <c r="M202" s="31">
        <v>4.8434299999999997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922.55</v>
      </c>
      <c r="D203" s="38">
        <v>924.5333333333333</v>
      </c>
      <c r="E203" s="38">
        <v>911.06666666666661</v>
      </c>
      <c r="F203" s="38">
        <v>899.58333333333326</v>
      </c>
      <c r="G203" s="38">
        <v>886.11666666666656</v>
      </c>
      <c r="H203" s="38">
        <v>936.01666666666665</v>
      </c>
      <c r="I203" s="38">
        <v>949.48333333333335</v>
      </c>
      <c r="J203" s="38">
        <v>960.9666666666667</v>
      </c>
      <c r="K203" s="31">
        <v>938</v>
      </c>
      <c r="L203" s="31">
        <v>913.05</v>
      </c>
      <c r="M203" s="31">
        <v>2.83826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1312.15</v>
      </c>
      <c r="D204" s="38">
        <v>1315.8</v>
      </c>
      <c r="E204" s="38">
        <v>1296.5999999999999</v>
      </c>
      <c r="F204" s="38">
        <v>1281.05</v>
      </c>
      <c r="G204" s="38">
        <v>1261.8499999999999</v>
      </c>
      <c r="H204" s="38">
        <v>1331.35</v>
      </c>
      <c r="I204" s="38">
        <v>1350.5500000000002</v>
      </c>
      <c r="J204" s="38">
        <v>1366.1</v>
      </c>
      <c r="K204" s="31">
        <v>1335</v>
      </c>
      <c r="L204" s="31">
        <v>1300.25</v>
      </c>
      <c r="M204" s="31">
        <v>7.6338200000000001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1130.9000000000001</v>
      </c>
      <c r="D205" s="38">
        <v>1129.8</v>
      </c>
      <c r="E205" s="38">
        <v>1122.5999999999999</v>
      </c>
      <c r="F205" s="38">
        <v>1114.3</v>
      </c>
      <c r="G205" s="38">
        <v>1107.0999999999999</v>
      </c>
      <c r="H205" s="38">
        <v>1138.0999999999999</v>
      </c>
      <c r="I205" s="38">
        <v>1145.3000000000002</v>
      </c>
      <c r="J205" s="38">
        <v>1153.5999999999999</v>
      </c>
      <c r="K205" s="31">
        <v>1137</v>
      </c>
      <c r="L205" s="31">
        <v>1121.5</v>
      </c>
      <c r="M205" s="31">
        <v>27.011500000000002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2491.5</v>
      </c>
      <c r="D206" s="38">
        <v>2504.5666666666666</v>
      </c>
      <c r="E206" s="38">
        <v>2459.1333333333332</v>
      </c>
      <c r="F206" s="38">
        <v>2426.7666666666664</v>
      </c>
      <c r="G206" s="38">
        <v>2381.333333333333</v>
      </c>
      <c r="H206" s="38">
        <v>2536.9333333333334</v>
      </c>
      <c r="I206" s="38">
        <v>2582.3666666666668</v>
      </c>
      <c r="J206" s="38">
        <v>2614.7333333333336</v>
      </c>
      <c r="K206" s="31">
        <v>2550</v>
      </c>
      <c r="L206" s="31">
        <v>2472.1999999999998</v>
      </c>
      <c r="M206" s="31">
        <v>6.2450000000000001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1640.5</v>
      </c>
      <c r="D207" s="38">
        <v>1641.7166666666665</v>
      </c>
      <c r="E207" s="38">
        <v>1631.9333333333329</v>
      </c>
      <c r="F207" s="38">
        <v>1623.3666666666666</v>
      </c>
      <c r="G207" s="38">
        <v>1613.583333333333</v>
      </c>
      <c r="H207" s="38">
        <v>1650.2833333333328</v>
      </c>
      <c r="I207" s="38">
        <v>1660.0666666666662</v>
      </c>
      <c r="J207" s="38">
        <v>1668.6333333333328</v>
      </c>
      <c r="K207" s="31">
        <v>1651.5</v>
      </c>
      <c r="L207" s="31">
        <v>1633.15</v>
      </c>
      <c r="M207" s="31">
        <v>140.58161000000001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642.85</v>
      </c>
      <c r="D208" s="38">
        <v>641.58333333333337</v>
      </c>
      <c r="E208" s="38">
        <v>638.26666666666677</v>
      </c>
      <c r="F208" s="38">
        <v>633.68333333333339</v>
      </c>
      <c r="G208" s="38">
        <v>630.36666666666679</v>
      </c>
      <c r="H208" s="38">
        <v>646.16666666666674</v>
      </c>
      <c r="I208" s="38">
        <v>649.48333333333335</v>
      </c>
      <c r="J208" s="38">
        <v>654.06666666666672</v>
      </c>
      <c r="K208" s="31">
        <v>644.9</v>
      </c>
      <c r="L208" s="31">
        <v>637</v>
      </c>
      <c r="M208" s="31">
        <v>25.362210000000001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2993.45</v>
      </c>
      <c r="D209" s="38">
        <v>3012.7666666666664</v>
      </c>
      <c r="E209" s="38">
        <v>2952.5333333333328</v>
      </c>
      <c r="F209" s="38">
        <v>2911.6166666666663</v>
      </c>
      <c r="G209" s="38">
        <v>2851.3833333333328</v>
      </c>
      <c r="H209" s="38">
        <v>3053.6833333333329</v>
      </c>
      <c r="I209" s="38">
        <v>3113.9166666666665</v>
      </c>
      <c r="J209" s="38">
        <v>3154.833333333333</v>
      </c>
      <c r="K209" s="31">
        <v>3073</v>
      </c>
      <c r="L209" s="31">
        <v>2971.85</v>
      </c>
      <c r="M209" s="31">
        <v>26.926559999999998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65.150000000000006</v>
      </c>
      <c r="D210" s="38">
        <v>65.55</v>
      </c>
      <c r="E210" s="38">
        <v>64</v>
      </c>
      <c r="F210" s="38">
        <v>62.850000000000009</v>
      </c>
      <c r="G210" s="38">
        <v>61.300000000000011</v>
      </c>
      <c r="H210" s="38">
        <v>66.699999999999989</v>
      </c>
      <c r="I210" s="38">
        <v>68.249999999999972</v>
      </c>
      <c r="J210" s="38">
        <v>69.399999999999977</v>
      </c>
      <c r="K210" s="31">
        <v>67.099999999999994</v>
      </c>
      <c r="L210" s="31">
        <v>64.400000000000006</v>
      </c>
      <c r="M210" s="31">
        <v>75.011870000000002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292.55</v>
      </c>
      <c r="D211" s="38">
        <v>292.0333333333333</v>
      </c>
      <c r="E211" s="38">
        <v>289.56666666666661</v>
      </c>
      <c r="F211" s="38">
        <v>286.58333333333331</v>
      </c>
      <c r="G211" s="38">
        <v>284.11666666666662</v>
      </c>
      <c r="H211" s="38">
        <v>295.01666666666659</v>
      </c>
      <c r="I211" s="38">
        <v>297.48333333333329</v>
      </c>
      <c r="J211" s="38">
        <v>300.46666666666658</v>
      </c>
      <c r="K211" s="31">
        <v>294.5</v>
      </c>
      <c r="L211" s="31">
        <v>289.05</v>
      </c>
      <c r="M211" s="31">
        <v>2.3352300000000001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454.5</v>
      </c>
      <c r="D212" s="38">
        <v>455.11666666666662</v>
      </c>
      <c r="E212" s="38">
        <v>449.03333333333325</v>
      </c>
      <c r="F212" s="38">
        <v>443.56666666666661</v>
      </c>
      <c r="G212" s="38">
        <v>437.48333333333323</v>
      </c>
      <c r="H212" s="38">
        <v>460.58333333333326</v>
      </c>
      <c r="I212" s="38">
        <v>466.66666666666663</v>
      </c>
      <c r="J212" s="38">
        <v>472.13333333333327</v>
      </c>
      <c r="K212" s="31">
        <v>461.2</v>
      </c>
      <c r="L212" s="31">
        <v>449.65</v>
      </c>
      <c r="M212" s="31">
        <v>59.866529999999997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1051.5999999999999</v>
      </c>
      <c r="D213" s="38">
        <v>1054.0166666666667</v>
      </c>
      <c r="E213" s="38">
        <v>1045.5833333333333</v>
      </c>
      <c r="F213" s="38">
        <v>1039.5666666666666</v>
      </c>
      <c r="G213" s="38">
        <v>1031.1333333333332</v>
      </c>
      <c r="H213" s="38">
        <v>1060.0333333333333</v>
      </c>
      <c r="I213" s="38">
        <v>1068.4666666666667</v>
      </c>
      <c r="J213" s="38">
        <v>1074.4833333333333</v>
      </c>
      <c r="K213" s="31">
        <v>1062.45</v>
      </c>
      <c r="L213" s="31">
        <v>1048</v>
      </c>
      <c r="M213" s="31">
        <v>0.12828000000000001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3739.85</v>
      </c>
      <c r="D214" s="38">
        <v>3773.3666666666668</v>
      </c>
      <c r="E214" s="38">
        <v>3679.7333333333336</v>
      </c>
      <c r="F214" s="38">
        <v>3619.6166666666668</v>
      </c>
      <c r="G214" s="38">
        <v>3525.9833333333336</v>
      </c>
      <c r="H214" s="38">
        <v>3833.4833333333336</v>
      </c>
      <c r="I214" s="38">
        <v>3927.1166666666668</v>
      </c>
      <c r="J214" s="38">
        <v>3987.2333333333336</v>
      </c>
      <c r="K214" s="31">
        <v>3867</v>
      </c>
      <c r="L214" s="31">
        <v>3713.25</v>
      </c>
      <c r="M214" s="31">
        <v>9.8029200000000003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146.85</v>
      </c>
      <c r="D215" s="38">
        <v>147.58333333333334</v>
      </c>
      <c r="E215" s="38">
        <v>142.56666666666669</v>
      </c>
      <c r="F215" s="38">
        <v>138.28333333333336</v>
      </c>
      <c r="G215" s="38">
        <v>133.26666666666671</v>
      </c>
      <c r="H215" s="38">
        <v>151.86666666666667</v>
      </c>
      <c r="I215" s="38">
        <v>156.88333333333333</v>
      </c>
      <c r="J215" s="38">
        <v>161.16666666666666</v>
      </c>
      <c r="K215" s="31">
        <v>152.6</v>
      </c>
      <c r="L215" s="31">
        <v>143.30000000000001</v>
      </c>
      <c r="M215" s="31">
        <v>202.06862000000001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276.3</v>
      </c>
      <c r="D216" s="38">
        <v>278.83333333333331</v>
      </c>
      <c r="E216" s="38">
        <v>271.46666666666664</v>
      </c>
      <c r="F216" s="38">
        <v>266.63333333333333</v>
      </c>
      <c r="G216" s="38">
        <v>259.26666666666665</v>
      </c>
      <c r="H216" s="38">
        <v>283.66666666666663</v>
      </c>
      <c r="I216" s="38">
        <v>291.0333333333333</v>
      </c>
      <c r="J216" s="38">
        <v>295.86666666666662</v>
      </c>
      <c r="K216" s="31">
        <v>286.2</v>
      </c>
      <c r="L216" s="31">
        <v>274</v>
      </c>
      <c r="M216" s="31">
        <v>93.885440000000003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2568.9499999999998</v>
      </c>
      <c r="D217" s="38">
        <v>2559.4666666666667</v>
      </c>
      <c r="E217" s="38">
        <v>2545.4833333333336</v>
      </c>
      <c r="F217" s="38">
        <v>2522.0166666666669</v>
      </c>
      <c r="G217" s="38">
        <v>2508.0333333333338</v>
      </c>
      <c r="H217" s="38">
        <v>2582.9333333333334</v>
      </c>
      <c r="I217" s="38">
        <v>2596.9166666666661</v>
      </c>
      <c r="J217" s="38">
        <v>2620.3833333333332</v>
      </c>
      <c r="K217" s="31">
        <v>2573.4499999999998</v>
      </c>
      <c r="L217" s="31">
        <v>2536</v>
      </c>
      <c r="M217" s="31">
        <v>20.829080000000001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321</v>
      </c>
      <c r="D218" s="38">
        <v>321.66666666666669</v>
      </c>
      <c r="E218" s="38">
        <v>318.63333333333338</v>
      </c>
      <c r="F218" s="38">
        <v>316.26666666666671</v>
      </c>
      <c r="G218" s="38">
        <v>313.23333333333341</v>
      </c>
      <c r="H218" s="38">
        <v>324.03333333333336</v>
      </c>
      <c r="I218" s="38">
        <v>327.06666666666666</v>
      </c>
      <c r="J218" s="38">
        <v>329.43333333333334</v>
      </c>
      <c r="K218" s="31">
        <v>324.7</v>
      </c>
      <c r="L218" s="31">
        <v>319.3</v>
      </c>
      <c r="M218" s="31">
        <v>5.8085500000000003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4032.8</v>
      </c>
      <c r="D219" s="38">
        <v>3992.2833333333333</v>
      </c>
      <c r="E219" s="38">
        <v>3942.5666666666666</v>
      </c>
      <c r="F219" s="38">
        <v>3852.3333333333335</v>
      </c>
      <c r="G219" s="38">
        <v>3802.6166666666668</v>
      </c>
      <c r="H219" s="38">
        <v>4082.5166666666664</v>
      </c>
      <c r="I219" s="38">
        <v>4132.2333333333327</v>
      </c>
      <c r="J219" s="38">
        <v>4222.4666666666662</v>
      </c>
      <c r="K219" s="31">
        <v>4042</v>
      </c>
      <c r="L219" s="31">
        <v>3902.05</v>
      </c>
      <c r="M219" s="31">
        <v>0.49987999999999999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632.70000000000005</v>
      </c>
      <c r="D220" s="38">
        <v>634.5</v>
      </c>
      <c r="E220" s="38">
        <v>623.20000000000005</v>
      </c>
      <c r="F220" s="38">
        <v>613.70000000000005</v>
      </c>
      <c r="G220" s="38">
        <v>602.40000000000009</v>
      </c>
      <c r="H220" s="38">
        <v>644</v>
      </c>
      <c r="I220" s="38">
        <v>655.29999999999995</v>
      </c>
      <c r="J220" s="38">
        <v>664.8</v>
      </c>
      <c r="K220" s="31">
        <v>645.79999999999995</v>
      </c>
      <c r="L220" s="31">
        <v>625</v>
      </c>
      <c r="M220" s="31">
        <v>0.61546000000000001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834.25</v>
      </c>
      <c r="D221" s="38">
        <v>840.75</v>
      </c>
      <c r="E221" s="38">
        <v>824.5</v>
      </c>
      <c r="F221" s="38">
        <v>814.75</v>
      </c>
      <c r="G221" s="38">
        <v>798.5</v>
      </c>
      <c r="H221" s="38">
        <v>850.5</v>
      </c>
      <c r="I221" s="38">
        <v>866.75</v>
      </c>
      <c r="J221" s="38">
        <v>876.5</v>
      </c>
      <c r="K221" s="31">
        <v>857</v>
      </c>
      <c r="L221" s="31">
        <v>831</v>
      </c>
      <c r="M221" s="31">
        <v>3.9142199999999998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42925.8</v>
      </c>
      <c r="D222" s="38">
        <v>42918.866666666669</v>
      </c>
      <c r="E222" s="38">
        <v>42622.733333333337</v>
      </c>
      <c r="F222" s="38">
        <v>42319.666666666672</v>
      </c>
      <c r="G222" s="38">
        <v>42023.53333333334</v>
      </c>
      <c r="H222" s="38">
        <v>43221.933333333334</v>
      </c>
      <c r="I222" s="38">
        <v>43518.066666666666</v>
      </c>
      <c r="J222" s="38">
        <v>43821.133333333331</v>
      </c>
      <c r="K222" s="31">
        <v>43215</v>
      </c>
      <c r="L222" s="31">
        <v>42615.8</v>
      </c>
      <c r="M222" s="31">
        <v>4.7570000000000001E-2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63.85</v>
      </c>
      <c r="D223" s="38">
        <v>64.63333333333334</v>
      </c>
      <c r="E223" s="38">
        <v>62.066666666666677</v>
      </c>
      <c r="F223" s="38">
        <v>60.283333333333339</v>
      </c>
      <c r="G223" s="38">
        <v>57.716666666666676</v>
      </c>
      <c r="H223" s="38">
        <v>66.416666666666686</v>
      </c>
      <c r="I223" s="38">
        <v>68.983333333333348</v>
      </c>
      <c r="J223" s="38">
        <v>70.76666666666668</v>
      </c>
      <c r="K223" s="31">
        <v>67.2</v>
      </c>
      <c r="L223" s="31">
        <v>62.85</v>
      </c>
      <c r="M223" s="31">
        <v>233.18682999999999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986.95</v>
      </c>
      <c r="D224" s="38">
        <v>986.18333333333339</v>
      </c>
      <c r="E224" s="38">
        <v>978.26666666666677</v>
      </c>
      <c r="F224" s="38">
        <v>969.58333333333337</v>
      </c>
      <c r="G224" s="38">
        <v>961.66666666666674</v>
      </c>
      <c r="H224" s="38">
        <v>994.86666666666679</v>
      </c>
      <c r="I224" s="38">
        <v>1002.7833333333333</v>
      </c>
      <c r="J224" s="38">
        <v>1011.4666666666668</v>
      </c>
      <c r="K224" s="31">
        <v>994.1</v>
      </c>
      <c r="L224" s="31">
        <v>977.5</v>
      </c>
      <c r="M224" s="31">
        <v>157.87996000000001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1358.8</v>
      </c>
      <c r="D225" s="38">
        <v>1363.9166666666667</v>
      </c>
      <c r="E225" s="38">
        <v>1346.8333333333335</v>
      </c>
      <c r="F225" s="38">
        <v>1334.8666666666668</v>
      </c>
      <c r="G225" s="38">
        <v>1317.7833333333335</v>
      </c>
      <c r="H225" s="38">
        <v>1375.8833333333334</v>
      </c>
      <c r="I225" s="38">
        <v>1392.9666666666669</v>
      </c>
      <c r="J225" s="38">
        <v>1404.9333333333334</v>
      </c>
      <c r="K225" s="31">
        <v>1381</v>
      </c>
      <c r="L225" s="31">
        <v>1351.95</v>
      </c>
      <c r="M225" s="31">
        <v>10.684380000000001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567.85</v>
      </c>
      <c r="D226" s="38">
        <v>569.06666666666672</v>
      </c>
      <c r="E226" s="38">
        <v>561.03333333333342</v>
      </c>
      <c r="F226" s="38">
        <v>554.2166666666667</v>
      </c>
      <c r="G226" s="38">
        <v>546.18333333333339</v>
      </c>
      <c r="H226" s="38">
        <v>575.88333333333344</v>
      </c>
      <c r="I226" s="38">
        <v>583.91666666666674</v>
      </c>
      <c r="J226" s="38">
        <v>590.73333333333346</v>
      </c>
      <c r="K226" s="31">
        <v>577.1</v>
      </c>
      <c r="L226" s="31">
        <v>562.25</v>
      </c>
      <c r="M226" s="31">
        <v>11.8626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629.1</v>
      </c>
      <c r="D227" s="38">
        <v>629.9666666666667</v>
      </c>
      <c r="E227" s="38">
        <v>624.33333333333337</v>
      </c>
      <c r="F227" s="38">
        <v>619.56666666666672</v>
      </c>
      <c r="G227" s="38">
        <v>613.93333333333339</v>
      </c>
      <c r="H227" s="38">
        <v>634.73333333333335</v>
      </c>
      <c r="I227" s="38">
        <v>640.36666666666656</v>
      </c>
      <c r="J227" s="38">
        <v>645.13333333333333</v>
      </c>
      <c r="K227" s="31">
        <v>635.6</v>
      </c>
      <c r="L227" s="31">
        <v>625.20000000000005</v>
      </c>
      <c r="M227" s="31">
        <v>2.88537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60.5</v>
      </c>
      <c r="D228" s="38">
        <v>60.966666666666661</v>
      </c>
      <c r="E228" s="38">
        <v>59.083333333333321</v>
      </c>
      <c r="F228" s="38">
        <v>57.666666666666657</v>
      </c>
      <c r="G228" s="38">
        <v>55.783333333333317</v>
      </c>
      <c r="H228" s="38">
        <v>62.383333333333326</v>
      </c>
      <c r="I228" s="38">
        <v>64.266666666666666</v>
      </c>
      <c r="J228" s="38">
        <v>65.683333333333337</v>
      </c>
      <c r="K228" s="31">
        <v>62.85</v>
      </c>
      <c r="L228" s="31">
        <v>59.55</v>
      </c>
      <c r="M228" s="31">
        <v>267.68675000000002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87.1</v>
      </c>
      <c r="D229" s="38">
        <v>86.983333333333334</v>
      </c>
      <c r="E229" s="38">
        <v>85.666666666666671</v>
      </c>
      <c r="F229" s="38">
        <v>84.233333333333334</v>
      </c>
      <c r="G229" s="38">
        <v>82.916666666666671</v>
      </c>
      <c r="H229" s="38">
        <v>88.416666666666671</v>
      </c>
      <c r="I229" s="38">
        <v>89.733333333333334</v>
      </c>
      <c r="J229" s="38">
        <v>91.166666666666671</v>
      </c>
      <c r="K229" s="31">
        <v>88.3</v>
      </c>
      <c r="L229" s="31">
        <v>85.55</v>
      </c>
      <c r="M229" s="31">
        <v>381.32375000000002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117.85</v>
      </c>
      <c r="D230" s="38">
        <v>118.08333333333333</v>
      </c>
      <c r="E230" s="38">
        <v>115.76666666666665</v>
      </c>
      <c r="F230" s="38">
        <v>113.68333333333332</v>
      </c>
      <c r="G230" s="38">
        <v>111.36666666666665</v>
      </c>
      <c r="H230" s="38">
        <v>120.16666666666666</v>
      </c>
      <c r="I230" s="38">
        <v>122.48333333333335</v>
      </c>
      <c r="J230" s="38">
        <v>124.56666666666666</v>
      </c>
      <c r="K230" s="31">
        <v>120.4</v>
      </c>
      <c r="L230" s="31">
        <v>116</v>
      </c>
      <c r="M230" s="31">
        <v>96.358180000000004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829.2</v>
      </c>
      <c r="D231" s="38">
        <v>836.80000000000007</v>
      </c>
      <c r="E231" s="38">
        <v>816.10000000000014</v>
      </c>
      <c r="F231" s="38">
        <v>803.00000000000011</v>
      </c>
      <c r="G231" s="38">
        <v>782.30000000000018</v>
      </c>
      <c r="H231" s="38">
        <v>849.90000000000009</v>
      </c>
      <c r="I231" s="38">
        <v>870.60000000000014</v>
      </c>
      <c r="J231" s="38">
        <v>883.7</v>
      </c>
      <c r="K231" s="31">
        <v>857.5</v>
      </c>
      <c r="L231" s="31">
        <v>823.7</v>
      </c>
      <c r="M231" s="31">
        <v>0.44435999999999998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588.25</v>
      </c>
      <c r="D232" s="38">
        <v>596.5</v>
      </c>
      <c r="E232" s="38">
        <v>573.4</v>
      </c>
      <c r="F232" s="38">
        <v>558.54999999999995</v>
      </c>
      <c r="G232" s="38">
        <v>535.44999999999993</v>
      </c>
      <c r="H232" s="38">
        <v>611.35</v>
      </c>
      <c r="I232" s="38">
        <v>634.44999999999993</v>
      </c>
      <c r="J232" s="38">
        <v>649.30000000000007</v>
      </c>
      <c r="K232" s="31">
        <v>619.6</v>
      </c>
      <c r="L232" s="31">
        <v>581.65</v>
      </c>
      <c r="M232" s="31">
        <v>6.00793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215.15</v>
      </c>
      <c r="D233" s="38">
        <v>217.19999999999996</v>
      </c>
      <c r="E233" s="38">
        <v>209.89999999999992</v>
      </c>
      <c r="F233" s="38">
        <v>204.64999999999995</v>
      </c>
      <c r="G233" s="38">
        <v>197.34999999999991</v>
      </c>
      <c r="H233" s="38">
        <v>222.44999999999993</v>
      </c>
      <c r="I233" s="38">
        <v>229.74999999999994</v>
      </c>
      <c r="J233" s="38">
        <v>234.99999999999994</v>
      </c>
      <c r="K233" s="31">
        <v>224.5</v>
      </c>
      <c r="L233" s="31">
        <v>211.95</v>
      </c>
      <c r="M233" s="31">
        <v>64.847170000000006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149.05000000000001</v>
      </c>
      <c r="D234" s="38">
        <v>147.51666666666668</v>
      </c>
      <c r="E234" s="38">
        <v>143.03333333333336</v>
      </c>
      <c r="F234" s="38">
        <v>137.01666666666668</v>
      </c>
      <c r="G234" s="38">
        <v>132.53333333333336</v>
      </c>
      <c r="H234" s="38">
        <v>153.53333333333336</v>
      </c>
      <c r="I234" s="38">
        <v>158.01666666666665</v>
      </c>
      <c r="J234" s="38">
        <v>164.03333333333336</v>
      </c>
      <c r="K234" s="31">
        <v>152</v>
      </c>
      <c r="L234" s="31">
        <v>141.5</v>
      </c>
      <c r="M234" s="31">
        <v>505.09088000000003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67.5</v>
      </c>
      <c r="D235" s="38">
        <v>68.366666666666674</v>
      </c>
      <c r="E235" s="38">
        <v>64.933333333333351</v>
      </c>
      <c r="F235" s="38">
        <v>62.366666666666674</v>
      </c>
      <c r="G235" s="38">
        <v>58.933333333333351</v>
      </c>
      <c r="H235" s="38">
        <v>70.933333333333351</v>
      </c>
      <c r="I235" s="38">
        <v>74.366666666666688</v>
      </c>
      <c r="J235" s="38">
        <v>76.933333333333351</v>
      </c>
      <c r="K235" s="31">
        <v>71.8</v>
      </c>
      <c r="L235" s="31">
        <v>65.8</v>
      </c>
      <c r="M235" s="31">
        <v>212.98564999999999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3033.05</v>
      </c>
      <c r="D236" s="38">
        <v>3054.35</v>
      </c>
      <c r="E236" s="38">
        <v>2978.7</v>
      </c>
      <c r="F236" s="38">
        <v>2924.35</v>
      </c>
      <c r="G236" s="38">
        <v>2848.7</v>
      </c>
      <c r="H236" s="38">
        <v>3108.7</v>
      </c>
      <c r="I236" s="38">
        <v>3184.3500000000004</v>
      </c>
      <c r="J236" s="38">
        <v>3238.7</v>
      </c>
      <c r="K236" s="31">
        <v>3130</v>
      </c>
      <c r="L236" s="31">
        <v>3000</v>
      </c>
      <c r="M236" s="31">
        <v>1.8910400000000001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343.75</v>
      </c>
      <c r="D237" s="38">
        <v>342.73333333333335</v>
      </c>
      <c r="E237" s="38">
        <v>340.06666666666672</v>
      </c>
      <c r="F237" s="38">
        <v>336.38333333333338</v>
      </c>
      <c r="G237" s="38">
        <v>333.71666666666675</v>
      </c>
      <c r="H237" s="38">
        <v>346.41666666666669</v>
      </c>
      <c r="I237" s="38">
        <v>349.08333333333331</v>
      </c>
      <c r="J237" s="38">
        <v>352.76666666666665</v>
      </c>
      <c r="K237" s="31">
        <v>345.4</v>
      </c>
      <c r="L237" s="31">
        <v>339.05</v>
      </c>
      <c r="M237" s="31">
        <v>14.53678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126.9</v>
      </c>
      <c r="D238" s="38">
        <v>127.48333333333333</v>
      </c>
      <c r="E238" s="38">
        <v>124.71666666666667</v>
      </c>
      <c r="F238" s="38">
        <v>122.53333333333333</v>
      </c>
      <c r="G238" s="38">
        <v>119.76666666666667</v>
      </c>
      <c r="H238" s="38">
        <v>129.66666666666669</v>
      </c>
      <c r="I238" s="38">
        <v>132.43333333333334</v>
      </c>
      <c r="J238" s="38">
        <v>134.61666666666667</v>
      </c>
      <c r="K238" s="31">
        <v>130.25</v>
      </c>
      <c r="L238" s="31">
        <v>125.3</v>
      </c>
      <c r="M238" s="31">
        <v>163.20596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395.75</v>
      </c>
      <c r="D239" s="38">
        <v>395.65000000000003</v>
      </c>
      <c r="E239" s="38">
        <v>390.60000000000008</v>
      </c>
      <c r="F239" s="38">
        <v>385.45000000000005</v>
      </c>
      <c r="G239" s="38">
        <v>380.40000000000009</v>
      </c>
      <c r="H239" s="38">
        <v>400.80000000000007</v>
      </c>
      <c r="I239" s="38">
        <v>405.85</v>
      </c>
      <c r="J239" s="38">
        <v>411.00000000000006</v>
      </c>
      <c r="K239" s="31">
        <v>400.7</v>
      </c>
      <c r="L239" s="31">
        <v>390.5</v>
      </c>
      <c r="M239" s="31">
        <v>36.68591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93.85</v>
      </c>
      <c r="D240" s="38">
        <v>93.833333333333329</v>
      </c>
      <c r="E240" s="38">
        <v>93.016666666666652</v>
      </c>
      <c r="F240" s="38">
        <v>92.183333333333323</v>
      </c>
      <c r="G240" s="38">
        <v>91.366666666666646</v>
      </c>
      <c r="H240" s="38">
        <v>94.666666666666657</v>
      </c>
      <c r="I240" s="38">
        <v>95.483333333333348</v>
      </c>
      <c r="J240" s="38">
        <v>96.316666666666663</v>
      </c>
      <c r="K240" s="31">
        <v>94.65</v>
      </c>
      <c r="L240" s="31">
        <v>93</v>
      </c>
      <c r="M240" s="31">
        <v>167.80965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26.25</v>
      </c>
      <c r="D241" s="38">
        <v>26.599999999999998</v>
      </c>
      <c r="E241" s="38">
        <v>25.449999999999996</v>
      </c>
      <c r="F241" s="38">
        <v>24.65</v>
      </c>
      <c r="G241" s="38">
        <v>23.499999999999996</v>
      </c>
      <c r="H241" s="38">
        <v>27.399999999999995</v>
      </c>
      <c r="I241" s="38">
        <v>28.549999999999994</v>
      </c>
      <c r="J241" s="38">
        <v>29.349999999999994</v>
      </c>
      <c r="K241" s="31">
        <v>27.75</v>
      </c>
      <c r="L241" s="31">
        <v>25.8</v>
      </c>
      <c r="M241" s="31">
        <v>433.81948999999997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637.75</v>
      </c>
      <c r="D242" s="38">
        <v>637.5333333333333</v>
      </c>
      <c r="E242" s="38">
        <v>630.81666666666661</v>
      </c>
      <c r="F242" s="38">
        <v>623.88333333333333</v>
      </c>
      <c r="G242" s="38">
        <v>617.16666666666663</v>
      </c>
      <c r="H242" s="38">
        <v>644.46666666666658</v>
      </c>
      <c r="I242" s="38">
        <v>651.18333333333328</v>
      </c>
      <c r="J242" s="38">
        <v>658.11666666666656</v>
      </c>
      <c r="K242" s="31">
        <v>644.25</v>
      </c>
      <c r="L242" s="31">
        <v>630.6</v>
      </c>
      <c r="M242" s="31">
        <v>10.33405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39.700000000000003</v>
      </c>
      <c r="D243" s="38">
        <v>39.883333333333333</v>
      </c>
      <c r="E243" s="38">
        <v>38.666666666666664</v>
      </c>
      <c r="F243" s="38">
        <v>37.633333333333333</v>
      </c>
      <c r="G243" s="38">
        <v>36.416666666666664</v>
      </c>
      <c r="H243" s="38">
        <v>40.916666666666664</v>
      </c>
      <c r="I243" s="38">
        <v>42.133333333333333</v>
      </c>
      <c r="J243" s="38">
        <v>43.166666666666664</v>
      </c>
      <c r="K243" s="31">
        <v>41.1</v>
      </c>
      <c r="L243" s="31">
        <v>38.85</v>
      </c>
      <c r="M243" s="31">
        <v>1596.1057000000001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1547.1</v>
      </c>
      <c r="D244" s="38">
        <v>1560.6000000000001</v>
      </c>
      <c r="E244" s="38">
        <v>1510.3000000000002</v>
      </c>
      <c r="F244" s="38">
        <v>1473.5</v>
      </c>
      <c r="G244" s="38">
        <v>1423.2</v>
      </c>
      <c r="H244" s="38">
        <v>1597.4000000000003</v>
      </c>
      <c r="I244" s="38">
        <v>1647.7</v>
      </c>
      <c r="J244" s="38">
        <v>1684.5000000000005</v>
      </c>
      <c r="K244" s="31">
        <v>1610.9</v>
      </c>
      <c r="L244" s="31">
        <v>1523.8</v>
      </c>
      <c r="M244" s="31">
        <v>1.1773100000000001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453.8</v>
      </c>
      <c r="D245" s="38">
        <v>455.41666666666669</v>
      </c>
      <c r="E245" s="38">
        <v>448.43333333333339</v>
      </c>
      <c r="F245" s="38">
        <v>443.06666666666672</v>
      </c>
      <c r="G245" s="38">
        <v>436.08333333333343</v>
      </c>
      <c r="H245" s="38">
        <v>460.78333333333336</v>
      </c>
      <c r="I245" s="38">
        <v>467.76666666666659</v>
      </c>
      <c r="J245" s="38">
        <v>473.13333333333333</v>
      </c>
      <c r="K245" s="31">
        <v>462.4</v>
      </c>
      <c r="L245" s="31">
        <v>450.05</v>
      </c>
      <c r="M245" s="31">
        <v>18.063110000000002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169.85</v>
      </c>
      <c r="D246" s="38">
        <v>170.45000000000002</v>
      </c>
      <c r="E246" s="38">
        <v>167.25000000000003</v>
      </c>
      <c r="F246" s="38">
        <v>164.65</v>
      </c>
      <c r="G246" s="38">
        <v>161.45000000000002</v>
      </c>
      <c r="H246" s="38">
        <v>173.05000000000004</v>
      </c>
      <c r="I246" s="38">
        <v>176.25000000000003</v>
      </c>
      <c r="J246" s="38">
        <v>178.85000000000005</v>
      </c>
      <c r="K246" s="31">
        <v>173.65</v>
      </c>
      <c r="L246" s="31">
        <v>167.85</v>
      </c>
      <c r="M246" s="31">
        <v>67.347189999999998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1381.25</v>
      </c>
      <c r="D247" s="38">
        <v>1381.5</v>
      </c>
      <c r="E247" s="38">
        <v>1368.85</v>
      </c>
      <c r="F247" s="38">
        <v>1356.4499999999998</v>
      </c>
      <c r="G247" s="38">
        <v>1343.7999999999997</v>
      </c>
      <c r="H247" s="38">
        <v>1393.9</v>
      </c>
      <c r="I247" s="38">
        <v>1406.5500000000002</v>
      </c>
      <c r="J247" s="38">
        <v>1418.9500000000003</v>
      </c>
      <c r="K247" s="31">
        <v>1394.15</v>
      </c>
      <c r="L247" s="31">
        <v>1369.1</v>
      </c>
      <c r="M247" s="31">
        <v>19.13777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14.95</v>
      </c>
      <c r="D248" s="38">
        <v>15.033333333333333</v>
      </c>
      <c r="E248" s="38">
        <v>14.766666666666666</v>
      </c>
      <c r="F248" s="38">
        <v>14.583333333333332</v>
      </c>
      <c r="G248" s="38">
        <v>14.316666666666665</v>
      </c>
      <c r="H248" s="38">
        <v>15.216666666666667</v>
      </c>
      <c r="I248" s="38">
        <v>15.483333333333336</v>
      </c>
      <c r="J248" s="38">
        <v>15.666666666666668</v>
      </c>
      <c r="K248" s="31">
        <v>15.3</v>
      </c>
      <c r="L248" s="31">
        <v>14.85</v>
      </c>
      <c r="M248" s="31">
        <v>76.394570000000002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4571.75</v>
      </c>
      <c r="D249" s="38">
        <v>4582.9666666666672</v>
      </c>
      <c r="E249" s="38">
        <v>4508.9833333333345</v>
      </c>
      <c r="F249" s="38">
        <v>4446.2166666666672</v>
      </c>
      <c r="G249" s="38">
        <v>4372.2333333333345</v>
      </c>
      <c r="H249" s="38">
        <v>4645.7333333333345</v>
      </c>
      <c r="I249" s="38">
        <v>4719.7166666666681</v>
      </c>
      <c r="J249" s="38">
        <v>4782.4833333333345</v>
      </c>
      <c r="K249" s="31">
        <v>4656.95</v>
      </c>
      <c r="L249" s="31">
        <v>4520.2</v>
      </c>
      <c r="M249" s="31">
        <v>2.1307800000000001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1356.85</v>
      </c>
      <c r="D250" s="38">
        <v>1359.0833333333333</v>
      </c>
      <c r="E250" s="38">
        <v>1346.2166666666665</v>
      </c>
      <c r="F250" s="38">
        <v>1335.5833333333333</v>
      </c>
      <c r="G250" s="38">
        <v>1322.7166666666665</v>
      </c>
      <c r="H250" s="38">
        <v>1369.7166666666665</v>
      </c>
      <c r="I250" s="38">
        <v>1382.5833333333333</v>
      </c>
      <c r="J250" s="38">
        <v>1393.2166666666665</v>
      </c>
      <c r="K250" s="31">
        <v>1371.95</v>
      </c>
      <c r="L250" s="31">
        <v>1348.45</v>
      </c>
      <c r="M250" s="31">
        <v>74.191450000000003</v>
      </c>
      <c r="N250" s="1"/>
      <c r="O250" s="1"/>
    </row>
    <row r="251" spans="1:15" ht="12.75" customHeight="1">
      <c r="A251" s="33">
        <v>241</v>
      </c>
      <c r="B251" s="58" t="s">
        <v>869</v>
      </c>
      <c r="C251" s="31">
        <v>2866.7</v>
      </c>
      <c r="D251" s="38">
        <v>2856.4166666666665</v>
      </c>
      <c r="E251" s="38">
        <v>2834.833333333333</v>
      </c>
      <c r="F251" s="38">
        <v>2802.9666666666667</v>
      </c>
      <c r="G251" s="38">
        <v>2781.3833333333332</v>
      </c>
      <c r="H251" s="38">
        <v>2888.2833333333328</v>
      </c>
      <c r="I251" s="38">
        <v>2909.8666666666659</v>
      </c>
      <c r="J251" s="38">
        <v>2941.7333333333327</v>
      </c>
      <c r="K251" s="31">
        <v>2878</v>
      </c>
      <c r="L251" s="31">
        <v>2824.55</v>
      </c>
      <c r="M251" s="31">
        <v>0.17615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661.2</v>
      </c>
      <c r="D252" s="38">
        <v>665.5333333333333</v>
      </c>
      <c r="E252" s="38">
        <v>651.66666666666663</v>
      </c>
      <c r="F252" s="38">
        <v>642.13333333333333</v>
      </c>
      <c r="G252" s="38">
        <v>628.26666666666665</v>
      </c>
      <c r="H252" s="38">
        <v>675.06666666666661</v>
      </c>
      <c r="I252" s="38">
        <v>688.93333333333339</v>
      </c>
      <c r="J252" s="38">
        <v>698.46666666666658</v>
      </c>
      <c r="K252" s="31">
        <v>679.4</v>
      </c>
      <c r="L252" s="31">
        <v>656</v>
      </c>
      <c r="M252" s="31">
        <v>8.3183199999999999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2565.3000000000002</v>
      </c>
      <c r="D253" s="38">
        <v>2559.8166666666671</v>
      </c>
      <c r="E253" s="38">
        <v>2527.6333333333341</v>
      </c>
      <c r="F253" s="38">
        <v>2489.9666666666672</v>
      </c>
      <c r="G253" s="38">
        <v>2457.7833333333342</v>
      </c>
      <c r="H253" s="38">
        <v>2597.483333333334</v>
      </c>
      <c r="I253" s="38">
        <v>2629.6666666666674</v>
      </c>
      <c r="J253" s="38">
        <v>2667.3333333333339</v>
      </c>
      <c r="K253" s="31">
        <v>2592</v>
      </c>
      <c r="L253" s="31">
        <v>2522.15</v>
      </c>
      <c r="M253" s="31">
        <v>7.9194300000000002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888.2</v>
      </c>
      <c r="D254" s="38">
        <v>891</v>
      </c>
      <c r="E254" s="38">
        <v>877.55</v>
      </c>
      <c r="F254" s="38">
        <v>866.9</v>
      </c>
      <c r="G254" s="38">
        <v>853.44999999999993</v>
      </c>
      <c r="H254" s="38">
        <v>901.65</v>
      </c>
      <c r="I254" s="38">
        <v>915.1</v>
      </c>
      <c r="J254" s="38">
        <v>925.75</v>
      </c>
      <c r="K254" s="31">
        <v>904.45</v>
      </c>
      <c r="L254" s="31">
        <v>880.35</v>
      </c>
      <c r="M254" s="31">
        <v>10.54599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25.45</v>
      </c>
      <c r="D255" s="38">
        <v>25.400000000000002</v>
      </c>
      <c r="E255" s="38">
        <v>25.000000000000004</v>
      </c>
      <c r="F255" s="38">
        <v>24.55</v>
      </c>
      <c r="G255" s="38">
        <v>24.150000000000002</v>
      </c>
      <c r="H255" s="38">
        <v>25.850000000000005</v>
      </c>
      <c r="I255" s="38">
        <v>26.250000000000004</v>
      </c>
      <c r="J255" s="38">
        <v>26.700000000000006</v>
      </c>
      <c r="K255" s="31">
        <v>25.8</v>
      </c>
      <c r="L255" s="31">
        <v>24.95</v>
      </c>
      <c r="M255" s="31">
        <v>126.01693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460.1</v>
      </c>
      <c r="D256" s="38">
        <v>460.9666666666667</v>
      </c>
      <c r="E256" s="38">
        <v>457.13333333333338</v>
      </c>
      <c r="F256" s="38">
        <v>454.16666666666669</v>
      </c>
      <c r="G256" s="38">
        <v>450.33333333333337</v>
      </c>
      <c r="H256" s="38">
        <v>463.93333333333339</v>
      </c>
      <c r="I256" s="38">
        <v>467.76666666666665</v>
      </c>
      <c r="J256" s="38">
        <v>470.73333333333341</v>
      </c>
      <c r="K256" s="31">
        <v>464.8</v>
      </c>
      <c r="L256" s="31">
        <v>458</v>
      </c>
      <c r="M256" s="31">
        <v>103.18219999999999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110.35</v>
      </c>
      <c r="D257" s="38">
        <v>110.98333333333333</v>
      </c>
      <c r="E257" s="38">
        <v>108.21666666666667</v>
      </c>
      <c r="F257" s="38">
        <v>106.08333333333333</v>
      </c>
      <c r="G257" s="38">
        <v>103.31666666666666</v>
      </c>
      <c r="H257" s="38">
        <v>113.11666666666667</v>
      </c>
      <c r="I257" s="38">
        <v>115.88333333333335</v>
      </c>
      <c r="J257" s="38">
        <v>118.01666666666668</v>
      </c>
      <c r="K257" s="31">
        <v>113.75</v>
      </c>
      <c r="L257" s="31">
        <v>108.85</v>
      </c>
      <c r="M257" s="31">
        <v>5.9326499999999998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2565.3000000000002</v>
      </c>
      <c r="D258" s="38">
        <v>2550.2999999999997</v>
      </c>
      <c r="E258" s="38">
        <v>2525.5999999999995</v>
      </c>
      <c r="F258" s="38">
        <v>2485.8999999999996</v>
      </c>
      <c r="G258" s="38">
        <v>2461.1999999999994</v>
      </c>
      <c r="H258" s="38">
        <v>2589.9999999999995</v>
      </c>
      <c r="I258" s="38">
        <v>2614.6999999999994</v>
      </c>
      <c r="J258" s="38">
        <v>2654.3999999999996</v>
      </c>
      <c r="K258" s="31">
        <v>2575</v>
      </c>
      <c r="L258" s="31">
        <v>2510.6</v>
      </c>
      <c r="M258" s="31">
        <v>0.50239999999999996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3202.5</v>
      </c>
      <c r="D259" s="38">
        <v>3220.3333333333335</v>
      </c>
      <c r="E259" s="38">
        <v>3166.2166666666672</v>
      </c>
      <c r="F259" s="38">
        <v>3129.9333333333338</v>
      </c>
      <c r="G259" s="38">
        <v>3075.8166666666675</v>
      </c>
      <c r="H259" s="38">
        <v>3256.6166666666668</v>
      </c>
      <c r="I259" s="38">
        <v>3310.7333333333327</v>
      </c>
      <c r="J259" s="38">
        <v>3347.0166666666664</v>
      </c>
      <c r="K259" s="31">
        <v>3274.45</v>
      </c>
      <c r="L259" s="31">
        <v>3184.05</v>
      </c>
      <c r="M259" s="31">
        <v>0.40687000000000001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109.4</v>
      </c>
      <c r="D260" s="38">
        <v>109.78333333333335</v>
      </c>
      <c r="E260" s="38">
        <v>107.61666666666669</v>
      </c>
      <c r="F260" s="38">
        <v>105.83333333333334</v>
      </c>
      <c r="G260" s="38">
        <v>103.66666666666669</v>
      </c>
      <c r="H260" s="38">
        <v>111.56666666666669</v>
      </c>
      <c r="I260" s="38">
        <v>113.73333333333335</v>
      </c>
      <c r="J260" s="38">
        <v>115.51666666666669</v>
      </c>
      <c r="K260" s="31">
        <v>111.95</v>
      </c>
      <c r="L260" s="31">
        <v>108</v>
      </c>
      <c r="M260" s="31">
        <v>15.37903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1360.4</v>
      </c>
      <c r="D261" s="38">
        <v>1356.8500000000001</v>
      </c>
      <c r="E261" s="38">
        <v>1308.7500000000002</v>
      </c>
      <c r="F261" s="38">
        <v>1257.1000000000001</v>
      </c>
      <c r="G261" s="38">
        <v>1209.0000000000002</v>
      </c>
      <c r="H261" s="38">
        <v>1408.5000000000002</v>
      </c>
      <c r="I261" s="38">
        <v>1456.6000000000001</v>
      </c>
      <c r="J261" s="38">
        <v>1508.2500000000002</v>
      </c>
      <c r="K261" s="31">
        <v>1404.95</v>
      </c>
      <c r="L261" s="31">
        <v>1305.2</v>
      </c>
      <c r="M261" s="31">
        <v>2.16249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394.6</v>
      </c>
      <c r="D262" s="38">
        <v>394.38333333333338</v>
      </c>
      <c r="E262" s="38">
        <v>387.26666666666677</v>
      </c>
      <c r="F262" s="38">
        <v>379.93333333333339</v>
      </c>
      <c r="G262" s="38">
        <v>372.81666666666678</v>
      </c>
      <c r="H262" s="38">
        <v>401.71666666666675</v>
      </c>
      <c r="I262" s="38">
        <v>408.83333333333343</v>
      </c>
      <c r="J262" s="38">
        <v>416.16666666666674</v>
      </c>
      <c r="K262" s="31">
        <v>401.5</v>
      </c>
      <c r="L262" s="31">
        <v>387.05</v>
      </c>
      <c r="M262" s="31">
        <v>5.9294500000000001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644</v>
      </c>
      <c r="D263" s="38">
        <v>650</v>
      </c>
      <c r="E263" s="38">
        <v>630.04999999999995</v>
      </c>
      <c r="F263" s="38">
        <v>616.09999999999991</v>
      </c>
      <c r="G263" s="38">
        <v>596.14999999999986</v>
      </c>
      <c r="H263" s="38">
        <v>663.95</v>
      </c>
      <c r="I263" s="38">
        <v>683.90000000000009</v>
      </c>
      <c r="J263" s="38">
        <v>697.85000000000014</v>
      </c>
      <c r="K263" s="31">
        <v>669.95</v>
      </c>
      <c r="L263" s="31">
        <v>636.04999999999995</v>
      </c>
      <c r="M263" s="31">
        <v>22.177689999999998</v>
      </c>
      <c r="N263" s="1"/>
      <c r="O263" s="1"/>
    </row>
    <row r="264" spans="1:15" ht="12.75" customHeight="1">
      <c r="A264" s="33">
        <v>254</v>
      </c>
      <c r="B264" s="58" t="s">
        <v>870</v>
      </c>
      <c r="C264" s="31">
        <v>338.75</v>
      </c>
      <c r="D264" s="38">
        <v>337.43333333333334</v>
      </c>
      <c r="E264" s="38">
        <v>331.36666666666667</v>
      </c>
      <c r="F264" s="38">
        <v>323.98333333333335</v>
      </c>
      <c r="G264" s="38">
        <v>317.91666666666669</v>
      </c>
      <c r="H264" s="38">
        <v>344.81666666666666</v>
      </c>
      <c r="I264" s="38">
        <v>350.88333333333338</v>
      </c>
      <c r="J264" s="38">
        <v>358.26666666666665</v>
      </c>
      <c r="K264" s="31">
        <v>343.5</v>
      </c>
      <c r="L264" s="31">
        <v>330.05</v>
      </c>
      <c r="M264" s="31">
        <v>2.9151400000000001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636.45000000000005</v>
      </c>
      <c r="D265" s="38">
        <v>635.41666666666663</v>
      </c>
      <c r="E265" s="38">
        <v>623.68333333333328</v>
      </c>
      <c r="F265" s="38">
        <v>610.91666666666663</v>
      </c>
      <c r="G265" s="38">
        <v>599.18333333333328</v>
      </c>
      <c r="H265" s="38">
        <v>648.18333333333328</v>
      </c>
      <c r="I265" s="38">
        <v>659.91666666666663</v>
      </c>
      <c r="J265" s="38">
        <v>672.68333333333328</v>
      </c>
      <c r="K265" s="31">
        <v>647.15</v>
      </c>
      <c r="L265" s="31">
        <v>622.65</v>
      </c>
      <c r="M265" s="31">
        <v>9.5426599999999997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336.95</v>
      </c>
      <c r="D266" s="38">
        <v>338.76666666666671</v>
      </c>
      <c r="E266" s="38">
        <v>330.28333333333342</v>
      </c>
      <c r="F266" s="38">
        <v>323.61666666666673</v>
      </c>
      <c r="G266" s="38">
        <v>315.13333333333344</v>
      </c>
      <c r="H266" s="38">
        <v>345.43333333333339</v>
      </c>
      <c r="I266" s="38">
        <v>353.91666666666663</v>
      </c>
      <c r="J266" s="38">
        <v>360.58333333333337</v>
      </c>
      <c r="K266" s="31">
        <v>347.25</v>
      </c>
      <c r="L266" s="31">
        <v>332.1</v>
      </c>
      <c r="M266" s="31">
        <v>20.12322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82.55</v>
      </c>
      <c r="D267" s="38">
        <v>81.066666666666663</v>
      </c>
      <c r="E267" s="38">
        <v>78.933333333333323</v>
      </c>
      <c r="F267" s="38">
        <v>75.316666666666663</v>
      </c>
      <c r="G267" s="38">
        <v>73.183333333333323</v>
      </c>
      <c r="H267" s="38">
        <v>84.683333333333323</v>
      </c>
      <c r="I267" s="38">
        <v>86.816666666666649</v>
      </c>
      <c r="J267" s="38">
        <v>90.433333333333323</v>
      </c>
      <c r="K267" s="31">
        <v>83.2</v>
      </c>
      <c r="L267" s="31">
        <v>77.45</v>
      </c>
      <c r="M267" s="31">
        <v>147.12843000000001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290.85000000000002</v>
      </c>
      <c r="D268" s="38">
        <v>292.2</v>
      </c>
      <c r="E268" s="38">
        <v>286.2</v>
      </c>
      <c r="F268" s="38">
        <v>281.55</v>
      </c>
      <c r="G268" s="38">
        <v>275.55</v>
      </c>
      <c r="H268" s="38">
        <v>296.84999999999997</v>
      </c>
      <c r="I268" s="38">
        <v>302.84999999999997</v>
      </c>
      <c r="J268" s="38">
        <v>307.49999999999994</v>
      </c>
      <c r="K268" s="31">
        <v>298.2</v>
      </c>
      <c r="L268" s="31">
        <v>287.55</v>
      </c>
      <c r="M268" s="31">
        <v>12.451650000000001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804.25</v>
      </c>
      <c r="D269" s="38">
        <v>806.81666666666661</v>
      </c>
      <c r="E269" s="38">
        <v>795.78333333333319</v>
      </c>
      <c r="F269" s="38">
        <v>787.31666666666661</v>
      </c>
      <c r="G269" s="38">
        <v>776.28333333333319</v>
      </c>
      <c r="H269" s="38">
        <v>815.28333333333319</v>
      </c>
      <c r="I269" s="38">
        <v>826.31666666666649</v>
      </c>
      <c r="J269" s="38">
        <v>834.78333333333319</v>
      </c>
      <c r="K269" s="31">
        <v>817.85</v>
      </c>
      <c r="L269" s="31">
        <v>798.35</v>
      </c>
      <c r="M269" s="31">
        <v>19.755960000000002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488.05</v>
      </c>
      <c r="D270" s="38">
        <v>487.65000000000003</v>
      </c>
      <c r="E270" s="38">
        <v>483.40000000000009</v>
      </c>
      <c r="F270" s="38">
        <v>478.75000000000006</v>
      </c>
      <c r="G270" s="38">
        <v>474.50000000000011</v>
      </c>
      <c r="H270" s="38">
        <v>492.30000000000007</v>
      </c>
      <c r="I270" s="38">
        <v>496.54999999999995</v>
      </c>
      <c r="J270" s="38">
        <v>501.20000000000005</v>
      </c>
      <c r="K270" s="31">
        <v>491.9</v>
      </c>
      <c r="L270" s="31">
        <v>483</v>
      </c>
      <c r="M270" s="31">
        <v>24.05246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416.7</v>
      </c>
      <c r="D271" s="38">
        <v>419.23333333333335</v>
      </c>
      <c r="E271" s="38">
        <v>412.4666666666667</v>
      </c>
      <c r="F271" s="38">
        <v>408.23333333333335</v>
      </c>
      <c r="G271" s="38">
        <v>401.4666666666667</v>
      </c>
      <c r="H271" s="38">
        <v>423.4666666666667</v>
      </c>
      <c r="I271" s="38">
        <v>430.23333333333335</v>
      </c>
      <c r="J271" s="38">
        <v>434.4666666666667</v>
      </c>
      <c r="K271" s="31">
        <v>426</v>
      </c>
      <c r="L271" s="31">
        <v>415</v>
      </c>
      <c r="M271" s="31">
        <v>2.4415399999999998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372.95</v>
      </c>
      <c r="D272" s="38">
        <v>373.86666666666662</v>
      </c>
      <c r="E272" s="38">
        <v>369.53333333333325</v>
      </c>
      <c r="F272" s="38">
        <v>366.11666666666662</v>
      </c>
      <c r="G272" s="38">
        <v>361.78333333333325</v>
      </c>
      <c r="H272" s="38">
        <v>377.28333333333325</v>
      </c>
      <c r="I272" s="38">
        <v>381.61666666666662</v>
      </c>
      <c r="J272" s="38">
        <v>385.03333333333325</v>
      </c>
      <c r="K272" s="31">
        <v>378.2</v>
      </c>
      <c r="L272" s="31">
        <v>370.45</v>
      </c>
      <c r="M272" s="31">
        <v>0.58875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763.15</v>
      </c>
      <c r="D273" s="38">
        <v>768.16666666666663</v>
      </c>
      <c r="E273" s="38">
        <v>750.98333333333323</v>
      </c>
      <c r="F273" s="38">
        <v>738.81666666666661</v>
      </c>
      <c r="G273" s="38">
        <v>721.63333333333321</v>
      </c>
      <c r="H273" s="38">
        <v>780.33333333333326</v>
      </c>
      <c r="I273" s="38">
        <v>797.51666666666665</v>
      </c>
      <c r="J273" s="38">
        <v>809.68333333333328</v>
      </c>
      <c r="K273" s="31">
        <v>785.35</v>
      </c>
      <c r="L273" s="31">
        <v>756</v>
      </c>
      <c r="M273" s="31">
        <v>1.6045400000000001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303.14999999999998</v>
      </c>
      <c r="D274" s="38">
        <v>303.21666666666664</v>
      </c>
      <c r="E274" s="38">
        <v>297.93333333333328</v>
      </c>
      <c r="F274" s="38">
        <v>292.71666666666664</v>
      </c>
      <c r="G274" s="38">
        <v>287.43333333333328</v>
      </c>
      <c r="H274" s="38">
        <v>308.43333333333328</v>
      </c>
      <c r="I274" s="38">
        <v>313.7166666666667</v>
      </c>
      <c r="J274" s="38">
        <v>318.93333333333328</v>
      </c>
      <c r="K274" s="31">
        <v>308.5</v>
      </c>
      <c r="L274" s="31">
        <v>298</v>
      </c>
      <c r="M274" s="31">
        <v>5.6824199999999996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621.1</v>
      </c>
      <c r="D275" s="38">
        <v>624.66666666666663</v>
      </c>
      <c r="E275" s="38">
        <v>616.43333333333328</v>
      </c>
      <c r="F275" s="38">
        <v>611.76666666666665</v>
      </c>
      <c r="G275" s="38">
        <v>603.5333333333333</v>
      </c>
      <c r="H275" s="38">
        <v>629.33333333333326</v>
      </c>
      <c r="I275" s="38">
        <v>637.56666666666661</v>
      </c>
      <c r="J275" s="38">
        <v>642.23333333333323</v>
      </c>
      <c r="K275" s="31">
        <v>632.9</v>
      </c>
      <c r="L275" s="31">
        <v>620</v>
      </c>
      <c r="M275" s="31">
        <v>1.80244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1428.1</v>
      </c>
      <c r="D276" s="38">
        <v>1429.5333333333335</v>
      </c>
      <c r="E276" s="38">
        <v>1411.0666666666671</v>
      </c>
      <c r="F276" s="38">
        <v>1394.0333333333335</v>
      </c>
      <c r="G276" s="38">
        <v>1375.5666666666671</v>
      </c>
      <c r="H276" s="38">
        <v>1446.5666666666671</v>
      </c>
      <c r="I276" s="38">
        <v>1465.0333333333338</v>
      </c>
      <c r="J276" s="38">
        <v>1482.0666666666671</v>
      </c>
      <c r="K276" s="31">
        <v>1448</v>
      </c>
      <c r="L276" s="31">
        <v>1412.5</v>
      </c>
      <c r="M276" s="31">
        <v>2.6057100000000002</v>
      </c>
      <c r="N276" s="1"/>
      <c r="O276" s="1"/>
    </row>
    <row r="277" spans="1:15" ht="12.75" customHeight="1">
      <c r="A277" s="33">
        <v>267</v>
      </c>
      <c r="B277" s="58" t="s">
        <v>858</v>
      </c>
      <c r="C277" s="31">
        <v>634.29999999999995</v>
      </c>
      <c r="D277" s="38">
        <v>632.9666666666667</v>
      </c>
      <c r="E277" s="38">
        <v>624.43333333333339</v>
      </c>
      <c r="F277" s="38">
        <v>614.56666666666672</v>
      </c>
      <c r="G277" s="38">
        <v>606.03333333333342</v>
      </c>
      <c r="H277" s="38">
        <v>642.83333333333337</v>
      </c>
      <c r="I277" s="38">
        <v>651.36666666666667</v>
      </c>
      <c r="J277" s="38">
        <v>661.23333333333335</v>
      </c>
      <c r="K277" s="31">
        <v>641.5</v>
      </c>
      <c r="L277" s="31">
        <v>623.1</v>
      </c>
      <c r="M277" s="31">
        <v>3.62548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168.25</v>
      </c>
      <c r="D278" s="38">
        <v>167.98333333333335</v>
      </c>
      <c r="E278" s="38">
        <v>162.91666666666669</v>
      </c>
      <c r="F278" s="38">
        <v>157.58333333333334</v>
      </c>
      <c r="G278" s="38">
        <v>152.51666666666668</v>
      </c>
      <c r="H278" s="38">
        <v>173.31666666666669</v>
      </c>
      <c r="I278" s="38">
        <v>178.38333333333335</v>
      </c>
      <c r="J278" s="38">
        <v>183.7166666666667</v>
      </c>
      <c r="K278" s="31">
        <v>173.05</v>
      </c>
      <c r="L278" s="31">
        <v>162.65</v>
      </c>
      <c r="M278" s="31">
        <v>12.901210000000001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337</v>
      </c>
      <c r="D279" s="38">
        <v>336.61666666666667</v>
      </c>
      <c r="E279" s="38">
        <v>333.53333333333336</v>
      </c>
      <c r="F279" s="38">
        <v>330.06666666666666</v>
      </c>
      <c r="G279" s="38">
        <v>326.98333333333335</v>
      </c>
      <c r="H279" s="38">
        <v>340.08333333333337</v>
      </c>
      <c r="I279" s="38">
        <v>343.16666666666663</v>
      </c>
      <c r="J279" s="38">
        <v>346.63333333333338</v>
      </c>
      <c r="K279" s="31">
        <v>339.7</v>
      </c>
      <c r="L279" s="31">
        <v>333.15</v>
      </c>
      <c r="M279" s="31">
        <v>3.0492900000000001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124.25</v>
      </c>
      <c r="D280" s="38">
        <v>124.08333333333333</v>
      </c>
      <c r="E280" s="38">
        <v>121.26666666666665</v>
      </c>
      <c r="F280" s="38">
        <v>118.28333333333332</v>
      </c>
      <c r="G280" s="38">
        <v>115.46666666666664</v>
      </c>
      <c r="H280" s="38">
        <v>127.06666666666666</v>
      </c>
      <c r="I280" s="38">
        <v>129.88333333333335</v>
      </c>
      <c r="J280" s="38">
        <v>132.86666666666667</v>
      </c>
      <c r="K280" s="31">
        <v>126.9</v>
      </c>
      <c r="L280" s="31">
        <v>121.1</v>
      </c>
      <c r="M280" s="31">
        <v>17.204999999999998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633.85</v>
      </c>
      <c r="D281" s="38">
        <v>653.33333333333337</v>
      </c>
      <c r="E281" s="38">
        <v>607.66666666666674</v>
      </c>
      <c r="F281" s="38">
        <v>581.48333333333335</v>
      </c>
      <c r="G281" s="38">
        <v>535.81666666666672</v>
      </c>
      <c r="H281" s="38">
        <v>679.51666666666677</v>
      </c>
      <c r="I281" s="38">
        <v>725.18333333333351</v>
      </c>
      <c r="J281" s="38">
        <v>751.36666666666679</v>
      </c>
      <c r="K281" s="31">
        <v>699</v>
      </c>
      <c r="L281" s="31">
        <v>627.15</v>
      </c>
      <c r="M281" s="31">
        <v>93.910830000000004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2372.75</v>
      </c>
      <c r="D282" s="38">
        <v>2353.2333333333331</v>
      </c>
      <c r="E282" s="38">
        <v>2294.5666666666662</v>
      </c>
      <c r="F282" s="38">
        <v>2216.3833333333332</v>
      </c>
      <c r="G282" s="38">
        <v>2157.7166666666662</v>
      </c>
      <c r="H282" s="38">
        <v>2431.4166666666661</v>
      </c>
      <c r="I282" s="38">
        <v>2490.083333333333</v>
      </c>
      <c r="J282" s="38">
        <v>2568.266666666666</v>
      </c>
      <c r="K282" s="31">
        <v>2411.9</v>
      </c>
      <c r="L282" s="31">
        <v>2275.0500000000002</v>
      </c>
      <c r="M282" s="31">
        <v>11.36598</v>
      </c>
      <c r="N282" s="1"/>
      <c r="O282" s="1"/>
    </row>
    <row r="283" spans="1:15" ht="12.75" customHeight="1">
      <c r="A283" s="33">
        <v>273</v>
      </c>
      <c r="B283" s="58" t="s">
        <v>871</v>
      </c>
      <c r="C283" s="31">
        <v>2788.6</v>
      </c>
      <c r="D283" s="38">
        <v>2802.15</v>
      </c>
      <c r="E283" s="38">
        <v>2751.4500000000003</v>
      </c>
      <c r="F283" s="38">
        <v>2714.3</v>
      </c>
      <c r="G283" s="38">
        <v>2663.6000000000004</v>
      </c>
      <c r="H283" s="38">
        <v>2839.3</v>
      </c>
      <c r="I283" s="38">
        <v>2890</v>
      </c>
      <c r="J283" s="38">
        <v>2927.15</v>
      </c>
      <c r="K283" s="31">
        <v>2852.85</v>
      </c>
      <c r="L283" s="31">
        <v>2765</v>
      </c>
      <c r="M283" s="31">
        <v>0.13861000000000001</v>
      </c>
      <c r="N283" s="1"/>
      <c r="O283" s="1"/>
    </row>
    <row r="284" spans="1:15" ht="12.75" customHeight="1">
      <c r="A284" s="33">
        <v>274</v>
      </c>
      <c r="B284" s="58" t="s">
        <v>877</v>
      </c>
      <c r="C284" s="31">
        <v>575.54999999999995</v>
      </c>
      <c r="D284" s="38">
        <v>586.4666666666667</v>
      </c>
      <c r="E284" s="38">
        <v>561.68333333333339</v>
      </c>
      <c r="F284" s="38">
        <v>547.81666666666672</v>
      </c>
      <c r="G284" s="38">
        <v>523.03333333333342</v>
      </c>
      <c r="H284" s="38">
        <v>600.33333333333337</v>
      </c>
      <c r="I284" s="38">
        <v>625.11666666666667</v>
      </c>
      <c r="J284" s="38">
        <v>638.98333333333335</v>
      </c>
      <c r="K284" s="31">
        <v>611.25</v>
      </c>
      <c r="L284" s="31">
        <v>572.6</v>
      </c>
      <c r="M284" s="31">
        <v>0.33977000000000002</v>
      </c>
      <c r="N284" s="1"/>
      <c r="O284" s="1"/>
    </row>
    <row r="285" spans="1:15" ht="12.75" customHeight="1">
      <c r="A285" s="33">
        <v>275</v>
      </c>
      <c r="B285" s="58" t="s">
        <v>872</v>
      </c>
      <c r="C285" s="31">
        <v>382.35</v>
      </c>
      <c r="D285" s="38">
        <v>378.5</v>
      </c>
      <c r="E285" s="38">
        <v>372</v>
      </c>
      <c r="F285" s="38">
        <v>361.65</v>
      </c>
      <c r="G285" s="38">
        <v>355.15</v>
      </c>
      <c r="H285" s="38">
        <v>388.85</v>
      </c>
      <c r="I285" s="38">
        <v>395.35</v>
      </c>
      <c r="J285" s="38">
        <v>405.70000000000005</v>
      </c>
      <c r="K285" s="31">
        <v>385</v>
      </c>
      <c r="L285" s="31">
        <v>368.15</v>
      </c>
      <c r="M285" s="31">
        <v>2.1681400000000002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240</v>
      </c>
      <c r="D286" s="38">
        <v>241.79999999999998</v>
      </c>
      <c r="E286" s="38">
        <v>237.19999999999996</v>
      </c>
      <c r="F286" s="38">
        <v>234.39999999999998</v>
      </c>
      <c r="G286" s="38">
        <v>229.79999999999995</v>
      </c>
      <c r="H286" s="38">
        <v>244.59999999999997</v>
      </c>
      <c r="I286" s="38">
        <v>249.2</v>
      </c>
      <c r="J286" s="38">
        <v>251.99999999999997</v>
      </c>
      <c r="K286" s="31">
        <v>246.4</v>
      </c>
      <c r="L286" s="31">
        <v>239</v>
      </c>
      <c r="M286" s="31">
        <v>2.55735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1823.7</v>
      </c>
      <c r="D287" s="38">
        <v>1829.8833333333334</v>
      </c>
      <c r="E287" s="38">
        <v>1811.8666666666668</v>
      </c>
      <c r="F287" s="38">
        <v>1800.0333333333333</v>
      </c>
      <c r="G287" s="38">
        <v>1782.0166666666667</v>
      </c>
      <c r="H287" s="38">
        <v>1841.7166666666669</v>
      </c>
      <c r="I287" s="38">
        <v>1859.7333333333338</v>
      </c>
      <c r="J287" s="38">
        <v>1871.5666666666671</v>
      </c>
      <c r="K287" s="31">
        <v>1847.9</v>
      </c>
      <c r="L287" s="31">
        <v>1818.05</v>
      </c>
      <c r="M287" s="31">
        <v>41.804510000000001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1099.7</v>
      </c>
      <c r="D288" s="38">
        <v>1101.6500000000001</v>
      </c>
      <c r="E288" s="38">
        <v>1079.6500000000001</v>
      </c>
      <c r="F288" s="38">
        <v>1059.5999999999999</v>
      </c>
      <c r="G288" s="38">
        <v>1037.5999999999999</v>
      </c>
      <c r="H288" s="38">
        <v>1121.7000000000003</v>
      </c>
      <c r="I288" s="38">
        <v>1143.7000000000003</v>
      </c>
      <c r="J288" s="38">
        <v>1163.7500000000005</v>
      </c>
      <c r="K288" s="31">
        <v>1123.6500000000001</v>
      </c>
      <c r="L288" s="31">
        <v>1081.5999999999999</v>
      </c>
      <c r="M288" s="31">
        <v>18.816420000000001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379.8</v>
      </c>
      <c r="D289" s="38">
        <v>380.75</v>
      </c>
      <c r="E289" s="38">
        <v>369.6</v>
      </c>
      <c r="F289" s="38">
        <v>359.40000000000003</v>
      </c>
      <c r="G289" s="38">
        <v>348.25000000000006</v>
      </c>
      <c r="H289" s="38">
        <v>390.95</v>
      </c>
      <c r="I289" s="38">
        <v>402.09999999999997</v>
      </c>
      <c r="J289" s="38">
        <v>412.29999999999995</v>
      </c>
      <c r="K289" s="31">
        <v>391.9</v>
      </c>
      <c r="L289" s="31">
        <v>370.55</v>
      </c>
      <c r="M289" s="31">
        <v>6.3942699999999997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1852.5</v>
      </c>
      <c r="D290" s="38">
        <v>1878</v>
      </c>
      <c r="E290" s="38">
        <v>1811</v>
      </c>
      <c r="F290" s="38">
        <v>1769.5</v>
      </c>
      <c r="G290" s="38">
        <v>1702.5</v>
      </c>
      <c r="H290" s="38">
        <v>1919.5</v>
      </c>
      <c r="I290" s="38">
        <v>1986.5</v>
      </c>
      <c r="J290" s="38">
        <v>2028</v>
      </c>
      <c r="K290" s="31">
        <v>1945</v>
      </c>
      <c r="L290" s="31">
        <v>1836.5</v>
      </c>
      <c r="M290" s="31">
        <v>0.68279000000000001</v>
      </c>
      <c r="N290" s="1"/>
      <c r="O290" s="1"/>
    </row>
    <row r="291" spans="1:15" ht="12.75" customHeight="1">
      <c r="A291" s="33">
        <v>281</v>
      </c>
      <c r="B291" s="58" t="s">
        <v>873</v>
      </c>
      <c r="C291" s="31">
        <v>2301.9</v>
      </c>
      <c r="D291" s="38">
        <v>2300.6166666666668</v>
      </c>
      <c r="E291" s="38">
        <v>2243.9333333333334</v>
      </c>
      <c r="F291" s="38">
        <v>2185.9666666666667</v>
      </c>
      <c r="G291" s="38">
        <v>2129.2833333333333</v>
      </c>
      <c r="H291" s="38">
        <v>2358.5833333333335</v>
      </c>
      <c r="I291" s="38">
        <v>2415.2666666666669</v>
      </c>
      <c r="J291" s="38">
        <v>2473.2333333333336</v>
      </c>
      <c r="K291" s="31">
        <v>2357.3000000000002</v>
      </c>
      <c r="L291" s="31">
        <v>2242.65</v>
      </c>
      <c r="M291" s="31">
        <v>0.33139999999999997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129.9</v>
      </c>
      <c r="D292" s="38">
        <v>130.21666666666667</v>
      </c>
      <c r="E292" s="38">
        <v>127.78333333333333</v>
      </c>
      <c r="F292" s="38">
        <v>125.66666666666666</v>
      </c>
      <c r="G292" s="38">
        <v>123.23333333333332</v>
      </c>
      <c r="H292" s="38">
        <v>132.33333333333334</v>
      </c>
      <c r="I292" s="38">
        <v>134.76666666666668</v>
      </c>
      <c r="J292" s="38">
        <v>136.88333333333335</v>
      </c>
      <c r="K292" s="31">
        <v>132.65</v>
      </c>
      <c r="L292" s="31">
        <v>128.1</v>
      </c>
      <c r="M292" s="31">
        <v>70.253529999999998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4126.6000000000004</v>
      </c>
      <c r="D293" s="38">
        <v>4116.7833333333338</v>
      </c>
      <c r="E293" s="38">
        <v>4072.7666666666673</v>
      </c>
      <c r="F293" s="38">
        <v>4018.9333333333334</v>
      </c>
      <c r="G293" s="38">
        <v>3974.916666666667</v>
      </c>
      <c r="H293" s="38">
        <v>4170.6166666666677</v>
      </c>
      <c r="I293" s="38">
        <v>4214.6333333333341</v>
      </c>
      <c r="J293" s="38">
        <v>4268.4666666666681</v>
      </c>
      <c r="K293" s="31">
        <v>4160.8</v>
      </c>
      <c r="L293" s="31">
        <v>4062.95</v>
      </c>
      <c r="M293" s="31">
        <v>2.3962300000000001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13744.45</v>
      </c>
      <c r="D294" s="38">
        <v>13788.300000000001</v>
      </c>
      <c r="E294" s="38">
        <v>13458.150000000001</v>
      </c>
      <c r="F294" s="38">
        <v>13171.85</v>
      </c>
      <c r="G294" s="38">
        <v>12841.7</v>
      </c>
      <c r="H294" s="38">
        <v>14074.600000000002</v>
      </c>
      <c r="I294" s="38">
        <v>14404.75</v>
      </c>
      <c r="J294" s="38">
        <v>14691.050000000003</v>
      </c>
      <c r="K294" s="31">
        <v>14118.45</v>
      </c>
      <c r="L294" s="31">
        <v>13502</v>
      </c>
      <c r="M294" s="31">
        <v>4.922E-2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2622.15</v>
      </c>
      <c r="D295" s="38">
        <v>2623.2666666666669</v>
      </c>
      <c r="E295" s="38">
        <v>2601.5833333333339</v>
      </c>
      <c r="F295" s="38">
        <v>2581.0166666666669</v>
      </c>
      <c r="G295" s="38">
        <v>2559.3333333333339</v>
      </c>
      <c r="H295" s="38">
        <v>2643.8333333333339</v>
      </c>
      <c r="I295" s="38">
        <v>2665.5166666666673</v>
      </c>
      <c r="J295" s="38">
        <v>2686.0833333333339</v>
      </c>
      <c r="K295" s="31">
        <v>2644.95</v>
      </c>
      <c r="L295" s="31">
        <v>2602.6999999999998</v>
      </c>
      <c r="M295" s="31">
        <v>14.79486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375.2</v>
      </c>
      <c r="D296" s="38">
        <v>378.65000000000003</v>
      </c>
      <c r="E296" s="38">
        <v>367.85000000000008</v>
      </c>
      <c r="F296" s="38">
        <v>360.50000000000006</v>
      </c>
      <c r="G296" s="38">
        <v>349.7000000000001</v>
      </c>
      <c r="H296" s="38">
        <v>386.00000000000006</v>
      </c>
      <c r="I296" s="38">
        <v>396.8</v>
      </c>
      <c r="J296" s="38">
        <v>404.15000000000003</v>
      </c>
      <c r="K296" s="31">
        <v>389.45</v>
      </c>
      <c r="L296" s="31">
        <v>371.3</v>
      </c>
      <c r="M296" s="31">
        <v>5.5315399999999997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364.6</v>
      </c>
      <c r="D297" s="38">
        <v>362.90000000000003</v>
      </c>
      <c r="E297" s="38">
        <v>357.80000000000007</v>
      </c>
      <c r="F297" s="38">
        <v>351.00000000000006</v>
      </c>
      <c r="G297" s="38">
        <v>345.90000000000009</v>
      </c>
      <c r="H297" s="38">
        <v>369.70000000000005</v>
      </c>
      <c r="I297" s="38">
        <v>374.80000000000007</v>
      </c>
      <c r="J297" s="38">
        <v>381.6</v>
      </c>
      <c r="K297" s="31">
        <v>368</v>
      </c>
      <c r="L297" s="31">
        <v>356.1</v>
      </c>
      <c r="M297" s="31">
        <v>59.666519999999998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267.7</v>
      </c>
      <c r="D298" s="38">
        <v>268.75</v>
      </c>
      <c r="E298" s="38">
        <v>262.55</v>
      </c>
      <c r="F298" s="38">
        <v>257.40000000000003</v>
      </c>
      <c r="G298" s="38">
        <v>251.20000000000005</v>
      </c>
      <c r="H298" s="38">
        <v>273.89999999999998</v>
      </c>
      <c r="I298" s="38">
        <v>280.10000000000002</v>
      </c>
      <c r="J298" s="38">
        <v>285.24999999999994</v>
      </c>
      <c r="K298" s="31">
        <v>274.95</v>
      </c>
      <c r="L298" s="31">
        <v>263.60000000000002</v>
      </c>
      <c r="M298" s="31">
        <v>13.486829999999999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94.95</v>
      </c>
      <c r="D299" s="38">
        <v>95.2</v>
      </c>
      <c r="E299" s="38">
        <v>93.050000000000011</v>
      </c>
      <c r="F299" s="38">
        <v>91.15</v>
      </c>
      <c r="G299" s="38">
        <v>89.000000000000014</v>
      </c>
      <c r="H299" s="38">
        <v>97.100000000000009</v>
      </c>
      <c r="I299" s="38">
        <v>99.250000000000014</v>
      </c>
      <c r="J299" s="38">
        <v>101.15</v>
      </c>
      <c r="K299" s="31">
        <v>97.35</v>
      </c>
      <c r="L299" s="31">
        <v>93.3</v>
      </c>
      <c r="M299" s="31">
        <v>61.782670000000003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414.35</v>
      </c>
      <c r="D300" s="38">
        <v>414.3</v>
      </c>
      <c r="E300" s="38">
        <v>409.85</v>
      </c>
      <c r="F300" s="38">
        <v>405.35</v>
      </c>
      <c r="G300" s="38">
        <v>400.90000000000003</v>
      </c>
      <c r="H300" s="38">
        <v>418.8</v>
      </c>
      <c r="I300" s="38">
        <v>423.24999999999994</v>
      </c>
      <c r="J300" s="38">
        <v>427.75</v>
      </c>
      <c r="K300" s="31">
        <v>418.75</v>
      </c>
      <c r="L300" s="31">
        <v>409.8</v>
      </c>
      <c r="M300" s="31">
        <v>37.402259999999998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641.25</v>
      </c>
      <c r="D301" s="38">
        <v>645</v>
      </c>
      <c r="E301" s="38">
        <v>630.25</v>
      </c>
      <c r="F301" s="38">
        <v>619.25</v>
      </c>
      <c r="G301" s="38">
        <v>604.5</v>
      </c>
      <c r="H301" s="38">
        <v>656</v>
      </c>
      <c r="I301" s="38">
        <v>670.75</v>
      </c>
      <c r="J301" s="38">
        <v>681.75</v>
      </c>
      <c r="K301" s="31">
        <v>659.75</v>
      </c>
      <c r="L301" s="31">
        <v>634</v>
      </c>
      <c r="M301" s="31">
        <v>25.68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4931.8999999999996</v>
      </c>
      <c r="D302" s="38">
        <v>4914.0333333333328</v>
      </c>
      <c r="E302" s="38">
        <v>4838.0666666666657</v>
      </c>
      <c r="F302" s="38">
        <v>4744.2333333333327</v>
      </c>
      <c r="G302" s="38">
        <v>4668.2666666666655</v>
      </c>
      <c r="H302" s="38">
        <v>5007.8666666666659</v>
      </c>
      <c r="I302" s="38">
        <v>5083.833333333333</v>
      </c>
      <c r="J302" s="38">
        <v>5177.6666666666661</v>
      </c>
      <c r="K302" s="31">
        <v>4990</v>
      </c>
      <c r="L302" s="31">
        <v>4820.2</v>
      </c>
      <c r="M302" s="31">
        <v>0.44655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4865.95</v>
      </c>
      <c r="D303" s="38">
        <v>4893.9833333333336</v>
      </c>
      <c r="E303" s="38">
        <v>4811.9666666666672</v>
      </c>
      <c r="F303" s="38">
        <v>4757.9833333333336</v>
      </c>
      <c r="G303" s="38">
        <v>4675.9666666666672</v>
      </c>
      <c r="H303" s="38">
        <v>4947.9666666666672</v>
      </c>
      <c r="I303" s="38">
        <v>5029.9833333333336</v>
      </c>
      <c r="J303" s="38">
        <v>5083.9666666666672</v>
      </c>
      <c r="K303" s="31">
        <v>4976</v>
      </c>
      <c r="L303" s="31">
        <v>4840</v>
      </c>
      <c r="M303" s="31">
        <v>5.4216100000000003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994.6</v>
      </c>
      <c r="D304" s="38">
        <v>989.43333333333339</v>
      </c>
      <c r="E304" s="38">
        <v>980.16666666666674</v>
      </c>
      <c r="F304" s="38">
        <v>965.73333333333335</v>
      </c>
      <c r="G304" s="38">
        <v>956.4666666666667</v>
      </c>
      <c r="H304" s="38">
        <v>1003.8666666666668</v>
      </c>
      <c r="I304" s="38">
        <v>1013.1333333333334</v>
      </c>
      <c r="J304" s="38">
        <v>1027.5666666666668</v>
      </c>
      <c r="K304" s="31">
        <v>998.7</v>
      </c>
      <c r="L304" s="31">
        <v>975</v>
      </c>
      <c r="M304" s="31">
        <v>8.6519499999999994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1591.15</v>
      </c>
      <c r="D305" s="38">
        <v>1602.5833333333333</v>
      </c>
      <c r="E305" s="38">
        <v>1565.1666666666665</v>
      </c>
      <c r="F305" s="38">
        <v>1539.1833333333332</v>
      </c>
      <c r="G305" s="38">
        <v>1501.7666666666664</v>
      </c>
      <c r="H305" s="38">
        <v>1628.5666666666666</v>
      </c>
      <c r="I305" s="38">
        <v>1665.9833333333331</v>
      </c>
      <c r="J305" s="38">
        <v>1691.9666666666667</v>
      </c>
      <c r="K305" s="31">
        <v>1640</v>
      </c>
      <c r="L305" s="31">
        <v>1576.6</v>
      </c>
      <c r="M305" s="31">
        <v>0.79081000000000001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731.5</v>
      </c>
      <c r="D306" s="38">
        <v>735.65</v>
      </c>
      <c r="E306" s="38">
        <v>709.9</v>
      </c>
      <c r="F306" s="38">
        <v>688.3</v>
      </c>
      <c r="G306" s="38">
        <v>662.55</v>
      </c>
      <c r="H306" s="38">
        <v>757.25</v>
      </c>
      <c r="I306" s="38">
        <v>783</v>
      </c>
      <c r="J306" s="38">
        <v>804.6</v>
      </c>
      <c r="K306" s="31">
        <v>761.4</v>
      </c>
      <c r="L306" s="31">
        <v>714.05</v>
      </c>
      <c r="M306" s="31">
        <v>9.5679400000000001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1097.75</v>
      </c>
      <c r="D307" s="38">
        <v>1107.7666666666667</v>
      </c>
      <c r="E307" s="38">
        <v>1071.5333333333333</v>
      </c>
      <c r="F307" s="38">
        <v>1045.3166666666666</v>
      </c>
      <c r="G307" s="38">
        <v>1009.0833333333333</v>
      </c>
      <c r="H307" s="38">
        <v>1133.9833333333333</v>
      </c>
      <c r="I307" s="38">
        <v>1170.2166666666665</v>
      </c>
      <c r="J307" s="38">
        <v>1196.4333333333334</v>
      </c>
      <c r="K307" s="31">
        <v>1144</v>
      </c>
      <c r="L307" s="31">
        <v>1081.55</v>
      </c>
      <c r="M307" s="31">
        <v>9.7950800000000005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293.39999999999998</v>
      </c>
      <c r="D308" s="38">
        <v>294.0333333333333</v>
      </c>
      <c r="E308" s="38">
        <v>290.81666666666661</v>
      </c>
      <c r="F308" s="38">
        <v>288.23333333333329</v>
      </c>
      <c r="G308" s="38">
        <v>285.01666666666659</v>
      </c>
      <c r="H308" s="38">
        <v>296.61666666666662</v>
      </c>
      <c r="I308" s="38">
        <v>299.83333333333331</v>
      </c>
      <c r="J308" s="38">
        <v>302.41666666666663</v>
      </c>
      <c r="K308" s="31">
        <v>297.25</v>
      </c>
      <c r="L308" s="31">
        <v>291.45</v>
      </c>
      <c r="M308" s="31">
        <v>42.696689999999997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1485.3</v>
      </c>
      <c r="D309" s="38">
        <v>1482.5166666666667</v>
      </c>
      <c r="E309" s="38">
        <v>1468.0333333333333</v>
      </c>
      <c r="F309" s="38">
        <v>1450.7666666666667</v>
      </c>
      <c r="G309" s="38">
        <v>1436.2833333333333</v>
      </c>
      <c r="H309" s="38">
        <v>1499.7833333333333</v>
      </c>
      <c r="I309" s="38">
        <v>1514.2666666666664</v>
      </c>
      <c r="J309" s="38">
        <v>1531.5333333333333</v>
      </c>
      <c r="K309" s="31">
        <v>1497</v>
      </c>
      <c r="L309" s="31">
        <v>1465.25</v>
      </c>
      <c r="M309" s="31">
        <v>31.883949999999999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334.1</v>
      </c>
      <c r="D310" s="38">
        <v>335.45</v>
      </c>
      <c r="E310" s="38">
        <v>326.95</v>
      </c>
      <c r="F310" s="38">
        <v>319.8</v>
      </c>
      <c r="G310" s="38">
        <v>311.3</v>
      </c>
      <c r="H310" s="38">
        <v>342.59999999999997</v>
      </c>
      <c r="I310" s="38">
        <v>351.09999999999997</v>
      </c>
      <c r="J310" s="38">
        <v>358.24999999999994</v>
      </c>
      <c r="K310" s="31">
        <v>343.95</v>
      </c>
      <c r="L310" s="31">
        <v>328.3</v>
      </c>
      <c r="M310" s="31">
        <v>2.8940800000000002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499.05</v>
      </c>
      <c r="D311" s="38">
        <v>497.34999999999997</v>
      </c>
      <c r="E311" s="38">
        <v>492.74999999999994</v>
      </c>
      <c r="F311" s="38">
        <v>486.45</v>
      </c>
      <c r="G311" s="38">
        <v>481.84999999999997</v>
      </c>
      <c r="H311" s="38">
        <v>503.64999999999992</v>
      </c>
      <c r="I311" s="38">
        <v>508.24999999999994</v>
      </c>
      <c r="J311" s="38">
        <v>514.54999999999995</v>
      </c>
      <c r="K311" s="31">
        <v>501.95</v>
      </c>
      <c r="L311" s="31">
        <v>491.05</v>
      </c>
      <c r="M311" s="31">
        <v>1.0271399999999999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357.5</v>
      </c>
      <c r="D312" s="38">
        <v>359.7833333333333</v>
      </c>
      <c r="E312" s="38">
        <v>353.86666666666662</v>
      </c>
      <c r="F312" s="38">
        <v>350.23333333333329</v>
      </c>
      <c r="G312" s="38">
        <v>344.31666666666661</v>
      </c>
      <c r="H312" s="38">
        <v>363.41666666666663</v>
      </c>
      <c r="I312" s="38">
        <v>369.33333333333337</v>
      </c>
      <c r="J312" s="38">
        <v>372.96666666666664</v>
      </c>
      <c r="K312" s="31">
        <v>365.7</v>
      </c>
      <c r="L312" s="31">
        <v>356.15</v>
      </c>
      <c r="M312" s="31">
        <v>5.4464199999999998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133.65</v>
      </c>
      <c r="D313" s="38">
        <v>133.70000000000002</v>
      </c>
      <c r="E313" s="38">
        <v>131.00000000000003</v>
      </c>
      <c r="F313" s="38">
        <v>128.35000000000002</v>
      </c>
      <c r="G313" s="38">
        <v>125.65000000000003</v>
      </c>
      <c r="H313" s="38">
        <v>136.35000000000002</v>
      </c>
      <c r="I313" s="38">
        <v>139.05000000000001</v>
      </c>
      <c r="J313" s="38">
        <v>141.70000000000002</v>
      </c>
      <c r="K313" s="31">
        <v>136.4</v>
      </c>
      <c r="L313" s="31">
        <v>131.05000000000001</v>
      </c>
      <c r="M313" s="31">
        <v>51.372720000000001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82.55</v>
      </c>
      <c r="D314" s="38">
        <v>83.399999999999991</v>
      </c>
      <c r="E314" s="38">
        <v>81.09999999999998</v>
      </c>
      <c r="F314" s="38">
        <v>79.649999999999991</v>
      </c>
      <c r="G314" s="38">
        <v>77.34999999999998</v>
      </c>
      <c r="H314" s="38">
        <v>84.84999999999998</v>
      </c>
      <c r="I314" s="38">
        <v>87.149999999999991</v>
      </c>
      <c r="J314" s="38">
        <v>88.59999999999998</v>
      </c>
      <c r="K314" s="31">
        <v>85.7</v>
      </c>
      <c r="L314" s="31">
        <v>81.95</v>
      </c>
      <c r="M314" s="31">
        <v>39.840269999999997</v>
      </c>
      <c r="N314" s="1"/>
      <c r="O314" s="1"/>
    </row>
    <row r="315" spans="1:15" ht="12.75" customHeight="1">
      <c r="A315" s="33">
        <v>305</v>
      </c>
      <c r="B315" s="58" t="s">
        <v>893</v>
      </c>
      <c r="C315" s="31">
        <v>1739.8</v>
      </c>
      <c r="D315" s="38">
        <v>1757.5666666666666</v>
      </c>
      <c r="E315" s="38">
        <v>1717.2333333333331</v>
      </c>
      <c r="F315" s="38">
        <v>1694.6666666666665</v>
      </c>
      <c r="G315" s="38">
        <v>1654.333333333333</v>
      </c>
      <c r="H315" s="38">
        <v>1780.1333333333332</v>
      </c>
      <c r="I315" s="38">
        <v>1820.4666666666667</v>
      </c>
      <c r="J315" s="38">
        <v>1843.0333333333333</v>
      </c>
      <c r="K315" s="31">
        <v>1797.9</v>
      </c>
      <c r="L315" s="31">
        <v>1735</v>
      </c>
      <c r="M315" s="31">
        <v>7.9299099999999996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562.79999999999995</v>
      </c>
      <c r="D316" s="38">
        <v>560.5</v>
      </c>
      <c r="E316" s="38">
        <v>557</v>
      </c>
      <c r="F316" s="38">
        <v>551.20000000000005</v>
      </c>
      <c r="G316" s="38">
        <v>547.70000000000005</v>
      </c>
      <c r="H316" s="38">
        <v>566.29999999999995</v>
      </c>
      <c r="I316" s="38">
        <v>569.79999999999995</v>
      </c>
      <c r="J316" s="38">
        <v>575.59999999999991</v>
      </c>
      <c r="K316" s="31">
        <v>564</v>
      </c>
      <c r="L316" s="31">
        <v>554.70000000000005</v>
      </c>
      <c r="M316" s="31">
        <v>13.188319999999999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9653.7999999999993</v>
      </c>
      <c r="D317" s="38">
        <v>9655.8666666666668</v>
      </c>
      <c r="E317" s="38">
        <v>9518.2833333333328</v>
      </c>
      <c r="F317" s="38">
        <v>9382.7666666666664</v>
      </c>
      <c r="G317" s="38">
        <v>9245.1833333333325</v>
      </c>
      <c r="H317" s="38">
        <v>9791.3833333333332</v>
      </c>
      <c r="I317" s="38">
        <v>9928.9666666666653</v>
      </c>
      <c r="J317" s="38">
        <v>10064.483333333334</v>
      </c>
      <c r="K317" s="31">
        <v>9793.4500000000007</v>
      </c>
      <c r="L317" s="31">
        <v>9520.35</v>
      </c>
      <c r="M317" s="31">
        <v>6.7281500000000003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1997.35</v>
      </c>
      <c r="D318" s="38">
        <v>2001.6333333333332</v>
      </c>
      <c r="E318" s="38">
        <v>1977.2666666666664</v>
      </c>
      <c r="F318" s="38">
        <v>1957.1833333333332</v>
      </c>
      <c r="G318" s="38">
        <v>1932.8166666666664</v>
      </c>
      <c r="H318" s="38">
        <v>2021.7166666666665</v>
      </c>
      <c r="I318" s="38">
        <v>2046.0833333333333</v>
      </c>
      <c r="J318" s="38">
        <v>2066.1666666666665</v>
      </c>
      <c r="K318" s="31">
        <v>2026</v>
      </c>
      <c r="L318" s="31">
        <v>1981.55</v>
      </c>
      <c r="M318" s="31">
        <v>0.55642000000000003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776.9</v>
      </c>
      <c r="D319" s="38">
        <v>786.91666666666663</v>
      </c>
      <c r="E319" s="38">
        <v>759.5333333333333</v>
      </c>
      <c r="F319" s="38">
        <v>742.16666666666663</v>
      </c>
      <c r="G319" s="38">
        <v>714.7833333333333</v>
      </c>
      <c r="H319" s="38">
        <v>804.2833333333333</v>
      </c>
      <c r="I319" s="38">
        <v>831.66666666666674</v>
      </c>
      <c r="J319" s="38">
        <v>849.0333333333333</v>
      </c>
      <c r="K319" s="31">
        <v>814.3</v>
      </c>
      <c r="L319" s="31">
        <v>769.55</v>
      </c>
      <c r="M319" s="31">
        <v>6.8704099999999997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571.20000000000005</v>
      </c>
      <c r="D320" s="38">
        <v>564.19999999999993</v>
      </c>
      <c r="E320" s="38">
        <v>547.49999999999989</v>
      </c>
      <c r="F320" s="38">
        <v>523.79999999999995</v>
      </c>
      <c r="G320" s="38">
        <v>507.09999999999991</v>
      </c>
      <c r="H320" s="38">
        <v>587.89999999999986</v>
      </c>
      <c r="I320" s="38">
        <v>604.59999999999991</v>
      </c>
      <c r="J320" s="38">
        <v>628.29999999999984</v>
      </c>
      <c r="K320" s="31">
        <v>580.9</v>
      </c>
      <c r="L320" s="31">
        <v>540.5</v>
      </c>
      <c r="M320" s="31">
        <v>39.1813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1811.95</v>
      </c>
      <c r="D321" s="38">
        <v>1828.1833333333334</v>
      </c>
      <c r="E321" s="38">
        <v>1763.7666666666669</v>
      </c>
      <c r="F321" s="38">
        <v>1715.5833333333335</v>
      </c>
      <c r="G321" s="38">
        <v>1651.166666666667</v>
      </c>
      <c r="H321" s="38">
        <v>1876.3666666666668</v>
      </c>
      <c r="I321" s="38">
        <v>1940.7833333333333</v>
      </c>
      <c r="J321" s="38">
        <v>1988.9666666666667</v>
      </c>
      <c r="K321" s="31">
        <v>1892.6</v>
      </c>
      <c r="L321" s="31">
        <v>1780</v>
      </c>
      <c r="M321" s="31">
        <v>17.674119999999998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945.65</v>
      </c>
      <c r="D322" s="38">
        <v>945.35</v>
      </c>
      <c r="E322" s="38">
        <v>933.7</v>
      </c>
      <c r="F322" s="38">
        <v>921.75</v>
      </c>
      <c r="G322" s="38">
        <v>910.1</v>
      </c>
      <c r="H322" s="38">
        <v>957.30000000000007</v>
      </c>
      <c r="I322" s="38">
        <v>968.94999999999993</v>
      </c>
      <c r="J322" s="38">
        <v>980.90000000000009</v>
      </c>
      <c r="K322" s="31">
        <v>957</v>
      </c>
      <c r="L322" s="31">
        <v>933.4</v>
      </c>
      <c r="M322" s="31">
        <v>0.60716000000000003</v>
      </c>
      <c r="N322" s="1"/>
      <c r="O322" s="1"/>
    </row>
    <row r="323" spans="1:15" ht="12.75" customHeight="1">
      <c r="A323" s="33">
        <v>313</v>
      </c>
      <c r="B323" s="58" t="s">
        <v>875</v>
      </c>
      <c r="C323" s="31">
        <v>981.15</v>
      </c>
      <c r="D323" s="38">
        <v>979.88333333333333</v>
      </c>
      <c r="E323" s="38">
        <v>961.26666666666665</v>
      </c>
      <c r="F323" s="38">
        <v>941.38333333333333</v>
      </c>
      <c r="G323" s="38">
        <v>922.76666666666665</v>
      </c>
      <c r="H323" s="38">
        <v>999.76666666666665</v>
      </c>
      <c r="I323" s="38">
        <v>1018.3833333333332</v>
      </c>
      <c r="J323" s="38">
        <v>1038.2666666666667</v>
      </c>
      <c r="K323" s="31">
        <v>998.5</v>
      </c>
      <c r="L323" s="31">
        <v>960</v>
      </c>
      <c r="M323" s="31">
        <v>0.53546000000000005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1056.1500000000001</v>
      </c>
      <c r="D324" s="38">
        <v>1048.8999999999999</v>
      </c>
      <c r="E324" s="38">
        <v>989.79999999999973</v>
      </c>
      <c r="F324" s="38">
        <v>923.44999999999982</v>
      </c>
      <c r="G324" s="38">
        <v>864.34999999999968</v>
      </c>
      <c r="H324" s="38">
        <v>1115.2499999999998</v>
      </c>
      <c r="I324" s="38">
        <v>1174.3499999999997</v>
      </c>
      <c r="J324" s="38">
        <v>1240.6999999999998</v>
      </c>
      <c r="K324" s="31">
        <v>1108</v>
      </c>
      <c r="L324" s="31">
        <v>982.55</v>
      </c>
      <c r="M324" s="31">
        <v>8.8239400000000003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1368.05</v>
      </c>
      <c r="D325" s="38">
        <v>1370.7333333333333</v>
      </c>
      <c r="E325" s="38">
        <v>1352.3166666666666</v>
      </c>
      <c r="F325" s="38">
        <v>1336.5833333333333</v>
      </c>
      <c r="G325" s="38">
        <v>1318.1666666666665</v>
      </c>
      <c r="H325" s="38">
        <v>1386.4666666666667</v>
      </c>
      <c r="I325" s="38">
        <v>1404.8833333333332</v>
      </c>
      <c r="J325" s="38">
        <v>1420.6166666666668</v>
      </c>
      <c r="K325" s="31">
        <v>1389.15</v>
      </c>
      <c r="L325" s="31">
        <v>1355</v>
      </c>
      <c r="M325" s="31">
        <v>3.0218099999999999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36.450000000000003</v>
      </c>
      <c r="D326" s="38">
        <v>36.866666666666667</v>
      </c>
      <c r="E326" s="38">
        <v>35.433333333333337</v>
      </c>
      <c r="F326" s="38">
        <v>34.416666666666671</v>
      </c>
      <c r="G326" s="38">
        <v>32.983333333333341</v>
      </c>
      <c r="H326" s="38">
        <v>37.883333333333333</v>
      </c>
      <c r="I326" s="38">
        <v>39.316666666666656</v>
      </c>
      <c r="J326" s="38">
        <v>40.333333333333329</v>
      </c>
      <c r="K326" s="31">
        <v>38.299999999999997</v>
      </c>
      <c r="L326" s="31">
        <v>35.85</v>
      </c>
      <c r="M326" s="31">
        <v>61.472560000000001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59.95</v>
      </c>
      <c r="D327" s="38">
        <v>59.633333333333333</v>
      </c>
      <c r="E327" s="38">
        <v>59.016666666666666</v>
      </c>
      <c r="F327" s="38">
        <v>58.083333333333336</v>
      </c>
      <c r="G327" s="38">
        <v>57.466666666666669</v>
      </c>
      <c r="H327" s="38">
        <v>60.566666666666663</v>
      </c>
      <c r="I327" s="38">
        <v>61.183333333333323</v>
      </c>
      <c r="J327" s="38">
        <v>62.11666666666666</v>
      </c>
      <c r="K327" s="31">
        <v>60.25</v>
      </c>
      <c r="L327" s="31">
        <v>58.7</v>
      </c>
      <c r="M327" s="31">
        <v>69.69135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804.45</v>
      </c>
      <c r="D328" s="38">
        <v>812.38333333333333</v>
      </c>
      <c r="E328" s="38">
        <v>789.51666666666665</v>
      </c>
      <c r="F328" s="38">
        <v>774.58333333333337</v>
      </c>
      <c r="G328" s="38">
        <v>751.7166666666667</v>
      </c>
      <c r="H328" s="38">
        <v>827.31666666666661</v>
      </c>
      <c r="I328" s="38">
        <v>850.18333333333317</v>
      </c>
      <c r="J328" s="38">
        <v>865.11666666666656</v>
      </c>
      <c r="K328" s="31">
        <v>835.25</v>
      </c>
      <c r="L328" s="31">
        <v>797.45</v>
      </c>
      <c r="M328" s="31">
        <v>1.4329499999999999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2208</v>
      </c>
      <c r="D329" s="38">
        <v>2226.6833333333334</v>
      </c>
      <c r="E329" s="38">
        <v>2164.3166666666666</v>
      </c>
      <c r="F329" s="38">
        <v>2120.6333333333332</v>
      </c>
      <c r="G329" s="38">
        <v>2058.2666666666664</v>
      </c>
      <c r="H329" s="38">
        <v>2270.3666666666668</v>
      </c>
      <c r="I329" s="38">
        <v>2332.7333333333336</v>
      </c>
      <c r="J329" s="38">
        <v>2376.416666666667</v>
      </c>
      <c r="K329" s="31">
        <v>2289.0500000000002</v>
      </c>
      <c r="L329" s="31">
        <v>2183</v>
      </c>
      <c r="M329" s="31">
        <v>8.6298300000000001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102589.2</v>
      </c>
      <c r="D330" s="38">
        <v>102596.38333333335</v>
      </c>
      <c r="E330" s="38">
        <v>101992.81666666669</v>
      </c>
      <c r="F330" s="38">
        <v>101396.43333333335</v>
      </c>
      <c r="G330" s="38">
        <v>100792.8666666667</v>
      </c>
      <c r="H330" s="38">
        <v>103192.76666666669</v>
      </c>
      <c r="I330" s="38">
        <v>103796.33333333334</v>
      </c>
      <c r="J330" s="38">
        <v>104392.71666666669</v>
      </c>
      <c r="K330" s="31">
        <v>103199.95</v>
      </c>
      <c r="L330" s="31">
        <v>102000</v>
      </c>
      <c r="M330" s="31">
        <v>3.7019999999999997E-2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2111.15</v>
      </c>
      <c r="D331" s="38">
        <v>2118.166666666667</v>
      </c>
      <c r="E331" s="38">
        <v>2088.0333333333338</v>
      </c>
      <c r="F331" s="38">
        <v>2064.916666666667</v>
      </c>
      <c r="G331" s="38">
        <v>2034.7833333333338</v>
      </c>
      <c r="H331" s="38">
        <v>2141.2833333333338</v>
      </c>
      <c r="I331" s="38">
        <v>2171.416666666667</v>
      </c>
      <c r="J331" s="38">
        <v>2194.5333333333338</v>
      </c>
      <c r="K331" s="31">
        <v>2148.3000000000002</v>
      </c>
      <c r="L331" s="31">
        <v>2095.0500000000002</v>
      </c>
      <c r="M331" s="31">
        <v>1.7996000000000001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1590.05</v>
      </c>
      <c r="D332" s="38">
        <v>1599.6166666666668</v>
      </c>
      <c r="E332" s="38">
        <v>1565.4333333333336</v>
      </c>
      <c r="F332" s="38">
        <v>1540.8166666666668</v>
      </c>
      <c r="G332" s="38">
        <v>1506.6333333333337</v>
      </c>
      <c r="H332" s="38">
        <v>1624.2333333333336</v>
      </c>
      <c r="I332" s="38">
        <v>1658.416666666667</v>
      </c>
      <c r="J332" s="38">
        <v>1683.0333333333335</v>
      </c>
      <c r="K332" s="31">
        <v>1633.8</v>
      </c>
      <c r="L332" s="31">
        <v>1575</v>
      </c>
      <c r="M332" s="31">
        <v>3.1635499999999999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1349.9</v>
      </c>
      <c r="D333" s="38">
        <v>1346.3166666666668</v>
      </c>
      <c r="E333" s="38">
        <v>1338.9333333333336</v>
      </c>
      <c r="F333" s="38">
        <v>1327.9666666666667</v>
      </c>
      <c r="G333" s="38">
        <v>1320.5833333333335</v>
      </c>
      <c r="H333" s="38">
        <v>1357.2833333333338</v>
      </c>
      <c r="I333" s="38">
        <v>1364.666666666667</v>
      </c>
      <c r="J333" s="38">
        <v>1375.6333333333339</v>
      </c>
      <c r="K333" s="31">
        <v>1353.7</v>
      </c>
      <c r="L333" s="31">
        <v>1335.35</v>
      </c>
      <c r="M333" s="31">
        <v>2.5879699999999999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1014.25</v>
      </c>
      <c r="D334" s="38">
        <v>1016.3166666666666</v>
      </c>
      <c r="E334" s="38">
        <v>1003.9333333333332</v>
      </c>
      <c r="F334" s="38">
        <v>993.61666666666656</v>
      </c>
      <c r="G334" s="38">
        <v>981.23333333333312</v>
      </c>
      <c r="H334" s="38">
        <v>1026.6333333333332</v>
      </c>
      <c r="I334" s="38">
        <v>1039.0166666666667</v>
      </c>
      <c r="J334" s="38">
        <v>1049.3333333333333</v>
      </c>
      <c r="K334" s="31">
        <v>1028.7</v>
      </c>
      <c r="L334" s="31">
        <v>1006</v>
      </c>
      <c r="M334" s="31">
        <v>1.5782799999999999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801.9</v>
      </c>
      <c r="D335" s="38">
        <v>803.88333333333333</v>
      </c>
      <c r="E335" s="38">
        <v>783.01666666666665</v>
      </c>
      <c r="F335" s="38">
        <v>764.13333333333333</v>
      </c>
      <c r="G335" s="38">
        <v>743.26666666666665</v>
      </c>
      <c r="H335" s="38">
        <v>822.76666666666665</v>
      </c>
      <c r="I335" s="38">
        <v>843.63333333333321</v>
      </c>
      <c r="J335" s="38">
        <v>862.51666666666665</v>
      </c>
      <c r="K335" s="31">
        <v>824.75</v>
      </c>
      <c r="L335" s="31">
        <v>785</v>
      </c>
      <c r="M335" s="31">
        <v>6.1155499999999998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92.2</v>
      </c>
      <c r="D336" s="38">
        <v>93.233333333333334</v>
      </c>
      <c r="E336" s="38">
        <v>90.416666666666671</v>
      </c>
      <c r="F336" s="38">
        <v>88.63333333333334</v>
      </c>
      <c r="G336" s="38">
        <v>85.816666666666677</v>
      </c>
      <c r="H336" s="38">
        <v>95.016666666666666</v>
      </c>
      <c r="I336" s="38">
        <v>97.833333333333329</v>
      </c>
      <c r="J336" s="38">
        <v>99.61666666666666</v>
      </c>
      <c r="K336" s="31">
        <v>96.05</v>
      </c>
      <c r="L336" s="31">
        <v>91.45</v>
      </c>
      <c r="M336" s="31">
        <v>103.71159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4588.3500000000004</v>
      </c>
      <c r="D337" s="38">
        <v>4556.0333333333338</v>
      </c>
      <c r="E337" s="38">
        <v>4503.0666666666675</v>
      </c>
      <c r="F337" s="38">
        <v>4417.7833333333338</v>
      </c>
      <c r="G337" s="38">
        <v>4364.8166666666675</v>
      </c>
      <c r="H337" s="38">
        <v>4641.3166666666675</v>
      </c>
      <c r="I337" s="38">
        <v>4694.2833333333328</v>
      </c>
      <c r="J337" s="38">
        <v>4779.5666666666675</v>
      </c>
      <c r="K337" s="31">
        <v>4609</v>
      </c>
      <c r="L337" s="31">
        <v>4470.75</v>
      </c>
      <c r="M337" s="31">
        <v>4.5148200000000003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692.55</v>
      </c>
      <c r="D338" s="38">
        <v>699.9666666666667</v>
      </c>
      <c r="E338" s="38">
        <v>680.08333333333337</v>
      </c>
      <c r="F338" s="38">
        <v>667.61666666666667</v>
      </c>
      <c r="G338" s="38">
        <v>647.73333333333335</v>
      </c>
      <c r="H338" s="38">
        <v>712.43333333333339</v>
      </c>
      <c r="I338" s="38">
        <v>732.31666666666661</v>
      </c>
      <c r="J338" s="38">
        <v>744.78333333333342</v>
      </c>
      <c r="K338" s="31">
        <v>719.85</v>
      </c>
      <c r="L338" s="31">
        <v>687.5</v>
      </c>
      <c r="M338" s="31">
        <v>2.6737099999999998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44.25</v>
      </c>
      <c r="D339" s="38">
        <v>44.783333333333331</v>
      </c>
      <c r="E339" s="38">
        <v>42.816666666666663</v>
      </c>
      <c r="F339" s="38">
        <v>41.383333333333333</v>
      </c>
      <c r="G339" s="38">
        <v>39.416666666666664</v>
      </c>
      <c r="H339" s="38">
        <v>46.216666666666661</v>
      </c>
      <c r="I339" s="38">
        <v>48.18333333333333</v>
      </c>
      <c r="J339" s="38">
        <v>49.61666666666666</v>
      </c>
      <c r="K339" s="31">
        <v>46.75</v>
      </c>
      <c r="L339" s="31">
        <v>43.35</v>
      </c>
      <c r="M339" s="31">
        <v>182.64041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152.05000000000001</v>
      </c>
      <c r="D340" s="38">
        <v>153.05000000000001</v>
      </c>
      <c r="E340" s="38">
        <v>147.05000000000001</v>
      </c>
      <c r="F340" s="38">
        <v>142.05000000000001</v>
      </c>
      <c r="G340" s="38">
        <v>136.05000000000001</v>
      </c>
      <c r="H340" s="38">
        <v>158.05000000000001</v>
      </c>
      <c r="I340" s="38">
        <v>164.05</v>
      </c>
      <c r="J340" s="38">
        <v>169.05</v>
      </c>
      <c r="K340" s="31">
        <v>159.05000000000001</v>
      </c>
      <c r="L340" s="31">
        <v>148.05000000000001</v>
      </c>
      <c r="M340" s="31">
        <v>69.441969999999998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22882.3</v>
      </c>
      <c r="D341" s="38">
        <v>22777.016666666663</v>
      </c>
      <c r="E341" s="38">
        <v>22615.883333333324</v>
      </c>
      <c r="F341" s="38">
        <v>22349.46666666666</v>
      </c>
      <c r="G341" s="38">
        <v>22188.333333333321</v>
      </c>
      <c r="H341" s="38">
        <v>23043.433333333327</v>
      </c>
      <c r="I341" s="38">
        <v>23204.566666666666</v>
      </c>
      <c r="J341" s="38">
        <v>23470.98333333333</v>
      </c>
      <c r="K341" s="31">
        <v>22938.15</v>
      </c>
      <c r="L341" s="31">
        <v>22510.6</v>
      </c>
      <c r="M341" s="31">
        <v>1.04661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58.15</v>
      </c>
      <c r="D342" s="38">
        <v>58.133333333333333</v>
      </c>
      <c r="E342" s="38">
        <v>57.266666666666666</v>
      </c>
      <c r="F342" s="38">
        <v>56.383333333333333</v>
      </c>
      <c r="G342" s="38">
        <v>55.516666666666666</v>
      </c>
      <c r="H342" s="38">
        <v>59.016666666666666</v>
      </c>
      <c r="I342" s="38">
        <v>59.883333333333326</v>
      </c>
      <c r="J342" s="38">
        <v>60.766666666666666</v>
      </c>
      <c r="K342" s="31">
        <v>59</v>
      </c>
      <c r="L342" s="31">
        <v>57.25</v>
      </c>
      <c r="M342" s="31">
        <v>15.824809999999999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49.2</v>
      </c>
      <c r="D343" s="38">
        <v>50</v>
      </c>
      <c r="E343" s="38">
        <v>48.05</v>
      </c>
      <c r="F343" s="38">
        <v>46.9</v>
      </c>
      <c r="G343" s="38">
        <v>44.949999999999996</v>
      </c>
      <c r="H343" s="38">
        <v>51.15</v>
      </c>
      <c r="I343" s="38">
        <v>53.1</v>
      </c>
      <c r="J343" s="38">
        <v>54.25</v>
      </c>
      <c r="K343" s="31">
        <v>51.95</v>
      </c>
      <c r="L343" s="31">
        <v>48.85</v>
      </c>
      <c r="M343" s="31">
        <v>309.90935999999999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313.05</v>
      </c>
      <c r="D344" s="38">
        <v>314.06666666666666</v>
      </c>
      <c r="E344" s="38">
        <v>309.18333333333334</v>
      </c>
      <c r="F344" s="38">
        <v>305.31666666666666</v>
      </c>
      <c r="G344" s="38">
        <v>300.43333333333334</v>
      </c>
      <c r="H344" s="38">
        <v>317.93333333333334</v>
      </c>
      <c r="I344" s="38">
        <v>322.81666666666666</v>
      </c>
      <c r="J344" s="38">
        <v>326.68333333333334</v>
      </c>
      <c r="K344" s="31">
        <v>318.95</v>
      </c>
      <c r="L344" s="31">
        <v>310.2</v>
      </c>
      <c r="M344" s="31">
        <v>9.7417599999999993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115.6</v>
      </c>
      <c r="D345" s="38">
        <v>116.06666666666668</v>
      </c>
      <c r="E345" s="38">
        <v>114.18333333333335</v>
      </c>
      <c r="F345" s="38">
        <v>112.76666666666668</v>
      </c>
      <c r="G345" s="38">
        <v>110.88333333333335</v>
      </c>
      <c r="H345" s="38">
        <v>117.48333333333335</v>
      </c>
      <c r="I345" s="38">
        <v>119.36666666666667</v>
      </c>
      <c r="J345" s="38">
        <v>120.78333333333335</v>
      </c>
      <c r="K345" s="31">
        <v>117.95</v>
      </c>
      <c r="L345" s="31">
        <v>114.65</v>
      </c>
      <c r="M345" s="31">
        <v>26.57019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113.75</v>
      </c>
      <c r="D346" s="38">
        <v>114.31666666666666</v>
      </c>
      <c r="E346" s="38">
        <v>111.63333333333333</v>
      </c>
      <c r="F346" s="38">
        <v>109.51666666666667</v>
      </c>
      <c r="G346" s="38">
        <v>106.83333333333333</v>
      </c>
      <c r="H346" s="38">
        <v>116.43333333333332</v>
      </c>
      <c r="I346" s="38">
        <v>119.11666666666666</v>
      </c>
      <c r="J346" s="38">
        <v>121.23333333333332</v>
      </c>
      <c r="K346" s="31">
        <v>117</v>
      </c>
      <c r="L346" s="31">
        <v>112.2</v>
      </c>
      <c r="M346" s="31">
        <v>119.23679</v>
      </c>
      <c r="N346" s="1"/>
      <c r="O346" s="1"/>
    </row>
    <row r="347" spans="1:15" ht="12.75" customHeight="1">
      <c r="A347" s="33">
        <v>337</v>
      </c>
      <c r="B347" s="58" t="s">
        <v>876</v>
      </c>
      <c r="C347" s="31">
        <v>46.1</v>
      </c>
      <c r="D347" s="38">
        <v>46.016666666666673</v>
      </c>
      <c r="E347" s="38">
        <v>44.683333333333344</v>
      </c>
      <c r="F347" s="38">
        <v>43.266666666666673</v>
      </c>
      <c r="G347" s="38">
        <v>41.933333333333344</v>
      </c>
      <c r="H347" s="38">
        <v>47.433333333333344</v>
      </c>
      <c r="I347" s="38">
        <v>48.766666666666673</v>
      </c>
      <c r="J347" s="38">
        <v>50.183333333333344</v>
      </c>
      <c r="K347" s="31">
        <v>47.35</v>
      </c>
      <c r="L347" s="31">
        <v>44.6</v>
      </c>
      <c r="M347" s="31">
        <v>62.000689999999999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223.7</v>
      </c>
      <c r="D348" s="38">
        <v>225.85</v>
      </c>
      <c r="E348" s="38">
        <v>220.1</v>
      </c>
      <c r="F348" s="38">
        <v>216.5</v>
      </c>
      <c r="G348" s="38">
        <v>210.75</v>
      </c>
      <c r="H348" s="38">
        <v>229.45</v>
      </c>
      <c r="I348" s="38">
        <v>235.2</v>
      </c>
      <c r="J348" s="38">
        <v>238.79999999999998</v>
      </c>
      <c r="K348" s="31">
        <v>231.6</v>
      </c>
      <c r="L348" s="31">
        <v>222.25</v>
      </c>
      <c r="M348" s="31">
        <v>10.71705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219.1</v>
      </c>
      <c r="D349" s="38">
        <v>220.36666666666667</v>
      </c>
      <c r="E349" s="38">
        <v>215.58333333333334</v>
      </c>
      <c r="F349" s="38">
        <v>212.06666666666666</v>
      </c>
      <c r="G349" s="38">
        <v>207.28333333333333</v>
      </c>
      <c r="H349" s="38">
        <v>223.88333333333335</v>
      </c>
      <c r="I349" s="38">
        <v>228.66666666666666</v>
      </c>
      <c r="J349" s="38">
        <v>232.18333333333337</v>
      </c>
      <c r="K349" s="31">
        <v>225.15</v>
      </c>
      <c r="L349" s="31">
        <v>216.85</v>
      </c>
      <c r="M349" s="31">
        <v>226.47783999999999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362.1</v>
      </c>
      <c r="D350" s="38">
        <v>364.4666666666667</v>
      </c>
      <c r="E350" s="38">
        <v>356.68333333333339</v>
      </c>
      <c r="F350" s="38">
        <v>351.26666666666671</v>
      </c>
      <c r="G350" s="38">
        <v>343.48333333333341</v>
      </c>
      <c r="H350" s="38">
        <v>369.88333333333338</v>
      </c>
      <c r="I350" s="38">
        <v>377.66666666666669</v>
      </c>
      <c r="J350" s="38">
        <v>383.08333333333337</v>
      </c>
      <c r="K350" s="31">
        <v>372.25</v>
      </c>
      <c r="L350" s="31">
        <v>359.05</v>
      </c>
      <c r="M350" s="31">
        <v>2.9123199999999998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1108.75</v>
      </c>
      <c r="D351" s="38">
        <v>1111.7666666666667</v>
      </c>
      <c r="E351" s="38">
        <v>1073.7333333333333</v>
      </c>
      <c r="F351" s="38">
        <v>1038.7166666666667</v>
      </c>
      <c r="G351" s="38">
        <v>1000.6833333333334</v>
      </c>
      <c r="H351" s="38">
        <v>1146.7833333333333</v>
      </c>
      <c r="I351" s="38">
        <v>1184.8166666666666</v>
      </c>
      <c r="J351" s="38">
        <v>1219.8333333333333</v>
      </c>
      <c r="K351" s="31">
        <v>1149.8</v>
      </c>
      <c r="L351" s="31">
        <v>1076.75</v>
      </c>
      <c r="M351" s="31">
        <v>18.066269999999999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175.95</v>
      </c>
      <c r="D352" s="38">
        <v>176.20000000000002</v>
      </c>
      <c r="E352" s="38">
        <v>173.75000000000003</v>
      </c>
      <c r="F352" s="38">
        <v>171.55</v>
      </c>
      <c r="G352" s="38">
        <v>169.10000000000002</v>
      </c>
      <c r="H352" s="38">
        <v>178.40000000000003</v>
      </c>
      <c r="I352" s="38">
        <v>180.85000000000002</v>
      </c>
      <c r="J352" s="38">
        <v>183.05000000000004</v>
      </c>
      <c r="K352" s="31">
        <v>178.65</v>
      </c>
      <c r="L352" s="31">
        <v>174</v>
      </c>
      <c r="M352" s="31">
        <v>89.754949999999994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270.60000000000002</v>
      </c>
      <c r="D353" s="38">
        <v>270.75</v>
      </c>
      <c r="E353" s="38">
        <v>264.8</v>
      </c>
      <c r="F353" s="38">
        <v>259</v>
      </c>
      <c r="G353" s="38">
        <v>253.05</v>
      </c>
      <c r="H353" s="38">
        <v>276.55</v>
      </c>
      <c r="I353" s="38">
        <v>282.50000000000006</v>
      </c>
      <c r="J353" s="38">
        <v>288.3</v>
      </c>
      <c r="K353" s="31">
        <v>276.7</v>
      </c>
      <c r="L353" s="31">
        <v>264.95</v>
      </c>
      <c r="M353" s="31">
        <v>9.17638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1130.75</v>
      </c>
      <c r="D354" s="38">
        <v>1138.9333333333332</v>
      </c>
      <c r="E354" s="38">
        <v>1100.9166666666663</v>
      </c>
      <c r="F354" s="38">
        <v>1071.083333333333</v>
      </c>
      <c r="G354" s="38">
        <v>1033.0666666666662</v>
      </c>
      <c r="H354" s="38">
        <v>1168.7666666666664</v>
      </c>
      <c r="I354" s="38">
        <v>1206.7833333333333</v>
      </c>
      <c r="J354" s="38">
        <v>1236.6166666666666</v>
      </c>
      <c r="K354" s="31">
        <v>1176.95</v>
      </c>
      <c r="L354" s="31">
        <v>1109.0999999999999</v>
      </c>
      <c r="M354" s="31">
        <v>7.93736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776.1</v>
      </c>
      <c r="D355" s="38">
        <v>777.23333333333323</v>
      </c>
      <c r="E355" s="38">
        <v>767.46666666666647</v>
      </c>
      <c r="F355" s="38">
        <v>758.83333333333326</v>
      </c>
      <c r="G355" s="38">
        <v>749.06666666666649</v>
      </c>
      <c r="H355" s="38">
        <v>785.86666666666645</v>
      </c>
      <c r="I355" s="38">
        <v>795.6333333333331</v>
      </c>
      <c r="J355" s="38">
        <v>804.26666666666642</v>
      </c>
      <c r="K355" s="31">
        <v>787</v>
      </c>
      <c r="L355" s="31">
        <v>768.6</v>
      </c>
      <c r="M355" s="31">
        <v>16.76745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3852.05</v>
      </c>
      <c r="D356" s="38">
        <v>3860.4</v>
      </c>
      <c r="E356" s="38">
        <v>3804.75</v>
      </c>
      <c r="F356" s="38">
        <v>3757.45</v>
      </c>
      <c r="G356" s="38">
        <v>3701.7999999999997</v>
      </c>
      <c r="H356" s="38">
        <v>3907.7000000000003</v>
      </c>
      <c r="I356" s="38">
        <v>3963.3500000000008</v>
      </c>
      <c r="J356" s="38">
        <v>4010.6500000000005</v>
      </c>
      <c r="K356" s="31">
        <v>3916.05</v>
      </c>
      <c r="L356" s="31">
        <v>3813.1</v>
      </c>
      <c r="M356" s="31">
        <v>0.89351999999999998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230.45</v>
      </c>
      <c r="D357" s="38">
        <v>229.58333333333334</v>
      </c>
      <c r="E357" s="38">
        <v>226.51666666666668</v>
      </c>
      <c r="F357" s="38">
        <v>222.58333333333334</v>
      </c>
      <c r="G357" s="38">
        <v>219.51666666666668</v>
      </c>
      <c r="H357" s="38">
        <v>233.51666666666668</v>
      </c>
      <c r="I357" s="38">
        <v>236.58333333333334</v>
      </c>
      <c r="J357" s="38">
        <v>240.51666666666668</v>
      </c>
      <c r="K357" s="31">
        <v>232.65</v>
      </c>
      <c r="L357" s="31">
        <v>225.65</v>
      </c>
      <c r="M357" s="31">
        <v>4.4915700000000003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38714.15</v>
      </c>
      <c r="D358" s="38">
        <v>38704.716666666667</v>
      </c>
      <c r="E358" s="38">
        <v>38259.433333333334</v>
      </c>
      <c r="F358" s="38">
        <v>37804.716666666667</v>
      </c>
      <c r="G358" s="38">
        <v>37359.433333333334</v>
      </c>
      <c r="H358" s="38">
        <v>39159.433333333334</v>
      </c>
      <c r="I358" s="38">
        <v>39604.716666666674</v>
      </c>
      <c r="J358" s="38">
        <v>40059.433333333334</v>
      </c>
      <c r="K358" s="31">
        <v>39150</v>
      </c>
      <c r="L358" s="31">
        <v>38250</v>
      </c>
      <c r="M358" s="31">
        <v>0.36503999999999998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1327.85</v>
      </c>
      <c r="D359" s="38">
        <v>1326.0166666666667</v>
      </c>
      <c r="E359" s="38">
        <v>1311.8333333333333</v>
      </c>
      <c r="F359" s="38">
        <v>1295.8166666666666</v>
      </c>
      <c r="G359" s="38">
        <v>1281.6333333333332</v>
      </c>
      <c r="H359" s="38">
        <v>1342.0333333333333</v>
      </c>
      <c r="I359" s="38">
        <v>1356.2166666666667</v>
      </c>
      <c r="J359" s="38">
        <v>1372.2333333333333</v>
      </c>
      <c r="K359" s="31">
        <v>1340.2</v>
      </c>
      <c r="L359" s="31">
        <v>1310</v>
      </c>
      <c r="M359" s="31">
        <v>2.8268300000000002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746.9</v>
      </c>
      <c r="D360" s="38">
        <v>751.18333333333339</v>
      </c>
      <c r="E360" s="38">
        <v>732.36666666666679</v>
      </c>
      <c r="F360" s="38">
        <v>717.83333333333337</v>
      </c>
      <c r="G360" s="38">
        <v>699.01666666666677</v>
      </c>
      <c r="H360" s="38">
        <v>765.71666666666681</v>
      </c>
      <c r="I360" s="38">
        <v>784.53333333333342</v>
      </c>
      <c r="J360" s="38">
        <v>799.06666666666683</v>
      </c>
      <c r="K360" s="31">
        <v>770</v>
      </c>
      <c r="L360" s="31">
        <v>736.65</v>
      </c>
      <c r="M360" s="31">
        <v>13.96489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156.30000000000001</v>
      </c>
      <c r="D361" s="38">
        <v>156.73333333333335</v>
      </c>
      <c r="E361" s="38">
        <v>153.56666666666669</v>
      </c>
      <c r="F361" s="38">
        <v>150.83333333333334</v>
      </c>
      <c r="G361" s="38">
        <v>147.66666666666669</v>
      </c>
      <c r="H361" s="38">
        <v>159.4666666666667</v>
      </c>
      <c r="I361" s="38">
        <v>162.63333333333333</v>
      </c>
      <c r="J361" s="38">
        <v>165.3666666666667</v>
      </c>
      <c r="K361" s="31">
        <v>159.9</v>
      </c>
      <c r="L361" s="31">
        <v>154</v>
      </c>
      <c r="M361" s="31">
        <v>11.910869999999999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4717</v>
      </c>
      <c r="D362" s="38">
        <v>4729.2666666666664</v>
      </c>
      <c r="E362" s="38">
        <v>4658.1833333333325</v>
      </c>
      <c r="F362" s="38">
        <v>4599.3666666666659</v>
      </c>
      <c r="G362" s="38">
        <v>4528.2833333333319</v>
      </c>
      <c r="H362" s="38">
        <v>4788.083333333333</v>
      </c>
      <c r="I362" s="38">
        <v>4859.166666666667</v>
      </c>
      <c r="J362" s="38">
        <v>4917.9833333333336</v>
      </c>
      <c r="K362" s="31">
        <v>4800.3500000000004</v>
      </c>
      <c r="L362" s="31">
        <v>4670.45</v>
      </c>
      <c r="M362" s="31">
        <v>3.6687799999999999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225.4</v>
      </c>
      <c r="D363" s="38">
        <v>227.53333333333333</v>
      </c>
      <c r="E363" s="38">
        <v>222.11666666666667</v>
      </c>
      <c r="F363" s="38">
        <v>218.83333333333334</v>
      </c>
      <c r="G363" s="38">
        <v>213.41666666666669</v>
      </c>
      <c r="H363" s="38">
        <v>230.81666666666666</v>
      </c>
      <c r="I363" s="38">
        <v>236.23333333333335</v>
      </c>
      <c r="J363" s="38">
        <v>239.51666666666665</v>
      </c>
      <c r="K363" s="31">
        <v>232.95</v>
      </c>
      <c r="L363" s="31">
        <v>224.25</v>
      </c>
      <c r="M363" s="31">
        <v>26.265619999999998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4012.7</v>
      </c>
      <c r="D364" s="38">
        <v>4004.9</v>
      </c>
      <c r="E364" s="38">
        <v>3977.8</v>
      </c>
      <c r="F364" s="38">
        <v>3942.9</v>
      </c>
      <c r="G364" s="38">
        <v>3915.8</v>
      </c>
      <c r="H364" s="38">
        <v>4039.8</v>
      </c>
      <c r="I364" s="38">
        <v>4066.8999999999996</v>
      </c>
      <c r="J364" s="38">
        <v>4101.8</v>
      </c>
      <c r="K364" s="31">
        <v>4032</v>
      </c>
      <c r="L364" s="31">
        <v>3970</v>
      </c>
      <c r="M364" s="31">
        <v>0.18962999999999999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1722.9</v>
      </c>
      <c r="D365" s="38">
        <v>1730.5500000000002</v>
      </c>
      <c r="E365" s="38">
        <v>1692.1500000000003</v>
      </c>
      <c r="F365" s="38">
        <v>1661.4</v>
      </c>
      <c r="G365" s="38">
        <v>1623.0000000000002</v>
      </c>
      <c r="H365" s="38">
        <v>1761.3000000000004</v>
      </c>
      <c r="I365" s="38">
        <v>1799.7</v>
      </c>
      <c r="J365" s="38">
        <v>1830.4500000000005</v>
      </c>
      <c r="K365" s="31">
        <v>1768.95</v>
      </c>
      <c r="L365" s="31">
        <v>1699.8</v>
      </c>
      <c r="M365" s="31">
        <v>1.87683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3684.7</v>
      </c>
      <c r="D366" s="38">
        <v>3670.7166666666667</v>
      </c>
      <c r="E366" s="38">
        <v>3648.2333333333336</v>
      </c>
      <c r="F366" s="38">
        <v>3611.7666666666669</v>
      </c>
      <c r="G366" s="38">
        <v>3589.2833333333338</v>
      </c>
      <c r="H366" s="38">
        <v>3707.1833333333334</v>
      </c>
      <c r="I366" s="38">
        <v>3729.6666666666661</v>
      </c>
      <c r="J366" s="38">
        <v>3766.1333333333332</v>
      </c>
      <c r="K366" s="31">
        <v>3693.2</v>
      </c>
      <c r="L366" s="31">
        <v>3634.25</v>
      </c>
      <c r="M366" s="31">
        <v>1.9086799999999999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2626.75</v>
      </c>
      <c r="D367" s="38">
        <v>2626.5166666666664</v>
      </c>
      <c r="E367" s="38">
        <v>2609.083333333333</v>
      </c>
      <c r="F367" s="38">
        <v>2591.4166666666665</v>
      </c>
      <c r="G367" s="38">
        <v>2573.9833333333331</v>
      </c>
      <c r="H367" s="38">
        <v>2644.1833333333329</v>
      </c>
      <c r="I367" s="38">
        <v>2661.6166666666663</v>
      </c>
      <c r="J367" s="38">
        <v>2679.2833333333328</v>
      </c>
      <c r="K367" s="31">
        <v>2643.95</v>
      </c>
      <c r="L367" s="31">
        <v>2608.85</v>
      </c>
      <c r="M367" s="31">
        <v>1.8288199999999999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952.95</v>
      </c>
      <c r="D368" s="38">
        <v>968.35</v>
      </c>
      <c r="E368" s="38">
        <v>931.75</v>
      </c>
      <c r="F368" s="38">
        <v>910.55</v>
      </c>
      <c r="G368" s="38">
        <v>873.94999999999993</v>
      </c>
      <c r="H368" s="38">
        <v>989.55000000000007</v>
      </c>
      <c r="I368" s="38">
        <v>1026.1500000000001</v>
      </c>
      <c r="J368" s="38">
        <v>1047.3500000000001</v>
      </c>
      <c r="K368" s="31">
        <v>1004.95</v>
      </c>
      <c r="L368" s="31">
        <v>947.15</v>
      </c>
      <c r="M368" s="31">
        <v>34.911189999999998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102.95</v>
      </c>
      <c r="D369" s="38">
        <v>102.80000000000001</v>
      </c>
      <c r="E369" s="38">
        <v>100.70000000000002</v>
      </c>
      <c r="F369" s="38">
        <v>98.45</v>
      </c>
      <c r="G369" s="38">
        <v>96.350000000000009</v>
      </c>
      <c r="H369" s="38">
        <v>105.05000000000003</v>
      </c>
      <c r="I369" s="38">
        <v>107.15000000000002</v>
      </c>
      <c r="J369" s="38">
        <v>109.40000000000003</v>
      </c>
      <c r="K369" s="31">
        <v>104.9</v>
      </c>
      <c r="L369" s="31">
        <v>100.55</v>
      </c>
      <c r="M369" s="31">
        <v>61.83231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608.1</v>
      </c>
      <c r="D370" s="38">
        <v>612.0333333333333</v>
      </c>
      <c r="E370" s="38">
        <v>594.16666666666663</v>
      </c>
      <c r="F370" s="38">
        <v>580.23333333333335</v>
      </c>
      <c r="G370" s="38">
        <v>562.36666666666667</v>
      </c>
      <c r="H370" s="38">
        <v>625.96666666666658</v>
      </c>
      <c r="I370" s="38">
        <v>643.83333333333337</v>
      </c>
      <c r="J370" s="38">
        <v>657.76666666666654</v>
      </c>
      <c r="K370" s="31">
        <v>629.9</v>
      </c>
      <c r="L370" s="31">
        <v>598.1</v>
      </c>
      <c r="M370" s="31">
        <v>4.4103599999999998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347.55</v>
      </c>
      <c r="D371" s="38">
        <v>350.09999999999997</v>
      </c>
      <c r="E371" s="38">
        <v>342.44999999999993</v>
      </c>
      <c r="F371" s="38">
        <v>337.34999999999997</v>
      </c>
      <c r="G371" s="38">
        <v>329.69999999999993</v>
      </c>
      <c r="H371" s="38">
        <v>355.19999999999993</v>
      </c>
      <c r="I371" s="38">
        <v>362.84999999999991</v>
      </c>
      <c r="J371" s="38">
        <v>367.94999999999993</v>
      </c>
      <c r="K371" s="31">
        <v>357.75</v>
      </c>
      <c r="L371" s="31">
        <v>345</v>
      </c>
      <c r="M371" s="31">
        <v>5.3585799999999999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1264.45</v>
      </c>
      <c r="D372" s="38">
        <v>1247.3666666666666</v>
      </c>
      <c r="E372" s="38">
        <v>1218.7333333333331</v>
      </c>
      <c r="F372" s="38">
        <v>1173.0166666666667</v>
      </c>
      <c r="G372" s="38">
        <v>1144.3833333333332</v>
      </c>
      <c r="H372" s="38">
        <v>1293.083333333333</v>
      </c>
      <c r="I372" s="38">
        <v>1321.7166666666667</v>
      </c>
      <c r="J372" s="38">
        <v>1367.4333333333329</v>
      </c>
      <c r="K372" s="31">
        <v>1276</v>
      </c>
      <c r="L372" s="31">
        <v>1201.6500000000001</v>
      </c>
      <c r="M372" s="31">
        <v>2.3565299999999998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4588.05</v>
      </c>
      <c r="D373" s="38">
        <v>4617.3833333333341</v>
      </c>
      <c r="E373" s="38">
        <v>4532.4166666666679</v>
      </c>
      <c r="F373" s="38">
        <v>4476.7833333333338</v>
      </c>
      <c r="G373" s="38">
        <v>4391.8166666666675</v>
      </c>
      <c r="H373" s="38">
        <v>4673.0166666666682</v>
      </c>
      <c r="I373" s="38">
        <v>4757.9833333333336</v>
      </c>
      <c r="J373" s="38">
        <v>4813.6166666666686</v>
      </c>
      <c r="K373" s="31">
        <v>4702.3500000000004</v>
      </c>
      <c r="L373" s="31">
        <v>4561.75</v>
      </c>
      <c r="M373" s="31">
        <v>8.7972599999999996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1275.45</v>
      </c>
      <c r="D374" s="38">
        <v>1278.8999999999999</v>
      </c>
      <c r="E374" s="38">
        <v>1261.8499999999997</v>
      </c>
      <c r="F374" s="38">
        <v>1248.2499999999998</v>
      </c>
      <c r="G374" s="38">
        <v>1231.1999999999996</v>
      </c>
      <c r="H374" s="38">
        <v>1292.4999999999998</v>
      </c>
      <c r="I374" s="38">
        <v>1309.55</v>
      </c>
      <c r="J374" s="38">
        <v>1323.1499999999999</v>
      </c>
      <c r="K374" s="31">
        <v>1295.95</v>
      </c>
      <c r="L374" s="31">
        <v>1265.3</v>
      </c>
      <c r="M374" s="31">
        <v>0.96287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390.6</v>
      </c>
      <c r="D375" s="38">
        <v>389.86666666666662</v>
      </c>
      <c r="E375" s="38">
        <v>383.73333333333323</v>
      </c>
      <c r="F375" s="38">
        <v>376.86666666666662</v>
      </c>
      <c r="G375" s="38">
        <v>370.73333333333323</v>
      </c>
      <c r="H375" s="38">
        <v>396.73333333333323</v>
      </c>
      <c r="I375" s="38">
        <v>402.86666666666656</v>
      </c>
      <c r="J375" s="38">
        <v>409.73333333333323</v>
      </c>
      <c r="K375" s="31">
        <v>396</v>
      </c>
      <c r="L375" s="31">
        <v>383</v>
      </c>
      <c r="M375" s="31">
        <v>18.231300000000001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256.3</v>
      </c>
      <c r="D376" s="38">
        <v>256.73333333333335</v>
      </c>
      <c r="E376" s="38">
        <v>249.11666666666667</v>
      </c>
      <c r="F376" s="38">
        <v>241.93333333333334</v>
      </c>
      <c r="G376" s="38">
        <v>234.31666666666666</v>
      </c>
      <c r="H376" s="38">
        <v>263.91666666666669</v>
      </c>
      <c r="I376" s="38">
        <v>271.53333333333336</v>
      </c>
      <c r="J376" s="38">
        <v>278.7166666666667</v>
      </c>
      <c r="K376" s="31">
        <v>264.35000000000002</v>
      </c>
      <c r="L376" s="31">
        <v>249.55</v>
      </c>
      <c r="M376" s="31">
        <v>128.97629000000001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248.55</v>
      </c>
      <c r="D377" s="38">
        <v>249.65</v>
      </c>
      <c r="E377" s="38">
        <v>245.5</v>
      </c>
      <c r="F377" s="38">
        <v>242.45</v>
      </c>
      <c r="G377" s="38">
        <v>238.29999999999998</v>
      </c>
      <c r="H377" s="38">
        <v>252.70000000000002</v>
      </c>
      <c r="I377" s="38">
        <v>256.85000000000002</v>
      </c>
      <c r="J377" s="38">
        <v>259.90000000000003</v>
      </c>
      <c r="K377" s="31">
        <v>253.8</v>
      </c>
      <c r="L377" s="31">
        <v>246.6</v>
      </c>
      <c r="M377" s="31">
        <v>156.19054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421.4</v>
      </c>
      <c r="D378" s="38">
        <v>423.39999999999992</v>
      </c>
      <c r="E378" s="38">
        <v>414.34999999999985</v>
      </c>
      <c r="F378" s="38">
        <v>407.29999999999995</v>
      </c>
      <c r="G378" s="38">
        <v>398.24999999999989</v>
      </c>
      <c r="H378" s="38">
        <v>430.44999999999982</v>
      </c>
      <c r="I378" s="38">
        <v>439.49999999999989</v>
      </c>
      <c r="J378" s="38">
        <v>446.54999999999978</v>
      </c>
      <c r="K378" s="31">
        <v>432.45</v>
      </c>
      <c r="L378" s="31">
        <v>416.35</v>
      </c>
      <c r="M378" s="31">
        <v>10.22031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577.25</v>
      </c>
      <c r="D379" s="38">
        <v>578.45000000000005</v>
      </c>
      <c r="E379" s="38">
        <v>569.00000000000011</v>
      </c>
      <c r="F379" s="38">
        <v>560.75000000000011</v>
      </c>
      <c r="G379" s="38">
        <v>551.30000000000018</v>
      </c>
      <c r="H379" s="38">
        <v>586.70000000000005</v>
      </c>
      <c r="I379" s="38">
        <v>596.14999999999986</v>
      </c>
      <c r="J379" s="38">
        <v>604.4</v>
      </c>
      <c r="K379" s="31">
        <v>587.9</v>
      </c>
      <c r="L379" s="31">
        <v>570.20000000000005</v>
      </c>
      <c r="M379" s="31">
        <v>3.9598399999999998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659.15</v>
      </c>
      <c r="D380" s="38">
        <v>656.36666666666667</v>
      </c>
      <c r="E380" s="38">
        <v>650.7833333333333</v>
      </c>
      <c r="F380" s="38">
        <v>642.41666666666663</v>
      </c>
      <c r="G380" s="38">
        <v>636.83333333333326</v>
      </c>
      <c r="H380" s="38">
        <v>664.73333333333335</v>
      </c>
      <c r="I380" s="38">
        <v>670.31666666666661</v>
      </c>
      <c r="J380" s="38">
        <v>678.68333333333339</v>
      </c>
      <c r="K380" s="31">
        <v>661.95</v>
      </c>
      <c r="L380" s="31">
        <v>648</v>
      </c>
      <c r="M380" s="31">
        <v>1.8623099999999999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129.35</v>
      </c>
      <c r="D381" s="38">
        <v>128.18333333333334</v>
      </c>
      <c r="E381" s="38">
        <v>124.86666666666667</v>
      </c>
      <c r="F381" s="38">
        <v>120.38333333333334</v>
      </c>
      <c r="G381" s="38">
        <v>117.06666666666668</v>
      </c>
      <c r="H381" s="38">
        <v>132.66666666666669</v>
      </c>
      <c r="I381" s="38">
        <v>135.98333333333335</v>
      </c>
      <c r="J381" s="38">
        <v>140.46666666666667</v>
      </c>
      <c r="K381" s="31">
        <v>131.5</v>
      </c>
      <c r="L381" s="31">
        <v>123.7</v>
      </c>
      <c r="M381" s="31">
        <v>32.811610000000002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15697.15</v>
      </c>
      <c r="D382" s="38">
        <v>15683.583333333334</v>
      </c>
      <c r="E382" s="38">
        <v>15468.566666666668</v>
      </c>
      <c r="F382" s="38">
        <v>15239.983333333334</v>
      </c>
      <c r="G382" s="38">
        <v>15024.966666666667</v>
      </c>
      <c r="H382" s="38">
        <v>15912.166666666668</v>
      </c>
      <c r="I382" s="38">
        <v>16127.183333333334</v>
      </c>
      <c r="J382" s="38">
        <v>16355.766666666668</v>
      </c>
      <c r="K382" s="31">
        <v>15898.6</v>
      </c>
      <c r="L382" s="31">
        <v>15455</v>
      </c>
      <c r="M382" s="31">
        <v>4.7960000000000003E-2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59.5</v>
      </c>
      <c r="D383" s="38">
        <v>59.816666666666663</v>
      </c>
      <c r="E383" s="38">
        <v>58.233333333333327</v>
      </c>
      <c r="F383" s="38">
        <v>56.966666666666661</v>
      </c>
      <c r="G383" s="38">
        <v>55.383333333333326</v>
      </c>
      <c r="H383" s="38">
        <v>61.083333333333329</v>
      </c>
      <c r="I383" s="38">
        <v>62.666666666666671</v>
      </c>
      <c r="J383" s="38">
        <v>63.93333333333333</v>
      </c>
      <c r="K383" s="31">
        <v>61.4</v>
      </c>
      <c r="L383" s="31">
        <v>58.55</v>
      </c>
      <c r="M383" s="31">
        <v>741.49794999999995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1609.15</v>
      </c>
      <c r="D384" s="38">
        <v>1600.55</v>
      </c>
      <c r="E384" s="38">
        <v>1577.1</v>
      </c>
      <c r="F384" s="38">
        <v>1545.05</v>
      </c>
      <c r="G384" s="38">
        <v>1521.6</v>
      </c>
      <c r="H384" s="38">
        <v>1632.6</v>
      </c>
      <c r="I384" s="38">
        <v>1656.0500000000002</v>
      </c>
      <c r="J384" s="38">
        <v>1688.1</v>
      </c>
      <c r="K384" s="31">
        <v>1624</v>
      </c>
      <c r="L384" s="31">
        <v>1568.5</v>
      </c>
      <c r="M384" s="31">
        <v>28.444739999999999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428.95</v>
      </c>
      <c r="D385" s="38">
        <v>429.08333333333331</v>
      </c>
      <c r="E385" s="38">
        <v>424.86666666666662</v>
      </c>
      <c r="F385" s="38">
        <v>420.7833333333333</v>
      </c>
      <c r="G385" s="38">
        <v>416.56666666666661</v>
      </c>
      <c r="H385" s="38">
        <v>433.16666666666663</v>
      </c>
      <c r="I385" s="38">
        <v>437.38333333333333</v>
      </c>
      <c r="J385" s="38">
        <v>441.46666666666664</v>
      </c>
      <c r="K385" s="31">
        <v>433.3</v>
      </c>
      <c r="L385" s="31">
        <v>425</v>
      </c>
      <c r="M385" s="31">
        <v>1.2269099999999999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1438.1</v>
      </c>
      <c r="D386" s="38">
        <v>1440.0666666666666</v>
      </c>
      <c r="E386" s="38">
        <v>1410.2333333333331</v>
      </c>
      <c r="F386" s="38">
        <v>1382.3666666666666</v>
      </c>
      <c r="G386" s="38">
        <v>1352.5333333333331</v>
      </c>
      <c r="H386" s="38">
        <v>1467.9333333333332</v>
      </c>
      <c r="I386" s="38">
        <v>1497.7666666666667</v>
      </c>
      <c r="J386" s="38">
        <v>1525.6333333333332</v>
      </c>
      <c r="K386" s="31">
        <v>1469.9</v>
      </c>
      <c r="L386" s="31">
        <v>1412.2</v>
      </c>
      <c r="M386" s="31">
        <v>10.40799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123.55</v>
      </c>
      <c r="D387" s="38">
        <v>123.85000000000001</v>
      </c>
      <c r="E387" s="38">
        <v>121.45000000000002</v>
      </c>
      <c r="F387" s="38">
        <v>119.35000000000001</v>
      </c>
      <c r="G387" s="38">
        <v>116.95000000000002</v>
      </c>
      <c r="H387" s="38">
        <v>125.95000000000002</v>
      </c>
      <c r="I387" s="38">
        <v>128.35000000000002</v>
      </c>
      <c r="J387" s="38">
        <v>130.45000000000002</v>
      </c>
      <c r="K387" s="31">
        <v>126.25</v>
      </c>
      <c r="L387" s="31">
        <v>121.75</v>
      </c>
      <c r="M387" s="31">
        <v>239.73096000000001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163.25</v>
      </c>
      <c r="D388" s="38">
        <v>165.28333333333333</v>
      </c>
      <c r="E388" s="38">
        <v>160.56666666666666</v>
      </c>
      <c r="F388" s="38">
        <v>157.88333333333333</v>
      </c>
      <c r="G388" s="38">
        <v>153.16666666666666</v>
      </c>
      <c r="H388" s="38">
        <v>167.96666666666667</v>
      </c>
      <c r="I388" s="38">
        <v>172.68333333333331</v>
      </c>
      <c r="J388" s="38">
        <v>175.36666666666667</v>
      </c>
      <c r="K388" s="31">
        <v>170</v>
      </c>
      <c r="L388" s="31">
        <v>162.6</v>
      </c>
      <c r="M388" s="31">
        <v>23.110479999999999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1077.3</v>
      </c>
      <c r="D389" s="38">
        <v>1085.6000000000001</v>
      </c>
      <c r="E389" s="38">
        <v>1059.9000000000003</v>
      </c>
      <c r="F389" s="38">
        <v>1042.5000000000002</v>
      </c>
      <c r="G389" s="38">
        <v>1016.8000000000004</v>
      </c>
      <c r="H389" s="38">
        <v>1103.0000000000002</v>
      </c>
      <c r="I389" s="38">
        <v>1128.7</v>
      </c>
      <c r="J389" s="38">
        <v>1146.1000000000001</v>
      </c>
      <c r="K389" s="31">
        <v>1111.3</v>
      </c>
      <c r="L389" s="31">
        <v>1068.2</v>
      </c>
      <c r="M389" s="31">
        <v>5.3924399999999997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511.1</v>
      </c>
      <c r="D390" s="38">
        <v>512.54999999999995</v>
      </c>
      <c r="E390" s="38">
        <v>506.09999999999991</v>
      </c>
      <c r="F390" s="38">
        <v>501.09999999999997</v>
      </c>
      <c r="G390" s="38">
        <v>494.64999999999992</v>
      </c>
      <c r="H390" s="38">
        <v>517.54999999999995</v>
      </c>
      <c r="I390" s="38">
        <v>524</v>
      </c>
      <c r="J390" s="38">
        <v>528.99999999999989</v>
      </c>
      <c r="K390" s="31">
        <v>519</v>
      </c>
      <c r="L390" s="31">
        <v>507.55</v>
      </c>
      <c r="M390" s="31">
        <v>14.25412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213.3</v>
      </c>
      <c r="D391" s="38">
        <v>214.43333333333331</v>
      </c>
      <c r="E391" s="38">
        <v>210.86666666666662</v>
      </c>
      <c r="F391" s="38">
        <v>208.43333333333331</v>
      </c>
      <c r="G391" s="38">
        <v>204.86666666666662</v>
      </c>
      <c r="H391" s="38">
        <v>216.86666666666662</v>
      </c>
      <c r="I391" s="38">
        <v>220.43333333333328</v>
      </c>
      <c r="J391" s="38">
        <v>222.86666666666662</v>
      </c>
      <c r="K391" s="31">
        <v>218</v>
      </c>
      <c r="L391" s="31">
        <v>212</v>
      </c>
      <c r="M391" s="31">
        <v>6.5628200000000003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112.35</v>
      </c>
      <c r="D392" s="38">
        <v>113.56666666666666</v>
      </c>
      <c r="E392" s="38">
        <v>109.73333333333332</v>
      </c>
      <c r="F392" s="38">
        <v>107.11666666666666</v>
      </c>
      <c r="G392" s="38">
        <v>103.28333333333332</v>
      </c>
      <c r="H392" s="38">
        <v>116.18333333333332</v>
      </c>
      <c r="I392" s="38">
        <v>120.01666666666667</v>
      </c>
      <c r="J392" s="38">
        <v>122.63333333333333</v>
      </c>
      <c r="K392" s="31">
        <v>117.4</v>
      </c>
      <c r="L392" s="31">
        <v>110.95</v>
      </c>
      <c r="M392" s="31">
        <v>36.68112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2603.9499999999998</v>
      </c>
      <c r="D393" s="38">
        <v>2612.9500000000003</v>
      </c>
      <c r="E393" s="38">
        <v>2562.2500000000005</v>
      </c>
      <c r="F393" s="38">
        <v>2520.5500000000002</v>
      </c>
      <c r="G393" s="38">
        <v>2469.8500000000004</v>
      </c>
      <c r="H393" s="38">
        <v>2654.6500000000005</v>
      </c>
      <c r="I393" s="38">
        <v>2705.3500000000004</v>
      </c>
      <c r="J393" s="38">
        <v>2747.0500000000006</v>
      </c>
      <c r="K393" s="31">
        <v>2663.65</v>
      </c>
      <c r="L393" s="31">
        <v>2571.25</v>
      </c>
      <c r="M393" s="31">
        <v>0.17433999999999999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43.5</v>
      </c>
      <c r="D394" s="38">
        <v>42.65</v>
      </c>
      <c r="E394" s="38">
        <v>41.5</v>
      </c>
      <c r="F394" s="38">
        <v>39.5</v>
      </c>
      <c r="G394" s="38">
        <v>38.35</v>
      </c>
      <c r="H394" s="38">
        <v>44.65</v>
      </c>
      <c r="I394" s="38">
        <v>45.79999999999999</v>
      </c>
      <c r="J394" s="38">
        <v>47.8</v>
      </c>
      <c r="K394" s="31">
        <v>43.8</v>
      </c>
      <c r="L394" s="31">
        <v>40.65</v>
      </c>
      <c r="M394" s="31">
        <v>98.936760000000007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1857.6</v>
      </c>
      <c r="D395" s="38">
        <v>1860.7833333333335</v>
      </c>
      <c r="E395" s="38">
        <v>1821.916666666667</v>
      </c>
      <c r="F395" s="38">
        <v>1786.2333333333333</v>
      </c>
      <c r="G395" s="38">
        <v>1747.3666666666668</v>
      </c>
      <c r="H395" s="38">
        <v>1896.4666666666672</v>
      </c>
      <c r="I395" s="38">
        <v>1935.3333333333335</v>
      </c>
      <c r="J395" s="38">
        <v>1971.0166666666673</v>
      </c>
      <c r="K395" s="31">
        <v>1899.65</v>
      </c>
      <c r="L395" s="31">
        <v>1825.1</v>
      </c>
      <c r="M395" s="31">
        <v>1.48895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220.4</v>
      </c>
      <c r="D396" s="38">
        <v>220.86666666666667</v>
      </c>
      <c r="E396" s="38">
        <v>217.08333333333334</v>
      </c>
      <c r="F396" s="38">
        <v>213.76666666666668</v>
      </c>
      <c r="G396" s="38">
        <v>209.98333333333335</v>
      </c>
      <c r="H396" s="38">
        <v>224.18333333333334</v>
      </c>
      <c r="I396" s="38">
        <v>227.96666666666664</v>
      </c>
      <c r="J396" s="38">
        <v>231.28333333333333</v>
      </c>
      <c r="K396" s="31">
        <v>224.65</v>
      </c>
      <c r="L396" s="31">
        <v>217.55</v>
      </c>
      <c r="M396" s="31">
        <v>111.10671000000001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196.3</v>
      </c>
      <c r="D397" s="38">
        <v>196.7833333333333</v>
      </c>
      <c r="E397" s="38">
        <v>190.96666666666661</v>
      </c>
      <c r="F397" s="38">
        <v>185.6333333333333</v>
      </c>
      <c r="G397" s="38">
        <v>179.81666666666661</v>
      </c>
      <c r="H397" s="38">
        <v>202.11666666666662</v>
      </c>
      <c r="I397" s="38">
        <v>207.93333333333334</v>
      </c>
      <c r="J397" s="38">
        <v>213.26666666666662</v>
      </c>
      <c r="K397" s="31">
        <v>202.6</v>
      </c>
      <c r="L397" s="31">
        <v>191.45</v>
      </c>
      <c r="M397" s="31">
        <v>202.58834999999999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164.2</v>
      </c>
      <c r="D398" s="38">
        <v>168.73333333333335</v>
      </c>
      <c r="E398" s="38">
        <v>158.56666666666669</v>
      </c>
      <c r="F398" s="38">
        <v>152.93333333333334</v>
      </c>
      <c r="G398" s="38">
        <v>142.76666666666668</v>
      </c>
      <c r="H398" s="38">
        <v>174.3666666666667</v>
      </c>
      <c r="I398" s="38">
        <v>184.53333333333333</v>
      </c>
      <c r="J398" s="38">
        <v>190.16666666666671</v>
      </c>
      <c r="K398" s="31">
        <v>178.9</v>
      </c>
      <c r="L398" s="31">
        <v>163.1</v>
      </c>
      <c r="M398" s="31">
        <v>80.611670000000004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927.05</v>
      </c>
      <c r="D399" s="38">
        <v>927</v>
      </c>
      <c r="E399" s="38">
        <v>916.9</v>
      </c>
      <c r="F399" s="38">
        <v>906.75</v>
      </c>
      <c r="G399" s="38">
        <v>896.65</v>
      </c>
      <c r="H399" s="38">
        <v>937.15</v>
      </c>
      <c r="I399" s="38">
        <v>947.24999999999989</v>
      </c>
      <c r="J399" s="38">
        <v>957.4</v>
      </c>
      <c r="K399" s="31">
        <v>937.1</v>
      </c>
      <c r="L399" s="31">
        <v>916.85</v>
      </c>
      <c r="M399" s="31">
        <v>0.90983999999999998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2486.35</v>
      </c>
      <c r="D400" s="38">
        <v>2487.3166666666671</v>
      </c>
      <c r="E400" s="38">
        <v>2462.6333333333341</v>
      </c>
      <c r="F400" s="38">
        <v>2438.916666666667</v>
      </c>
      <c r="G400" s="38">
        <v>2414.233333333334</v>
      </c>
      <c r="H400" s="38">
        <v>2511.0333333333342</v>
      </c>
      <c r="I400" s="38">
        <v>2535.7166666666676</v>
      </c>
      <c r="J400" s="38">
        <v>2559.4333333333343</v>
      </c>
      <c r="K400" s="31">
        <v>2512</v>
      </c>
      <c r="L400" s="31">
        <v>2463.6</v>
      </c>
      <c r="M400" s="31">
        <v>63.741070000000001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113.65</v>
      </c>
      <c r="D401" s="38">
        <v>114.21666666666665</v>
      </c>
      <c r="E401" s="38">
        <v>112.08333333333331</v>
      </c>
      <c r="F401" s="38">
        <v>110.51666666666667</v>
      </c>
      <c r="G401" s="38">
        <v>108.38333333333333</v>
      </c>
      <c r="H401" s="38">
        <v>115.7833333333333</v>
      </c>
      <c r="I401" s="38">
        <v>117.91666666666666</v>
      </c>
      <c r="J401" s="38">
        <v>119.48333333333329</v>
      </c>
      <c r="K401" s="31">
        <v>116.35</v>
      </c>
      <c r="L401" s="31">
        <v>112.65</v>
      </c>
      <c r="M401" s="31">
        <v>6.3043800000000001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677.35</v>
      </c>
      <c r="D402" s="38">
        <v>676.76666666666677</v>
      </c>
      <c r="E402" s="38">
        <v>666.58333333333348</v>
      </c>
      <c r="F402" s="38">
        <v>655.81666666666672</v>
      </c>
      <c r="G402" s="38">
        <v>645.63333333333344</v>
      </c>
      <c r="H402" s="38">
        <v>687.53333333333353</v>
      </c>
      <c r="I402" s="38">
        <v>697.7166666666667</v>
      </c>
      <c r="J402" s="38">
        <v>708.48333333333358</v>
      </c>
      <c r="K402" s="31">
        <v>686.95</v>
      </c>
      <c r="L402" s="31">
        <v>666</v>
      </c>
      <c r="M402" s="31">
        <v>2.6826300000000001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461.3</v>
      </c>
      <c r="D403" s="38">
        <v>461.11666666666662</v>
      </c>
      <c r="E403" s="38">
        <v>452.18333333333322</v>
      </c>
      <c r="F403" s="38">
        <v>443.06666666666661</v>
      </c>
      <c r="G403" s="38">
        <v>434.13333333333321</v>
      </c>
      <c r="H403" s="38">
        <v>470.23333333333323</v>
      </c>
      <c r="I403" s="38">
        <v>479.16666666666663</v>
      </c>
      <c r="J403" s="38">
        <v>488.28333333333325</v>
      </c>
      <c r="K403" s="31">
        <v>470.05</v>
      </c>
      <c r="L403" s="31">
        <v>452</v>
      </c>
      <c r="M403" s="31">
        <v>12.208769999999999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843.55</v>
      </c>
      <c r="D404" s="38">
        <v>842.18333333333339</v>
      </c>
      <c r="E404" s="38">
        <v>834.41666666666674</v>
      </c>
      <c r="F404" s="38">
        <v>825.2833333333333</v>
      </c>
      <c r="G404" s="38">
        <v>817.51666666666665</v>
      </c>
      <c r="H404" s="38">
        <v>851.31666666666683</v>
      </c>
      <c r="I404" s="38">
        <v>859.08333333333348</v>
      </c>
      <c r="J404" s="38">
        <v>868.21666666666692</v>
      </c>
      <c r="K404" s="31">
        <v>849.95</v>
      </c>
      <c r="L404" s="31">
        <v>833.05</v>
      </c>
      <c r="M404" s="31">
        <v>0.99673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1498.75</v>
      </c>
      <c r="D405" s="38">
        <v>1509.2166666666665</v>
      </c>
      <c r="E405" s="38">
        <v>1481.5333333333328</v>
      </c>
      <c r="F405" s="38">
        <v>1464.3166666666664</v>
      </c>
      <c r="G405" s="38">
        <v>1436.6333333333328</v>
      </c>
      <c r="H405" s="38">
        <v>1526.4333333333329</v>
      </c>
      <c r="I405" s="38">
        <v>1554.1166666666668</v>
      </c>
      <c r="J405" s="38">
        <v>1571.333333333333</v>
      </c>
      <c r="K405" s="31">
        <v>1536.9</v>
      </c>
      <c r="L405" s="31">
        <v>1492</v>
      </c>
      <c r="M405" s="31">
        <v>3.9451000000000001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96.8</v>
      </c>
      <c r="D406" s="38">
        <v>97.366666666666674</v>
      </c>
      <c r="E406" s="38">
        <v>94.833333333333343</v>
      </c>
      <c r="F406" s="38">
        <v>92.866666666666674</v>
      </c>
      <c r="G406" s="38">
        <v>90.333333333333343</v>
      </c>
      <c r="H406" s="38">
        <v>99.333333333333343</v>
      </c>
      <c r="I406" s="38">
        <v>101.86666666666667</v>
      </c>
      <c r="J406" s="38">
        <v>103.83333333333334</v>
      </c>
      <c r="K406" s="31">
        <v>99.9</v>
      </c>
      <c r="L406" s="31">
        <v>95.4</v>
      </c>
      <c r="M406" s="31">
        <v>99.450850000000003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6910.65</v>
      </c>
      <c r="D407" s="38">
        <v>6935.7833333333328</v>
      </c>
      <c r="E407" s="38">
        <v>6844.8666666666659</v>
      </c>
      <c r="F407" s="38">
        <v>6779.083333333333</v>
      </c>
      <c r="G407" s="38">
        <v>6688.1666666666661</v>
      </c>
      <c r="H407" s="38">
        <v>7001.5666666666657</v>
      </c>
      <c r="I407" s="38">
        <v>7092.4833333333336</v>
      </c>
      <c r="J407" s="38">
        <v>7158.2666666666655</v>
      </c>
      <c r="K407" s="31">
        <v>7026.7</v>
      </c>
      <c r="L407" s="31">
        <v>6870</v>
      </c>
      <c r="M407" s="31">
        <v>0.13149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1341.65</v>
      </c>
      <c r="D408" s="38">
        <v>1343.8333333333333</v>
      </c>
      <c r="E408" s="38">
        <v>1307.7666666666664</v>
      </c>
      <c r="F408" s="38">
        <v>1273.8833333333332</v>
      </c>
      <c r="G408" s="38">
        <v>1237.8166666666664</v>
      </c>
      <c r="H408" s="38">
        <v>1377.7166666666665</v>
      </c>
      <c r="I408" s="38">
        <v>1413.7833333333335</v>
      </c>
      <c r="J408" s="38">
        <v>1447.6666666666665</v>
      </c>
      <c r="K408" s="31">
        <v>1379.9</v>
      </c>
      <c r="L408" s="31">
        <v>1309.95</v>
      </c>
      <c r="M408" s="31">
        <v>2.0224500000000001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867.2</v>
      </c>
      <c r="D409" s="38">
        <v>868.44999999999993</v>
      </c>
      <c r="E409" s="38">
        <v>854.74999999999989</v>
      </c>
      <c r="F409" s="38">
        <v>842.3</v>
      </c>
      <c r="G409" s="38">
        <v>828.59999999999991</v>
      </c>
      <c r="H409" s="38">
        <v>880.89999999999986</v>
      </c>
      <c r="I409" s="38">
        <v>894.59999999999991</v>
      </c>
      <c r="J409" s="38">
        <v>907.04999999999984</v>
      </c>
      <c r="K409" s="31">
        <v>882.15</v>
      </c>
      <c r="L409" s="31">
        <v>856</v>
      </c>
      <c r="M409" s="31">
        <v>14.73194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1262.25</v>
      </c>
      <c r="D410" s="38">
        <v>1266.5333333333335</v>
      </c>
      <c r="E410" s="38">
        <v>1248.166666666667</v>
      </c>
      <c r="F410" s="38">
        <v>1234.0833333333335</v>
      </c>
      <c r="G410" s="38">
        <v>1215.7166666666669</v>
      </c>
      <c r="H410" s="38">
        <v>1280.616666666667</v>
      </c>
      <c r="I410" s="38">
        <v>1298.9833333333333</v>
      </c>
      <c r="J410" s="38">
        <v>1313.0666666666671</v>
      </c>
      <c r="K410" s="31">
        <v>1284.9000000000001</v>
      </c>
      <c r="L410" s="31">
        <v>1252.45</v>
      </c>
      <c r="M410" s="31">
        <v>8.8810699999999994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3060.65</v>
      </c>
      <c r="D411" s="38">
        <v>3072.6</v>
      </c>
      <c r="E411" s="38">
        <v>3038.0499999999997</v>
      </c>
      <c r="F411" s="38">
        <v>3015.45</v>
      </c>
      <c r="G411" s="38">
        <v>2980.8999999999996</v>
      </c>
      <c r="H411" s="38">
        <v>3095.2</v>
      </c>
      <c r="I411" s="38">
        <v>3129.75</v>
      </c>
      <c r="J411" s="38">
        <v>3152.35</v>
      </c>
      <c r="K411" s="31">
        <v>3107.15</v>
      </c>
      <c r="L411" s="31">
        <v>3050</v>
      </c>
      <c r="M411" s="31">
        <v>0.39556000000000002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442</v>
      </c>
      <c r="D412" s="38">
        <v>441.73333333333335</v>
      </c>
      <c r="E412" s="38">
        <v>437.86666666666667</v>
      </c>
      <c r="F412" s="38">
        <v>433.73333333333335</v>
      </c>
      <c r="G412" s="38">
        <v>429.86666666666667</v>
      </c>
      <c r="H412" s="38">
        <v>445.86666666666667</v>
      </c>
      <c r="I412" s="38">
        <v>449.73333333333335</v>
      </c>
      <c r="J412" s="38">
        <v>453.86666666666667</v>
      </c>
      <c r="K412" s="31">
        <v>445.6</v>
      </c>
      <c r="L412" s="31">
        <v>437.6</v>
      </c>
      <c r="M412" s="31">
        <v>1.4601999999999999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808.05</v>
      </c>
      <c r="D413" s="38">
        <v>810.15</v>
      </c>
      <c r="E413" s="38">
        <v>802</v>
      </c>
      <c r="F413" s="38">
        <v>795.95</v>
      </c>
      <c r="G413" s="38">
        <v>787.80000000000007</v>
      </c>
      <c r="H413" s="38">
        <v>816.19999999999993</v>
      </c>
      <c r="I413" s="38">
        <v>824.3499999999998</v>
      </c>
      <c r="J413" s="38">
        <v>830.39999999999986</v>
      </c>
      <c r="K413" s="31">
        <v>818.3</v>
      </c>
      <c r="L413" s="31">
        <v>804.1</v>
      </c>
      <c r="M413" s="31">
        <v>1.3689800000000001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24045.1</v>
      </c>
      <c r="D414" s="38">
        <v>24016.7</v>
      </c>
      <c r="E414" s="38">
        <v>23933.4</v>
      </c>
      <c r="F414" s="38">
        <v>23821.7</v>
      </c>
      <c r="G414" s="38">
        <v>23738.400000000001</v>
      </c>
      <c r="H414" s="38">
        <v>24128.400000000001</v>
      </c>
      <c r="I414" s="38">
        <v>24211.699999999997</v>
      </c>
      <c r="J414" s="38">
        <v>24323.4</v>
      </c>
      <c r="K414" s="31">
        <v>24100</v>
      </c>
      <c r="L414" s="31">
        <v>23905</v>
      </c>
      <c r="M414" s="31">
        <v>0.34126000000000001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44.5</v>
      </c>
      <c r="D415" s="38">
        <v>45.133333333333333</v>
      </c>
      <c r="E415" s="38">
        <v>43.616666666666667</v>
      </c>
      <c r="F415" s="38">
        <v>42.733333333333334</v>
      </c>
      <c r="G415" s="38">
        <v>41.216666666666669</v>
      </c>
      <c r="H415" s="38">
        <v>46.016666666666666</v>
      </c>
      <c r="I415" s="38">
        <v>47.533333333333331</v>
      </c>
      <c r="J415" s="38">
        <v>48.416666666666664</v>
      </c>
      <c r="K415" s="31">
        <v>46.65</v>
      </c>
      <c r="L415" s="31">
        <v>44.25</v>
      </c>
      <c r="M415" s="31">
        <v>90.494889999999998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1833.15</v>
      </c>
      <c r="D416" s="38">
        <v>1833.6833333333334</v>
      </c>
      <c r="E416" s="38">
        <v>1801.1166666666668</v>
      </c>
      <c r="F416" s="38">
        <v>1769.0833333333335</v>
      </c>
      <c r="G416" s="38">
        <v>1736.5166666666669</v>
      </c>
      <c r="H416" s="38">
        <v>1865.7166666666667</v>
      </c>
      <c r="I416" s="38">
        <v>1898.2833333333333</v>
      </c>
      <c r="J416" s="38">
        <v>1930.3166666666666</v>
      </c>
      <c r="K416" s="31">
        <v>1866.25</v>
      </c>
      <c r="L416" s="31">
        <v>1801.65</v>
      </c>
      <c r="M416" s="31">
        <v>15.26197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393.4</v>
      </c>
      <c r="D417" s="38">
        <v>393.63333333333338</v>
      </c>
      <c r="E417" s="38">
        <v>387.76666666666677</v>
      </c>
      <c r="F417" s="38">
        <v>382.13333333333338</v>
      </c>
      <c r="G417" s="38">
        <v>376.26666666666677</v>
      </c>
      <c r="H417" s="38">
        <v>399.26666666666677</v>
      </c>
      <c r="I417" s="38">
        <v>405.13333333333344</v>
      </c>
      <c r="J417" s="38">
        <v>410.76666666666677</v>
      </c>
      <c r="K417" s="31">
        <v>399.5</v>
      </c>
      <c r="L417" s="31">
        <v>388</v>
      </c>
      <c r="M417" s="31">
        <v>3.04034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3819</v>
      </c>
      <c r="D418" s="38">
        <v>3834.65</v>
      </c>
      <c r="E418" s="38">
        <v>3771.8500000000004</v>
      </c>
      <c r="F418" s="38">
        <v>3724.7000000000003</v>
      </c>
      <c r="G418" s="38">
        <v>3661.9000000000005</v>
      </c>
      <c r="H418" s="38">
        <v>3881.8</v>
      </c>
      <c r="I418" s="38">
        <v>3944.6000000000004</v>
      </c>
      <c r="J418" s="38">
        <v>3991.75</v>
      </c>
      <c r="K418" s="31">
        <v>3897.45</v>
      </c>
      <c r="L418" s="31">
        <v>3787.5</v>
      </c>
      <c r="M418" s="31">
        <v>3.2226400000000002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55.05</v>
      </c>
      <c r="D419" s="38">
        <v>55.333333333333336</v>
      </c>
      <c r="E419" s="38">
        <v>53.916666666666671</v>
      </c>
      <c r="F419" s="38">
        <v>52.783333333333339</v>
      </c>
      <c r="G419" s="38">
        <v>51.366666666666674</v>
      </c>
      <c r="H419" s="38">
        <v>56.466666666666669</v>
      </c>
      <c r="I419" s="38">
        <v>57.88333333333334</v>
      </c>
      <c r="J419" s="38">
        <v>59.016666666666666</v>
      </c>
      <c r="K419" s="31">
        <v>56.75</v>
      </c>
      <c r="L419" s="31">
        <v>54.2</v>
      </c>
      <c r="M419" s="31">
        <v>131.28604999999999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5141.6000000000004</v>
      </c>
      <c r="D420" s="38">
        <v>5210.25</v>
      </c>
      <c r="E420" s="38">
        <v>5021.5</v>
      </c>
      <c r="F420" s="38">
        <v>4901.3999999999996</v>
      </c>
      <c r="G420" s="38">
        <v>4712.6499999999996</v>
      </c>
      <c r="H420" s="38">
        <v>5330.35</v>
      </c>
      <c r="I420" s="38">
        <v>5519.1</v>
      </c>
      <c r="J420" s="38">
        <v>5639.2000000000007</v>
      </c>
      <c r="K420" s="31">
        <v>5399</v>
      </c>
      <c r="L420" s="31">
        <v>5090.1499999999996</v>
      </c>
      <c r="M420" s="31">
        <v>0.57111000000000001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598.79999999999995</v>
      </c>
      <c r="D421" s="38">
        <v>600.41666666666663</v>
      </c>
      <c r="E421" s="38">
        <v>582.83333333333326</v>
      </c>
      <c r="F421" s="38">
        <v>566.86666666666667</v>
      </c>
      <c r="G421" s="38">
        <v>549.2833333333333</v>
      </c>
      <c r="H421" s="38">
        <v>616.38333333333321</v>
      </c>
      <c r="I421" s="38">
        <v>633.96666666666647</v>
      </c>
      <c r="J421" s="38">
        <v>649.93333333333317</v>
      </c>
      <c r="K421" s="31">
        <v>618</v>
      </c>
      <c r="L421" s="31">
        <v>584.45000000000005</v>
      </c>
      <c r="M421" s="31">
        <v>4.9687999999999999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3879</v>
      </c>
      <c r="D422" s="38">
        <v>3864.3333333333335</v>
      </c>
      <c r="E422" s="38">
        <v>3838.666666666667</v>
      </c>
      <c r="F422" s="38">
        <v>3798.3333333333335</v>
      </c>
      <c r="G422" s="38">
        <v>3772.666666666667</v>
      </c>
      <c r="H422" s="38">
        <v>3904.666666666667</v>
      </c>
      <c r="I422" s="38">
        <v>3930.3333333333339</v>
      </c>
      <c r="J422" s="38">
        <v>3970.666666666667</v>
      </c>
      <c r="K422" s="31">
        <v>3890</v>
      </c>
      <c r="L422" s="31">
        <v>3824</v>
      </c>
      <c r="M422" s="31">
        <v>0.83592999999999995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554.6</v>
      </c>
      <c r="D423" s="38">
        <v>556.7833333333333</v>
      </c>
      <c r="E423" s="38">
        <v>544.81666666666661</v>
      </c>
      <c r="F423" s="38">
        <v>535.0333333333333</v>
      </c>
      <c r="G423" s="38">
        <v>523.06666666666661</v>
      </c>
      <c r="H423" s="38">
        <v>566.56666666666661</v>
      </c>
      <c r="I423" s="38">
        <v>578.5333333333333</v>
      </c>
      <c r="J423" s="38">
        <v>588.31666666666661</v>
      </c>
      <c r="K423" s="31">
        <v>568.75</v>
      </c>
      <c r="L423" s="31">
        <v>547</v>
      </c>
      <c r="M423" s="31">
        <v>13.55336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1047</v>
      </c>
      <c r="D424" s="38">
        <v>1045.6333333333332</v>
      </c>
      <c r="E424" s="38">
        <v>1026.4166666666665</v>
      </c>
      <c r="F424" s="38">
        <v>1005.8333333333333</v>
      </c>
      <c r="G424" s="38">
        <v>986.61666666666656</v>
      </c>
      <c r="H424" s="38">
        <v>1066.2166666666665</v>
      </c>
      <c r="I424" s="38">
        <v>1085.4333333333332</v>
      </c>
      <c r="J424" s="38">
        <v>1106.0166666666664</v>
      </c>
      <c r="K424" s="31">
        <v>1064.8499999999999</v>
      </c>
      <c r="L424" s="31">
        <v>1025.05</v>
      </c>
      <c r="M424" s="31">
        <v>4.3639000000000001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2265.4</v>
      </c>
      <c r="D425" s="38">
        <v>2263.4666666666667</v>
      </c>
      <c r="E425" s="38">
        <v>2234.9333333333334</v>
      </c>
      <c r="F425" s="38">
        <v>2204.4666666666667</v>
      </c>
      <c r="G425" s="38">
        <v>2175.9333333333334</v>
      </c>
      <c r="H425" s="38">
        <v>2293.9333333333334</v>
      </c>
      <c r="I425" s="38">
        <v>2322.4666666666672</v>
      </c>
      <c r="J425" s="38">
        <v>2352.9333333333334</v>
      </c>
      <c r="K425" s="31">
        <v>2292</v>
      </c>
      <c r="L425" s="31">
        <v>2233</v>
      </c>
      <c r="M425" s="31">
        <v>15.39747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642.4</v>
      </c>
      <c r="D426" s="38">
        <v>641.56666666666661</v>
      </c>
      <c r="E426" s="38">
        <v>631.83333333333326</v>
      </c>
      <c r="F426" s="38">
        <v>621.26666666666665</v>
      </c>
      <c r="G426" s="38">
        <v>611.5333333333333</v>
      </c>
      <c r="H426" s="38">
        <v>652.13333333333321</v>
      </c>
      <c r="I426" s="38">
        <v>661.86666666666656</v>
      </c>
      <c r="J426" s="38">
        <v>672.43333333333317</v>
      </c>
      <c r="K426" s="31">
        <v>651.29999999999995</v>
      </c>
      <c r="L426" s="31">
        <v>631</v>
      </c>
      <c r="M426" s="31">
        <v>9.0952800000000007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598.45000000000005</v>
      </c>
      <c r="D427" s="38">
        <v>601.01666666666677</v>
      </c>
      <c r="E427" s="38">
        <v>591.53333333333353</v>
      </c>
      <c r="F427" s="38">
        <v>584.61666666666679</v>
      </c>
      <c r="G427" s="38">
        <v>575.13333333333355</v>
      </c>
      <c r="H427" s="38">
        <v>607.93333333333351</v>
      </c>
      <c r="I427" s="38">
        <v>617.41666666666686</v>
      </c>
      <c r="J427" s="38">
        <v>624.33333333333348</v>
      </c>
      <c r="K427" s="31">
        <v>610.5</v>
      </c>
      <c r="L427" s="31">
        <v>594.1</v>
      </c>
      <c r="M427" s="31">
        <v>149.77497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92.95</v>
      </c>
      <c r="D428" s="38">
        <v>93.5</v>
      </c>
      <c r="E428" s="38">
        <v>91.65</v>
      </c>
      <c r="F428" s="38">
        <v>90.350000000000009</v>
      </c>
      <c r="G428" s="38">
        <v>88.500000000000014</v>
      </c>
      <c r="H428" s="38">
        <v>94.8</v>
      </c>
      <c r="I428" s="38">
        <v>96.649999999999991</v>
      </c>
      <c r="J428" s="38">
        <v>97.949999999999989</v>
      </c>
      <c r="K428" s="31">
        <v>95.35</v>
      </c>
      <c r="L428" s="31">
        <v>92.2</v>
      </c>
      <c r="M428" s="31">
        <v>182.95129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386.9</v>
      </c>
      <c r="D429" s="38">
        <v>389.15000000000003</v>
      </c>
      <c r="E429" s="38">
        <v>376.50000000000006</v>
      </c>
      <c r="F429" s="38">
        <v>366.1</v>
      </c>
      <c r="G429" s="38">
        <v>353.45000000000005</v>
      </c>
      <c r="H429" s="38">
        <v>399.55000000000007</v>
      </c>
      <c r="I429" s="38">
        <v>412.20000000000005</v>
      </c>
      <c r="J429" s="38">
        <v>422.60000000000008</v>
      </c>
      <c r="K429" s="31">
        <v>401.8</v>
      </c>
      <c r="L429" s="31">
        <v>378.75</v>
      </c>
      <c r="M429" s="31">
        <v>16.170539999999999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146.55000000000001</v>
      </c>
      <c r="D430" s="38">
        <v>147.11666666666667</v>
      </c>
      <c r="E430" s="38">
        <v>144.53333333333336</v>
      </c>
      <c r="F430" s="38">
        <v>142.51666666666668</v>
      </c>
      <c r="G430" s="38">
        <v>139.93333333333337</v>
      </c>
      <c r="H430" s="38">
        <v>149.13333333333335</v>
      </c>
      <c r="I430" s="38">
        <v>151.71666666666667</v>
      </c>
      <c r="J430" s="38">
        <v>153.73333333333335</v>
      </c>
      <c r="K430" s="31">
        <v>149.69999999999999</v>
      </c>
      <c r="L430" s="31">
        <v>145.1</v>
      </c>
      <c r="M430" s="31">
        <v>12.60378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406.8</v>
      </c>
      <c r="D431" s="38">
        <v>407.7833333333333</v>
      </c>
      <c r="E431" s="38">
        <v>403.26666666666659</v>
      </c>
      <c r="F431" s="38">
        <v>399.73333333333329</v>
      </c>
      <c r="G431" s="38">
        <v>395.21666666666658</v>
      </c>
      <c r="H431" s="38">
        <v>411.31666666666661</v>
      </c>
      <c r="I431" s="38">
        <v>415.83333333333326</v>
      </c>
      <c r="J431" s="38">
        <v>419.36666666666662</v>
      </c>
      <c r="K431" s="31">
        <v>412.3</v>
      </c>
      <c r="L431" s="31">
        <v>404.25</v>
      </c>
      <c r="M431" s="31">
        <v>4.1429900000000002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233.1</v>
      </c>
      <c r="D432" s="38">
        <v>235.61666666666667</v>
      </c>
      <c r="E432" s="38">
        <v>226.48333333333335</v>
      </c>
      <c r="F432" s="38">
        <v>219.86666666666667</v>
      </c>
      <c r="G432" s="38">
        <v>210.73333333333335</v>
      </c>
      <c r="H432" s="38">
        <v>242.23333333333335</v>
      </c>
      <c r="I432" s="38">
        <v>251.36666666666667</v>
      </c>
      <c r="J432" s="38">
        <v>257.98333333333335</v>
      </c>
      <c r="K432" s="31">
        <v>244.75</v>
      </c>
      <c r="L432" s="31">
        <v>229</v>
      </c>
      <c r="M432" s="31">
        <v>5.9193100000000003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1135.25</v>
      </c>
      <c r="D433" s="38">
        <v>1135.3333333333333</v>
      </c>
      <c r="E433" s="38">
        <v>1126.3666666666666</v>
      </c>
      <c r="F433" s="38">
        <v>1117.4833333333333</v>
      </c>
      <c r="G433" s="38">
        <v>1108.5166666666667</v>
      </c>
      <c r="H433" s="38">
        <v>1144.2166666666665</v>
      </c>
      <c r="I433" s="38">
        <v>1153.1833333333332</v>
      </c>
      <c r="J433" s="38">
        <v>1162.0666666666664</v>
      </c>
      <c r="K433" s="31">
        <v>1144.3</v>
      </c>
      <c r="L433" s="31">
        <v>1126.45</v>
      </c>
      <c r="M433" s="31">
        <v>17.319179999999999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524.15</v>
      </c>
      <c r="D434" s="38">
        <v>526.26666666666665</v>
      </c>
      <c r="E434" s="38">
        <v>517.88333333333333</v>
      </c>
      <c r="F434" s="38">
        <v>511.61666666666667</v>
      </c>
      <c r="G434" s="38">
        <v>503.23333333333335</v>
      </c>
      <c r="H434" s="38">
        <v>532.5333333333333</v>
      </c>
      <c r="I434" s="38">
        <v>540.91666666666652</v>
      </c>
      <c r="J434" s="38">
        <v>547.18333333333328</v>
      </c>
      <c r="K434" s="31">
        <v>534.65</v>
      </c>
      <c r="L434" s="31">
        <v>520</v>
      </c>
      <c r="M434" s="31">
        <v>8.4534900000000004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2573.5</v>
      </c>
      <c r="D435" s="38">
        <v>2593.85</v>
      </c>
      <c r="E435" s="38">
        <v>2544.6999999999998</v>
      </c>
      <c r="F435" s="38">
        <v>2515.9</v>
      </c>
      <c r="G435" s="38">
        <v>2466.75</v>
      </c>
      <c r="H435" s="38">
        <v>2622.6499999999996</v>
      </c>
      <c r="I435" s="38">
        <v>2671.8</v>
      </c>
      <c r="J435" s="38">
        <v>2700.5999999999995</v>
      </c>
      <c r="K435" s="31">
        <v>2643</v>
      </c>
      <c r="L435" s="31">
        <v>2565.0500000000002</v>
      </c>
      <c r="M435" s="31">
        <v>0.28628999999999999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1252.55</v>
      </c>
      <c r="D436" s="38">
        <v>1254.75</v>
      </c>
      <c r="E436" s="38">
        <v>1239.55</v>
      </c>
      <c r="F436" s="38">
        <v>1226.55</v>
      </c>
      <c r="G436" s="38">
        <v>1211.3499999999999</v>
      </c>
      <c r="H436" s="38">
        <v>1267.75</v>
      </c>
      <c r="I436" s="38">
        <v>1282.9499999999998</v>
      </c>
      <c r="J436" s="38">
        <v>1295.95</v>
      </c>
      <c r="K436" s="31">
        <v>1269.95</v>
      </c>
      <c r="L436" s="31">
        <v>1241.75</v>
      </c>
      <c r="M436" s="31">
        <v>0.60894999999999999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368.85</v>
      </c>
      <c r="D437" s="38">
        <v>368.16666666666669</v>
      </c>
      <c r="E437" s="38">
        <v>361.48333333333335</v>
      </c>
      <c r="F437" s="38">
        <v>354.11666666666667</v>
      </c>
      <c r="G437" s="38">
        <v>347.43333333333334</v>
      </c>
      <c r="H437" s="38">
        <v>375.53333333333336</v>
      </c>
      <c r="I437" s="38">
        <v>382.21666666666664</v>
      </c>
      <c r="J437" s="38">
        <v>389.58333333333337</v>
      </c>
      <c r="K437" s="31">
        <v>374.85</v>
      </c>
      <c r="L437" s="31">
        <v>360.8</v>
      </c>
      <c r="M437" s="31">
        <v>3.7551100000000002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424.2</v>
      </c>
      <c r="D438" s="38">
        <v>422.48333333333335</v>
      </c>
      <c r="E438" s="38">
        <v>418.9666666666667</v>
      </c>
      <c r="F438" s="38">
        <v>413.73333333333335</v>
      </c>
      <c r="G438" s="38">
        <v>410.2166666666667</v>
      </c>
      <c r="H438" s="38">
        <v>427.7166666666667</v>
      </c>
      <c r="I438" s="38">
        <v>431.23333333333335</v>
      </c>
      <c r="J438" s="38">
        <v>436.4666666666667</v>
      </c>
      <c r="K438" s="31">
        <v>426</v>
      </c>
      <c r="L438" s="31">
        <v>417.25</v>
      </c>
      <c r="M438" s="31">
        <v>2.1791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3525.15</v>
      </c>
      <c r="D439" s="38">
        <v>3525.1833333333338</v>
      </c>
      <c r="E439" s="38">
        <v>3450.0666666666675</v>
      </c>
      <c r="F439" s="38">
        <v>3374.9833333333336</v>
      </c>
      <c r="G439" s="38">
        <v>3299.8666666666672</v>
      </c>
      <c r="H439" s="38">
        <v>3600.2666666666678</v>
      </c>
      <c r="I439" s="38">
        <v>3675.3833333333337</v>
      </c>
      <c r="J439" s="38">
        <v>3750.4666666666681</v>
      </c>
      <c r="K439" s="31">
        <v>3600.3</v>
      </c>
      <c r="L439" s="31">
        <v>3450.1</v>
      </c>
      <c r="M439" s="31">
        <v>3.3525200000000002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489.15</v>
      </c>
      <c r="D440" s="38">
        <v>490.26666666666665</v>
      </c>
      <c r="E440" s="38">
        <v>485.0333333333333</v>
      </c>
      <c r="F440" s="38">
        <v>480.91666666666663</v>
      </c>
      <c r="G440" s="38">
        <v>475.68333333333328</v>
      </c>
      <c r="H440" s="38">
        <v>494.38333333333333</v>
      </c>
      <c r="I440" s="38">
        <v>499.61666666666667</v>
      </c>
      <c r="J440" s="38">
        <v>503.73333333333335</v>
      </c>
      <c r="K440" s="31">
        <v>495.5</v>
      </c>
      <c r="L440" s="31">
        <v>486.15</v>
      </c>
      <c r="M440" s="31">
        <v>2.0345499999999999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18.5</v>
      </c>
      <c r="D441" s="38">
        <v>18.733333333333334</v>
      </c>
      <c r="E441" s="38">
        <v>18.116666666666667</v>
      </c>
      <c r="F441" s="38">
        <v>17.733333333333334</v>
      </c>
      <c r="G441" s="38">
        <v>17.116666666666667</v>
      </c>
      <c r="H441" s="38">
        <v>19.116666666666667</v>
      </c>
      <c r="I441" s="38">
        <v>19.733333333333334</v>
      </c>
      <c r="J441" s="38">
        <v>20.116666666666667</v>
      </c>
      <c r="K441" s="31">
        <v>19.350000000000001</v>
      </c>
      <c r="L441" s="31">
        <v>18.350000000000001</v>
      </c>
      <c r="M441" s="31">
        <v>2296.9986600000002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215.35</v>
      </c>
      <c r="D442" s="38">
        <v>217.51666666666665</v>
      </c>
      <c r="E442" s="38">
        <v>212.08333333333331</v>
      </c>
      <c r="F442" s="38">
        <v>208.81666666666666</v>
      </c>
      <c r="G442" s="38">
        <v>203.38333333333333</v>
      </c>
      <c r="H442" s="38">
        <v>220.7833333333333</v>
      </c>
      <c r="I442" s="38">
        <v>226.21666666666664</v>
      </c>
      <c r="J442" s="38">
        <v>229.48333333333329</v>
      </c>
      <c r="K442" s="31">
        <v>222.95</v>
      </c>
      <c r="L442" s="31">
        <v>214.25</v>
      </c>
      <c r="M442" s="31">
        <v>5.3096699999999997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801.7</v>
      </c>
      <c r="D443" s="38">
        <v>806.36666666666667</v>
      </c>
      <c r="E443" s="38">
        <v>793.73333333333335</v>
      </c>
      <c r="F443" s="38">
        <v>785.76666666666665</v>
      </c>
      <c r="G443" s="38">
        <v>773.13333333333333</v>
      </c>
      <c r="H443" s="38">
        <v>814.33333333333337</v>
      </c>
      <c r="I443" s="38">
        <v>826.96666666666681</v>
      </c>
      <c r="J443" s="38">
        <v>834.93333333333339</v>
      </c>
      <c r="K443" s="31">
        <v>819</v>
      </c>
      <c r="L443" s="31">
        <v>798.4</v>
      </c>
      <c r="M443" s="31">
        <v>8.1242400000000004</v>
      </c>
      <c r="N443" s="1"/>
      <c r="O443" s="1"/>
    </row>
    <row r="444" spans="1:15" ht="12.75" customHeight="1">
      <c r="A444" s="33">
        <v>434</v>
      </c>
      <c r="B444" s="58" t="s">
        <v>878</v>
      </c>
      <c r="C444" s="31">
        <v>455.6</v>
      </c>
      <c r="D444" s="38">
        <v>453.98333333333329</v>
      </c>
      <c r="E444" s="38">
        <v>451.01666666666659</v>
      </c>
      <c r="F444" s="38">
        <v>446.43333333333328</v>
      </c>
      <c r="G444" s="38">
        <v>443.46666666666658</v>
      </c>
      <c r="H444" s="38">
        <v>458.56666666666661</v>
      </c>
      <c r="I444" s="38">
        <v>461.5333333333333</v>
      </c>
      <c r="J444" s="38">
        <v>466.11666666666662</v>
      </c>
      <c r="K444" s="31">
        <v>456.95</v>
      </c>
      <c r="L444" s="31">
        <v>449.4</v>
      </c>
      <c r="M444" s="31">
        <v>1.9300299999999999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1159.4000000000001</v>
      </c>
      <c r="D445" s="38">
        <v>1156.6333333333334</v>
      </c>
      <c r="E445" s="38">
        <v>1110.0166666666669</v>
      </c>
      <c r="F445" s="38">
        <v>1060.6333333333334</v>
      </c>
      <c r="G445" s="38">
        <v>1014.0166666666669</v>
      </c>
      <c r="H445" s="38">
        <v>1206.0166666666669</v>
      </c>
      <c r="I445" s="38">
        <v>1252.6333333333332</v>
      </c>
      <c r="J445" s="38">
        <v>1302.0166666666669</v>
      </c>
      <c r="K445" s="31">
        <v>1203.25</v>
      </c>
      <c r="L445" s="31">
        <v>1107.25</v>
      </c>
      <c r="M445" s="31">
        <v>13.50793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1041.4000000000001</v>
      </c>
      <c r="D446" s="38">
        <v>1042.8000000000002</v>
      </c>
      <c r="E446" s="38">
        <v>1025.6500000000003</v>
      </c>
      <c r="F446" s="38">
        <v>1009.9000000000001</v>
      </c>
      <c r="G446" s="38">
        <v>992.75000000000023</v>
      </c>
      <c r="H446" s="38">
        <v>1058.5500000000004</v>
      </c>
      <c r="I446" s="38">
        <v>1075.7</v>
      </c>
      <c r="J446" s="38">
        <v>1091.4500000000005</v>
      </c>
      <c r="K446" s="31">
        <v>1059.95</v>
      </c>
      <c r="L446" s="31">
        <v>1027.05</v>
      </c>
      <c r="M446" s="31">
        <v>17.420649999999998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1712.2</v>
      </c>
      <c r="D447" s="38">
        <v>1733.4833333333333</v>
      </c>
      <c r="E447" s="38">
        <v>1678.9666666666667</v>
      </c>
      <c r="F447" s="38">
        <v>1645.7333333333333</v>
      </c>
      <c r="G447" s="38">
        <v>1591.2166666666667</v>
      </c>
      <c r="H447" s="38">
        <v>1766.7166666666667</v>
      </c>
      <c r="I447" s="38">
        <v>1821.2333333333336</v>
      </c>
      <c r="J447" s="38">
        <v>1854.4666666666667</v>
      </c>
      <c r="K447" s="31">
        <v>1788</v>
      </c>
      <c r="L447" s="31">
        <v>1700.25</v>
      </c>
      <c r="M447" s="31">
        <v>18.12059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3440.65</v>
      </c>
      <c r="D448" s="38">
        <v>3433.5499999999997</v>
      </c>
      <c r="E448" s="38">
        <v>3420.6999999999994</v>
      </c>
      <c r="F448" s="38">
        <v>3400.7499999999995</v>
      </c>
      <c r="G448" s="38">
        <v>3387.8999999999992</v>
      </c>
      <c r="H448" s="38">
        <v>3453.4999999999995</v>
      </c>
      <c r="I448" s="38">
        <v>3466.35</v>
      </c>
      <c r="J448" s="38">
        <v>3486.2999999999997</v>
      </c>
      <c r="K448" s="31">
        <v>3446.4</v>
      </c>
      <c r="L448" s="31">
        <v>3413.6</v>
      </c>
      <c r="M448" s="31">
        <v>19.148990000000001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843.05</v>
      </c>
      <c r="D449" s="38">
        <v>845.41666666666663</v>
      </c>
      <c r="E449" s="38">
        <v>835.83333333333326</v>
      </c>
      <c r="F449" s="38">
        <v>828.61666666666667</v>
      </c>
      <c r="G449" s="38">
        <v>819.0333333333333</v>
      </c>
      <c r="H449" s="38">
        <v>852.63333333333321</v>
      </c>
      <c r="I449" s="38">
        <v>862.21666666666647</v>
      </c>
      <c r="J449" s="38">
        <v>869.43333333333317</v>
      </c>
      <c r="K449" s="31">
        <v>855</v>
      </c>
      <c r="L449" s="31">
        <v>838.2</v>
      </c>
      <c r="M449" s="31">
        <v>16.04731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7187.2</v>
      </c>
      <c r="D450" s="38">
        <v>7193.95</v>
      </c>
      <c r="E450" s="38">
        <v>7148.4</v>
      </c>
      <c r="F450" s="38">
        <v>7109.5999999999995</v>
      </c>
      <c r="G450" s="38">
        <v>7064.0499999999993</v>
      </c>
      <c r="H450" s="38">
        <v>7232.75</v>
      </c>
      <c r="I450" s="38">
        <v>7278.3000000000011</v>
      </c>
      <c r="J450" s="38">
        <v>7317.1</v>
      </c>
      <c r="K450" s="31">
        <v>7239.5</v>
      </c>
      <c r="L450" s="31">
        <v>7155.15</v>
      </c>
      <c r="M450" s="31">
        <v>0.81993000000000005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2472.1999999999998</v>
      </c>
      <c r="D451" s="38">
        <v>2490.7166666666667</v>
      </c>
      <c r="E451" s="38">
        <v>2434.4833333333336</v>
      </c>
      <c r="F451" s="38">
        <v>2396.7666666666669</v>
      </c>
      <c r="G451" s="38">
        <v>2340.5333333333338</v>
      </c>
      <c r="H451" s="38">
        <v>2528.4333333333334</v>
      </c>
      <c r="I451" s="38">
        <v>2584.6666666666661</v>
      </c>
      <c r="J451" s="38">
        <v>2622.3833333333332</v>
      </c>
      <c r="K451" s="31">
        <v>2546.9499999999998</v>
      </c>
      <c r="L451" s="31">
        <v>2453</v>
      </c>
      <c r="M451" s="31">
        <v>0.64715999999999996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401.45</v>
      </c>
      <c r="D452" s="38">
        <v>403.95</v>
      </c>
      <c r="E452" s="38">
        <v>392.7</v>
      </c>
      <c r="F452" s="38">
        <v>383.95</v>
      </c>
      <c r="G452" s="38">
        <v>372.7</v>
      </c>
      <c r="H452" s="38">
        <v>412.7</v>
      </c>
      <c r="I452" s="38">
        <v>423.95</v>
      </c>
      <c r="J452" s="38">
        <v>432.7</v>
      </c>
      <c r="K452" s="31">
        <v>415.2</v>
      </c>
      <c r="L452" s="31">
        <v>395.2</v>
      </c>
      <c r="M452" s="31">
        <v>53.05077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622.65</v>
      </c>
      <c r="D453" s="38">
        <v>627.79999999999995</v>
      </c>
      <c r="E453" s="38">
        <v>611.29999999999995</v>
      </c>
      <c r="F453" s="38">
        <v>599.95000000000005</v>
      </c>
      <c r="G453" s="38">
        <v>583.45000000000005</v>
      </c>
      <c r="H453" s="38">
        <v>639.14999999999986</v>
      </c>
      <c r="I453" s="38">
        <v>655.64999999999986</v>
      </c>
      <c r="J453" s="38">
        <v>666.99999999999977</v>
      </c>
      <c r="K453" s="31">
        <v>644.29999999999995</v>
      </c>
      <c r="L453" s="31">
        <v>616.45000000000005</v>
      </c>
      <c r="M453" s="31">
        <v>157.62687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235.75</v>
      </c>
      <c r="D454" s="38">
        <v>237.91666666666666</v>
      </c>
      <c r="E454" s="38">
        <v>231.13333333333333</v>
      </c>
      <c r="F454" s="38">
        <v>226.51666666666668</v>
      </c>
      <c r="G454" s="38">
        <v>219.73333333333335</v>
      </c>
      <c r="H454" s="38">
        <v>242.5333333333333</v>
      </c>
      <c r="I454" s="38">
        <v>249.31666666666666</v>
      </c>
      <c r="J454" s="38">
        <v>253.93333333333328</v>
      </c>
      <c r="K454" s="31">
        <v>244.7</v>
      </c>
      <c r="L454" s="31">
        <v>233.3</v>
      </c>
      <c r="M454" s="31">
        <v>226.36261999999999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118.95</v>
      </c>
      <c r="D455" s="38">
        <v>120.03333333333335</v>
      </c>
      <c r="E455" s="38">
        <v>117.16666666666669</v>
      </c>
      <c r="F455" s="38">
        <v>115.38333333333334</v>
      </c>
      <c r="G455" s="38">
        <v>112.51666666666668</v>
      </c>
      <c r="H455" s="38">
        <v>121.81666666666669</v>
      </c>
      <c r="I455" s="38">
        <v>124.68333333333334</v>
      </c>
      <c r="J455" s="38">
        <v>126.4666666666667</v>
      </c>
      <c r="K455" s="31">
        <v>122.9</v>
      </c>
      <c r="L455" s="31">
        <v>118.25</v>
      </c>
      <c r="M455" s="31">
        <v>549.51585999999998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77.8</v>
      </c>
      <c r="D456" s="38">
        <v>78.316666666666663</v>
      </c>
      <c r="E456" s="38">
        <v>76.333333333333329</v>
      </c>
      <c r="F456" s="38">
        <v>74.86666666666666</v>
      </c>
      <c r="G456" s="38">
        <v>72.883333333333326</v>
      </c>
      <c r="H456" s="38">
        <v>79.783333333333331</v>
      </c>
      <c r="I456" s="38">
        <v>81.76666666666668</v>
      </c>
      <c r="J456" s="38">
        <v>83.233333333333334</v>
      </c>
      <c r="K456" s="31">
        <v>80.3</v>
      </c>
      <c r="L456" s="31">
        <v>76.849999999999994</v>
      </c>
      <c r="M456" s="31">
        <v>30.57518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1547.95</v>
      </c>
      <c r="D457" s="38">
        <v>1549.3333333333333</v>
      </c>
      <c r="E457" s="38">
        <v>1518.6666666666665</v>
      </c>
      <c r="F457" s="38">
        <v>1489.3833333333332</v>
      </c>
      <c r="G457" s="38">
        <v>1458.7166666666665</v>
      </c>
      <c r="H457" s="38">
        <v>1578.6166666666666</v>
      </c>
      <c r="I457" s="38">
        <v>1609.2833333333331</v>
      </c>
      <c r="J457" s="38">
        <v>1638.5666666666666</v>
      </c>
      <c r="K457" s="31">
        <v>1580</v>
      </c>
      <c r="L457" s="31">
        <v>1520.05</v>
      </c>
      <c r="M457" s="31">
        <v>0.19641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434.6</v>
      </c>
      <c r="D458" s="38">
        <v>434.59999999999997</v>
      </c>
      <c r="E458" s="38">
        <v>431.74999999999994</v>
      </c>
      <c r="F458" s="38">
        <v>428.9</v>
      </c>
      <c r="G458" s="38">
        <v>426.04999999999995</v>
      </c>
      <c r="H458" s="38">
        <v>437.44999999999993</v>
      </c>
      <c r="I458" s="38">
        <v>440.29999999999995</v>
      </c>
      <c r="J458" s="38">
        <v>443.14999999999992</v>
      </c>
      <c r="K458" s="31">
        <v>437.45</v>
      </c>
      <c r="L458" s="31">
        <v>431.75</v>
      </c>
      <c r="M458" s="31">
        <v>1.16659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2299.75</v>
      </c>
      <c r="D459" s="38">
        <v>2312.9833333333331</v>
      </c>
      <c r="E459" s="38">
        <v>2264.0166666666664</v>
      </c>
      <c r="F459" s="38">
        <v>2228.2833333333333</v>
      </c>
      <c r="G459" s="38">
        <v>2179.3166666666666</v>
      </c>
      <c r="H459" s="38">
        <v>2348.7166666666662</v>
      </c>
      <c r="I459" s="38">
        <v>2397.6833333333325</v>
      </c>
      <c r="J459" s="38">
        <v>2433.4166666666661</v>
      </c>
      <c r="K459" s="31">
        <v>2361.9499999999998</v>
      </c>
      <c r="L459" s="31">
        <v>2277.25</v>
      </c>
      <c r="M459" s="31">
        <v>0.22172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1145.6500000000001</v>
      </c>
      <c r="D460" s="38">
        <v>1141.2833333333333</v>
      </c>
      <c r="E460" s="38">
        <v>1129.9666666666667</v>
      </c>
      <c r="F460" s="38">
        <v>1114.2833333333333</v>
      </c>
      <c r="G460" s="38">
        <v>1102.9666666666667</v>
      </c>
      <c r="H460" s="38">
        <v>1156.9666666666667</v>
      </c>
      <c r="I460" s="38">
        <v>1168.2833333333333</v>
      </c>
      <c r="J460" s="38">
        <v>1183.9666666666667</v>
      </c>
      <c r="K460" s="31">
        <v>1152.5999999999999</v>
      </c>
      <c r="L460" s="31">
        <v>1125.5999999999999</v>
      </c>
      <c r="M460" s="31">
        <v>23.57217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812.2</v>
      </c>
      <c r="D461" s="38">
        <v>810.6</v>
      </c>
      <c r="E461" s="38">
        <v>797.25</v>
      </c>
      <c r="F461" s="38">
        <v>782.3</v>
      </c>
      <c r="G461" s="38">
        <v>768.94999999999993</v>
      </c>
      <c r="H461" s="38">
        <v>825.55000000000007</v>
      </c>
      <c r="I461" s="38">
        <v>838.9000000000002</v>
      </c>
      <c r="J461" s="38">
        <v>853.85000000000014</v>
      </c>
      <c r="K461" s="31">
        <v>823.95</v>
      </c>
      <c r="L461" s="31">
        <v>795.65</v>
      </c>
      <c r="M461" s="31">
        <v>5.7271200000000002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123.8</v>
      </c>
      <c r="D462" s="38">
        <v>125.06666666666668</v>
      </c>
      <c r="E462" s="38">
        <v>121.13333333333335</v>
      </c>
      <c r="F462" s="38">
        <v>118.46666666666668</v>
      </c>
      <c r="G462" s="38">
        <v>114.53333333333336</v>
      </c>
      <c r="H462" s="38">
        <v>127.73333333333335</v>
      </c>
      <c r="I462" s="38">
        <v>131.66666666666666</v>
      </c>
      <c r="J462" s="38">
        <v>134.33333333333334</v>
      </c>
      <c r="K462" s="31">
        <v>129</v>
      </c>
      <c r="L462" s="31">
        <v>122.4</v>
      </c>
      <c r="M462" s="31">
        <v>12.59097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883.55</v>
      </c>
      <c r="D463" s="38">
        <v>884.68333333333339</v>
      </c>
      <c r="E463" s="38">
        <v>871.76666666666677</v>
      </c>
      <c r="F463" s="38">
        <v>859.98333333333335</v>
      </c>
      <c r="G463" s="38">
        <v>847.06666666666672</v>
      </c>
      <c r="H463" s="38">
        <v>896.46666666666681</v>
      </c>
      <c r="I463" s="38">
        <v>909.38333333333333</v>
      </c>
      <c r="J463" s="38">
        <v>921.16666666666686</v>
      </c>
      <c r="K463" s="31">
        <v>897.6</v>
      </c>
      <c r="L463" s="31">
        <v>872.9</v>
      </c>
      <c r="M463" s="31">
        <v>8.4762299999999993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2602.1</v>
      </c>
      <c r="D464" s="38">
        <v>2597.9166666666665</v>
      </c>
      <c r="E464" s="38">
        <v>2556.9333333333329</v>
      </c>
      <c r="F464" s="38">
        <v>2511.7666666666664</v>
      </c>
      <c r="G464" s="38">
        <v>2470.7833333333328</v>
      </c>
      <c r="H464" s="38">
        <v>2643.083333333333</v>
      </c>
      <c r="I464" s="38">
        <v>2684.0666666666666</v>
      </c>
      <c r="J464" s="38">
        <v>2729.2333333333331</v>
      </c>
      <c r="K464" s="31">
        <v>2638.9</v>
      </c>
      <c r="L464" s="31">
        <v>2552.75</v>
      </c>
      <c r="M464" s="31">
        <v>4.0152700000000001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3471.05</v>
      </c>
      <c r="D465" s="38">
        <v>3486.1166666666668</v>
      </c>
      <c r="E465" s="38">
        <v>3423.3333333333335</v>
      </c>
      <c r="F465" s="38">
        <v>3375.6166666666668</v>
      </c>
      <c r="G465" s="38">
        <v>3312.8333333333335</v>
      </c>
      <c r="H465" s="38">
        <v>3533.8333333333335</v>
      </c>
      <c r="I465" s="38">
        <v>3596.6166666666663</v>
      </c>
      <c r="J465" s="38">
        <v>3644.3333333333335</v>
      </c>
      <c r="K465" s="31">
        <v>3548.9</v>
      </c>
      <c r="L465" s="31">
        <v>3438.4</v>
      </c>
      <c r="M465" s="31">
        <v>0.40426000000000001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2977.15</v>
      </c>
      <c r="D466" s="38">
        <v>2980.9500000000003</v>
      </c>
      <c r="E466" s="38">
        <v>2956.2000000000007</v>
      </c>
      <c r="F466" s="38">
        <v>2935.2500000000005</v>
      </c>
      <c r="G466" s="38">
        <v>2910.5000000000009</v>
      </c>
      <c r="H466" s="38">
        <v>3001.9000000000005</v>
      </c>
      <c r="I466" s="38">
        <v>3026.6499999999996</v>
      </c>
      <c r="J466" s="38">
        <v>3047.6000000000004</v>
      </c>
      <c r="K466" s="31">
        <v>3005.7</v>
      </c>
      <c r="L466" s="31">
        <v>2960</v>
      </c>
      <c r="M466" s="31">
        <v>11.523350000000001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1965.8</v>
      </c>
      <c r="D467" s="38">
        <v>1969.3833333333332</v>
      </c>
      <c r="E467" s="38">
        <v>1950.3666666666663</v>
      </c>
      <c r="F467" s="38">
        <v>1934.9333333333332</v>
      </c>
      <c r="G467" s="38">
        <v>1915.9166666666663</v>
      </c>
      <c r="H467" s="38">
        <v>1984.8166666666664</v>
      </c>
      <c r="I467" s="38">
        <v>2003.8333333333333</v>
      </c>
      <c r="J467" s="38">
        <v>2019.2666666666664</v>
      </c>
      <c r="K467" s="31">
        <v>1988.4</v>
      </c>
      <c r="L467" s="31">
        <v>1953.95</v>
      </c>
      <c r="M467" s="31">
        <v>2.0777999999999999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664.15</v>
      </c>
      <c r="D468" s="38">
        <v>664.38333333333333</v>
      </c>
      <c r="E468" s="38">
        <v>650.76666666666665</v>
      </c>
      <c r="F468" s="38">
        <v>637.38333333333333</v>
      </c>
      <c r="G468" s="38">
        <v>623.76666666666665</v>
      </c>
      <c r="H468" s="38">
        <v>677.76666666666665</v>
      </c>
      <c r="I468" s="38">
        <v>691.38333333333321</v>
      </c>
      <c r="J468" s="38">
        <v>704.76666666666665</v>
      </c>
      <c r="K468" s="31">
        <v>678</v>
      </c>
      <c r="L468" s="31">
        <v>651</v>
      </c>
      <c r="M468" s="31">
        <v>5.23123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759.55</v>
      </c>
      <c r="D469" s="38">
        <v>761.98333333333323</v>
      </c>
      <c r="E469" s="38">
        <v>749.56666666666649</v>
      </c>
      <c r="F469" s="38">
        <v>739.58333333333326</v>
      </c>
      <c r="G469" s="38">
        <v>727.16666666666652</v>
      </c>
      <c r="H469" s="38">
        <v>771.96666666666647</v>
      </c>
      <c r="I469" s="38">
        <v>784.38333333333321</v>
      </c>
      <c r="J469" s="38">
        <v>794.36666666666645</v>
      </c>
      <c r="K469" s="31">
        <v>774.4</v>
      </c>
      <c r="L469" s="31">
        <v>752</v>
      </c>
      <c r="M469" s="31">
        <v>0.40970000000000001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1690.9</v>
      </c>
      <c r="D470" s="38">
        <v>1695.2333333333336</v>
      </c>
      <c r="E470" s="38">
        <v>1673.8166666666671</v>
      </c>
      <c r="F470" s="38">
        <v>1656.7333333333336</v>
      </c>
      <c r="G470" s="38">
        <v>1635.3166666666671</v>
      </c>
      <c r="H470" s="38">
        <v>1712.3166666666671</v>
      </c>
      <c r="I470" s="38">
        <v>1733.7333333333336</v>
      </c>
      <c r="J470" s="38">
        <v>1750.8166666666671</v>
      </c>
      <c r="K470" s="31">
        <v>1716.65</v>
      </c>
      <c r="L470" s="31">
        <v>1678.15</v>
      </c>
      <c r="M470" s="31">
        <v>7.5273599999999998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32.049999999999997</v>
      </c>
      <c r="D471" s="38">
        <v>32.166666666666664</v>
      </c>
      <c r="E471" s="38">
        <v>31.883333333333326</v>
      </c>
      <c r="F471" s="38">
        <v>31.716666666666661</v>
      </c>
      <c r="G471" s="38">
        <v>31.433333333333323</v>
      </c>
      <c r="H471" s="38">
        <v>32.333333333333329</v>
      </c>
      <c r="I471" s="38">
        <v>32.616666666666674</v>
      </c>
      <c r="J471" s="38">
        <v>32.783333333333331</v>
      </c>
      <c r="K471" s="31">
        <v>32.450000000000003</v>
      </c>
      <c r="L471" s="31">
        <v>32</v>
      </c>
      <c r="M471" s="31">
        <v>50.827500000000001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292.55</v>
      </c>
      <c r="D472" s="38">
        <v>294.96666666666664</v>
      </c>
      <c r="E472" s="38">
        <v>286.68333333333328</v>
      </c>
      <c r="F472" s="38">
        <v>280.81666666666666</v>
      </c>
      <c r="G472" s="38">
        <v>272.5333333333333</v>
      </c>
      <c r="H472" s="38">
        <v>300.83333333333326</v>
      </c>
      <c r="I472" s="38">
        <v>309.11666666666667</v>
      </c>
      <c r="J472" s="38">
        <v>314.98333333333323</v>
      </c>
      <c r="K472" s="31">
        <v>303.25</v>
      </c>
      <c r="L472" s="31">
        <v>289.10000000000002</v>
      </c>
      <c r="M472" s="31">
        <v>5.7277800000000001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398.4</v>
      </c>
      <c r="D473" s="38">
        <v>402.26666666666665</v>
      </c>
      <c r="E473" s="38">
        <v>386.63333333333333</v>
      </c>
      <c r="F473" s="38">
        <v>374.86666666666667</v>
      </c>
      <c r="G473" s="38">
        <v>359.23333333333335</v>
      </c>
      <c r="H473" s="38">
        <v>414.0333333333333</v>
      </c>
      <c r="I473" s="38">
        <v>429.66666666666663</v>
      </c>
      <c r="J473" s="38">
        <v>441.43333333333328</v>
      </c>
      <c r="K473" s="31">
        <v>417.9</v>
      </c>
      <c r="L473" s="31">
        <v>390.5</v>
      </c>
      <c r="M473" s="31">
        <v>31.47289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779.75</v>
      </c>
      <c r="D474" s="38">
        <v>783.0333333333333</v>
      </c>
      <c r="E474" s="38">
        <v>771.81666666666661</v>
      </c>
      <c r="F474" s="38">
        <v>763.88333333333333</v>
      </c>
      <c r="G474" s="38">
        <v>752.66666666666663</v>
      </c>
      <c r="H474" s="38">
        <v>790.96666666666658</v>
      </c>
      <c r="I474" s="38">
        <v>802.18333333333328</v>
      </c>
      <c r="J474" s="38">
        <v>810.11666666666656</v>
      </c>
      <c r="K474" s="31">
        <v>794.25</v>
      </c>
      <c r="L474" s="31">
        <v>775.1</v>
      </c>
      <c r="M474" s="31">
        <v>0.47021000000000002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3047.4</v>
      </c>
      <c r="D475" s="38">
        <v>3051.7999999999997</v>
      </c>
      <c r="E475" s="38">
        <v>3023.5999999999995</v>
      </c>
      <c r="F475" s="38">
        <v>2999.7999999999997</v>
      </c>
      <c r="G475" s="38">
        <v>2971.5999999999995</v>
      </c>
      <c r="H475" s="38">
        <v>3075.5999999999995</v>
      </c>
      <c r="I475" s="38">
        <v>3103.7999999999993</v>
      </c>
      <c r="J475" s="38">
        <v>3127.5999999999995</v>
      </c>
      <c r="K475" s="31">
        <v>3080</v>
      </c>
      <c r="L475" s="31">
        <v>3028</v>
      </c>
      <c r="M475" s="31">
        <v>0.74107000000000001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39.450000000000003</v>
      </c>
      <c r="D476" s="38">
        <v>39.81666666666667</v>
      </c>
      <c r="E476" s="38">
        <v>38.63333333333334</v>
      </c>
      <c r="F476" s="38">
        <v>37.81666666666667</v>
      </c>
      <c r="G476" s="38">
        <v>36.63333333333334</v>
      </c>
      <c r="H476" s="38">
        <v>40.63333333333334</v>
      </c>
      <c r="I476" s="38">
        <v>41.816666666666663</v>
      </c>
      <c r="J476" s="38">
        <v>42.63333333333334</v>
      </c>
      <c r="K476" s="31">
        <v>41</v>
      </c>
      <c r="L476" s="31">
        <v>39</v>
      </c>
      <c r="M476" s="31">
        <v>66.22354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1379.75</v>
      </c>
      <c r="D477" s="38">
        <v>1379.4333333333334</v>
      </c>
      <c r="E477" s="38">
        <v>1362.8666666666668</v>
      </c>
      <c r="F477" s="38">
        <v>1345.9833333333333</v>
      </c>
      <c r="G477" s="38">
        <v>1329.4166666666667</v>
      </c>
      <c r="H477" s="38">
        <v>1396.3166666666668</v>
      </c>
      <c r="I477" s="38">
        <v>1412.8833333333334</v>
      </c>
      <c r="J477" s="38">
        <v>1429.7666666666669</v>
      </c>
      <c r="K477" s="31">
        <v>1396</v>
      </c>
      <c r="L477" s="31">
        <v>1362.55</v>
      </c>
      <c r="M477" s="31">
        <v>19.41995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27.95</v>
      </c>
      <c r="D478" s="38">
        <v>28.066666666666666</v>
      </c>
      <c r="E478" s="38">
        <v>27.433333333333334</v>
      </c>
      <c r="F478" s="38">
        <v>26.916666666666668</v>
      </c>
      <c r="G478" s="38">
        <v>26.283333333333335</v>
      </c>
      <c r="H478" s="38">
        <v>28.583333333333332</v>
      </c>
      <c r="I478" s="38">
        <v>29.216666666666665</v>
      </c>
      <c r="J478" s="38">
        <v>29.733333333333331</v>
      </c>
      <c r="K478" s="31">
        <v>28.7</v>
      </c>
      <c r="L478" s="31">
        <v>27.55</v>
      </c>
      <c r="M478" s="31">
        <v>106.78556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426.5</v>
      </c>
      <c r="D479" s="38">
        <v>427.75</v>
      </c>
      <c r="E479" s="38">
        <v>421.05</v>
      </c>
      <c r="F479" s="38">
        <v>415.6</v>
      </c>
      <c r="G479" s="38">
        <v>408.90000000000003</v>
      </c>
      <c r="H479" s="38">
        <v>433.2</v>
      </c>
      <c r="I479" s="38">
        <v>439.90000000000003</v>
      </c>
      <c r="J479" s="38">
        <v>445.34999999999997</v>
      </c>
      <c r="K479" s="31">
        <v>434.45</v>
      </c>
      <c r="L479" s="31">
        <v>422.3</v>
      </c>
      <c r="M479" s="31">
        <v>0.97968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8287.7000000000007</v>
      </c>
      <c r="D480" s="38">
        <v>8272.0333333333328</v>
      </c>
      <c r="E480" s="38">
        <v>8229.0666666666657</v>
      </c>
      <c r="F480" s="38">
        <v>8170.4333333333325</v>
      </c>
      <c r="G480" s="38">
        <v>8127.4666666666653</v>
      </c>
      <c r="H480" s="38">
        <v>8330.6666666666661</v>
      </c>
      <c r="I480" s="38">
        <v>8373.6333333333332</v>
      </c>
      <c r="J480" s="38">
        <v>8432.2666666666664</v>
      </c>
      <c r="K480" s="31">
        <v>8315</v>
      </c>
      <c r="L480" s="31">
        <v>8213.4</v>
      </c>
      <c r="M480" s="31">
        <v>1.3441399999999999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87.85</v>
      </c>
      <c r="D481" s="38">
        <v>88.3</v>
      </c>
      <c r="E481" s="38">
        <v>85.75</v>
      </c>
      <c r="F481" s="38">
        <v>83.65</v>
      </c>
      <c r="G481" s="38">
        <v>81.100000000000009</v>
      </c>
      <c r="H481" s="38">
        <v>90.399999999999991</v>
      </c>
      <c r="I481" s="38">
        <v>92.949999999999974</v>
      </c>
      <c r="J481" s="38">
        <v>95.049999999999983</v>
      </c>
      <c r="K481" s="31">
        <v>90.85</v>
      </c>
      <c r="L481" s="31">
        <v>86.2</v>
      </c>
      <c r="M481" s="31">
        <v>163.56174999999999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1559.8</v>
      </c>
      <c r="D482" s="38">
        <v>1566.1666666666667</v>
      </c>
      <c r="E482" s="38">
        <v>1532.3333333333335</v>
      </c>
      <c r="F482" s="38">
        <v>1504.8666666666668</v>
      </c>
      <c r="G482" s="38">
        <v>1471.0333333333335</v>
      </c>
      <c r="H482" s="38">
        <v>1593.6333333333334</v>
      </c>
      <c r="I482" s="38">
        <v>1627.4666666666669</v>
      </c>
      <c r="J482" s="38">
        <v>1654.9333333333334</v>
      </c>
      <c r="K482" s="31">
        <v>1600</v>
      </c>
      <c r="L482" s="31">
        <v>1538.7</v>
      </c>
      <c r="M482" s="31">
        <v>4.0372000000000003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1003.6</v>
      </c>
      <c r="D483" s="38">
        <v>1002.5499999999998</v>
      </c>
      <c r="E483" s="38">
        <v>987.09999999999968</v>
      </c>
      <c r="F483" s="38">
        <v>970.5999999999998</v>
      </c>
      <c r="G483" s="38">
        <v>955.14999999999964</v>
      </c>
      <c r="H483" s="38">
        <v>1019.0499999999997</v>
      </c>
      <c r="I483" s="38">
        <v>1034.4999999999998</v>
      </c>
      <c r="J483" s="31">
        <v>1050.9999999999998</v>
      </c>
      <c r="K483" s="31">
        <v>1018</v>
      </c>
      <c r="L483" s="31">
        <v>986.05</v>
      </c>
      <c r="M483" s="58">
        <v>8.9841599999999993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576.25</v>
      </c>
      <c r="D484" s="38">
        <v>577.98333333333335</v>
      </c>
      <c r="E484" s="38">
        <v>569.4666666666667</v>
      </c>
      <c r="F484" s="38">
        <v>562.68333333333339</v>
      </c>
      <c r="G484" s="38">
        <v>554.16666666666674</v>
      </c>
      <c r="H484" s="38">
        <v>584.76666666666665</v>
      </c>
      <c r="I484" s="38">
        <v>593.2833333333333</v>
      </c>
      <c r="J484" s="31">
        <v>600.06666666666661</v>
      </c>
      <c r="K484" s="31">
        <v>586.5</v>
      </c>
      <c r="L484" s="31">
        <v>571.20000000000005</v>
      </c>
      <c r="M484" s="58">
        <v>4.6807499999999997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619.15</v>
      </c>
      <c r="D485" s="38">
        <v>620.9</v>
      </c>
      <c r="E485" s="38">
        <v>612.25</v>
      </c>
      <c r="F485" s="38">
        <v>605.35</v>
      </c>
      <c r="G485" s="38">
        <v>596.70000000000005</v>
      </c>
      <c r="H485" s="38">
        <v>627.79999999999995</v>
      </c>
      <c r="I485" s="38">
        <v>636.44999999999982</v>
      </c>
      <c r="J485" s="38">
        <v>643.34999999999991</v>
      </c>
      <c r="K485" s="31">
        <v>629.54999999999995</v>
      </c>
      <c r="L485" s="31">
        <v>614</v>
      </c>
      <c r="M485" s="31">
        <v>29.772939999999998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782.9</v>
      </c>
      <c r="D486" s="38">
        <v>788.30000000000007</v>
      </c>
      <c r="E486" s="38">
        <v>774.60000000000014</v>
      </c>
      <c r="F486" s="38">
        <v>766.30000000000007</v>
      </c>
      <c r="G486" s="38">
        <v>752.60000000000014</v>
      </c>
      <c r="H486" s="38">
        <v>796.60000000000014</v>
      </c>
      <c r="I486" s="38">
        <v>810.30000000000018</v>
      </c>
      <c r="J486" s="31">
        <v>818.60000000000014</v>
      </c>
      <c r="K486" s="31">
        <v>802</v>
      </c>
      <c r="L486" s="31">
        <v>780</v>
      </c>
      <c r="M486" s="58">
        <v>0.77688999999999997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590.45000000000005</v>
      </c>
      <c r="D487" s="38">
        <v>590.18333333333339</v>
      </c>
      <c r="E487" s="38">
        <v>581.36666666666679</v>
      </c>
      <c r="F487" s="38">
        <v>572.28333333333342</v>
      </c>
      <c r="G487" s="38">
        <v>563.46666666666681</v>
      </c>
      <c r="H487" s="38">
        <v>599.26666666666677</v>
      </c>
      <c r="I487" s="38">
        <v>608.08333333333337</v>
      </c>
      <c r="J487" s="38">
        <v>617.16666666666674</v>
      </c>
      <c r="K487" s="31">
        <v>599</v>
      </c>
      <c r="L487" s="31">
        <v>581.1</v>
      </c>
      <c r="M487" s="31">
        <v>5.6455900000000003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349.9</v>
      </c>
      <c r="D488" s="38">
        <v>351.90000000000003</v>
      </c>
      <c r="E488" s="38">
        <v>344.00000000000006</v>
      </c>
      <c r="F488" s="38">
        <v>338.1</v>
      </c>
      <c r="G488" s="38">
        <v>330.20000000000005</v>
      </c>
      <c r="H488" s="38">
        <v>357.80000000000007</v>
      </c>
      <c r="I488" s="38">
        <v>365.70000000000005</v>
      </c>
      <c r="J488" s="38">
        <v>371.60000000000008</v>
      </c>
      <c r="K488" s="31">
        <v>359.8</v>
      </c>
      <c r="L488" s="31">
        <v>346</v>
      </c>
      <c r="M488" s="31">
        <v>4.6697199999999999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353.5</v>
      </c>
      <c r="D489" s="38">
        <v>355.66666666666669</v>
      </c>
      <c r="E489" s="38">
        <v>347.83333333333337</v>
      </c>
      <c r="F489" s="38">
        <v>342.16666666666669</v>
      </c>
      <c r="G489" s="38">
        <v>334.33333333333337</v>
      </c>
      <c r="H489" s="38">
        <v>361.33333333333337</v>
      </c>
      <c r="I489" s="38">
        <v>369.16666666666674</v>
      </c>
      <c r="J489" s="38">
        <v>374.83333333333337</v>
      </c>
      <c r="K489" s="31">
        <v>363.5</v>
      </c>
      <c r="L489" s="31">
        <v>350</v>
      </c>
      <c r="M489" s="31">
        <v>2.18852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342.05</v>
      </c>
      <c r="D490" s="38">
        <v>344.65000000000003</v>
      </c>
      <c r="E490" s="38">
        <v>334.15000000000009</v>
      </c>
      <c r="F490" s="38">
        <v>326.25000000000006</v>
      </c>
      <c r="G490" s="38">
        <v>315.75000000000011</v>
      </c>
      <c r="H490" s="38">
        <v>352.55000000000007</v>
      </c>
      <c r="I490" s="38">
        <v>363.04999999999995</v>
      </c>
      <c r="J490" s="38">
        <v>370.95000000000005</v>
      </c>
      <c r="K490" s="31">
        <v>355.15</v>
      </c>
      <c r="L490" s="31">
        <v>336.75</v>
      </c>
      <c r="M490" s="31">
        <v>1.3989400000000001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808.1</v>
      </c>
      <c r="D491" s="38">
        <v>806</v>
      </c>
      <c r="E491" s="38">
        <v>802.15</v>
      </c>
      <c r="F491" s="38">
        <v>796.19999999999993</v>
      </c>
      <c r="G491" s="38">
        <v>792.34999999999991</v>
      </c>
      <c r="H491" s="38">
        <v>811.95</v>
      </c>
      <c r="I491" s="38">
        <v>815.8</v>
      </c>
      <c r="J491" s="38">
        <v>821.75000000000011</v>
      </c>
      <c r="K491" s="31">
        <v>809.85</v>
      </c>
      <c r="L491" s="31">
        <v>800.05</v>
      </c>
      <c r="M491" s="31">
        <v>13.02623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1284.6500000000001</v>
      </c>
      <c r="D492" s="38">
        <v>1283.8500000000001</v>
      </c>
      <c r="E492" s="38">
        <v>1256.8000000000002</v>
      </c>
      <c r="F492" s="38">
        <v>1228.95</v>
      </c>
      <c r="G492" s="38">
        <v>1201.9000000000001</v>
      </c>
      <c r="H492" s="38">
        <v>1311.7000000000003</v>
      </c>
      <c r="I492" s="38">
        <v>1338.75</v>
      </c>
      <c r="J492" s="38">
        <v>1366.6000000000004</v>
      </c>
      <c r="K492" s="31">
        <v>1310.9</v>
      </c>
      <c r="L492" s="31">
        <v>1256</v>
      </c>
      <c r="M492" s="31">
        <v>2.6963200000000001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272.14999999999998</v>
      </c>
      <c r="D493" s="38">
        <v>273.3</v>
      </c>
      <c r="E493" s="38">
        <v>269.20000000000005</v>
      </c>
      <c r="F493" s="38">
        <v>266.25000000000006</v>
      </c>
      <c r="G493" s="38">
        <v>262.15000000000009</v>
      </c>
      <c r="H493" s="38">
        <v>276.25</v>
      </c>
      <c r="I493" s="38">
        <v>280.35000000000002</v>
      </c>
      <c r="J493" s="38">
        <v>283.29999999999995</v>
      </c>
      <c r="K493" s="31">
        <v>277.39999999999998</v>
      </c>
      <c r="L493" s="31">
        <v>270.35000000000002</v>
      </c>
      <c r="M493" s="31">
        <v>107.28355999999999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285.55</v>
      </c>
      <c r="D494" s="38">
        <v>282.90000000000003</v>
      </c>
      <c r="E494" s="38">
        <v>278.90000000000009</v>
      </c>
      <c r="F494" s="38">
        <v>272.25000000000006</v>
      </c>
      <c r="G494" s="38">
        <v>268.25000000000011</v>
      </c>
      <c r="H494" s="38">
        <v>289.55000000000007</v>
      </c>
      <c r="I494" s="38">
        <v>293.54999999999995</v>
      </c>
      <c r="J494" s="38">
        <v>300.20000000000005</v>
      </c>
      <c r="K494" s="31">
        <v>286.89999999999998</v>
      </c>
      <c r="L494" s="31">
        <v>276.25</v>
      </c>
      <c r="M494" s="31">
        <v>2.3637600000000001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440.7</v>
      </c>
      <c r="D495" s="38">
        <v>443.65000000000003</v>
      </c>
      <c r="E495" s="38">
        <v>434.30000000000007</v>
      </c>
      <c r="F495" s="38">
        <v>427.90000000000003</v>
      </c>
      <c r="G495" s="38">
        <v>418.55000000000007</v>
      </c>
      <c r="H495" s="38">
        <v>450.05000000000007</v>
      </c>
      <c r="I495" s="38">
        <v>459.40000000000009</v>
      </c>
      <c r="J495" s="38">
        <v>465.80000000000007</v>
      </c>
      <c r="K495" s="31">
        <v>453</v>
      </c>
      <c r="L495" s="31">
        <v>437.25</v>
      </c>
      <c r="M495" s="31">
        <v>0.59785999999999995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1873.3</v>
      </c>
      <c r="D496" s="38">
        <v>1876.45</v>
      </c>
      <c r="E496" s="38">
        <v>1847.95</v>
      </c>
      <c r="F496" s="38">
        <v>1822.6</v>
      </c>
      <c r="G496" s="38">
        <v>1794.1</v>
      </c>
      <c r="H496" s="38">
        <v>1901.8000000000002</v>
      </c>
      <c r="I496" s="38">
        <v>1930.3000000000002</v>
      </c>
      <c r="J496" s="38">
        <v>1955.6500000000003</v>
      </c>
      <c r="K496" s="31">
        <v>1904.95</v>
      </c>
      <c r="L496" s="31">
        <v>1851.1</v>
      </c>
      <c r="M496" s="31">
        <v>0.56503999999999999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2274.4499999999998</v>
      </c>
      <c r="D497" s="38">
        <v>2277.4500000000003</v>
      </c>
      <c r="E497" s="38">
        <v>2254.9000000000005</v>
      </c>
      <c r="F497" s="38">
        <v>2235.3500000000004</v>
      </c>
      <c r="G497" s="38">
        <v>2212.8000000000006</v>
      </c>
      <c r="H497" s="38">
        <v>2297.0000000000005</v>
      </c>
      <c r="I497" s="38">
        <v>2319.5500000000006</v>
      </c>
      <c r="J497" s="38">
        <v>2339.1000000000004</v>
      </c>
      <c r="K497" s="31">
        <v>2300</v>
      </c>
      <c r="L497" s="31">
        <v>2257.9</v>
      </c>
      <c r="M497" s="31">
        <v>0.14579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7.9</v>
      </c>
      <c r="D498" s="38">
        <v>8.0166666666666675</v>
      </c>
      <c r="E498" s="38">
        <v>7.7333333333333343</v>
      </c>
      <c r="F498" s="38">
        <v>7.5666666666666664</v>
      </c>
      <c r="G498" s="38">
        <v>7.2833333333333332</v>
      </c>
      <c r="H498" s="38">
        <v>8.1833333333333353</v>
      </c>
      <c r="I498" s="38">
        <v>8.4666666666666703</v>
      </c>
      <c r="J498" s="38">
        <v>8.6333333333333364</v>
      </c>
      <c r="K498" s="31">
        <v>8.3000000000000007</v>
      </c>
      <c r="L498" s="31">
        <v>7.85</v>
      </c>
      <c r="M498" s="31">
        <v>1229.98245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801.15</v>
      </c>
      <c r="D499" s="38">
        <v>799.5</v>
      </c>
      <c r="E499" s="38">
        <v>793.75</v>
      </c>
      <c r="F499" s="38">
        <v>786.35</v>
      </c>
      <c r="G499" s="38">
        <v>780.6</v>
      </c>
      <c r="H499" s="38">
        <v>806.9</v>
      </c>
      <c r="I499" s="38">
        <v>812.65</v>
      </c>
      <c r="J499" s="38">
        <v>820.05</v>
      </c>
      <c r="K499" s="31">
        <v>805.25</v>
      </c>
      <c r="L499" s="31">
        <v>792.1</v>
      </c>
      <c r="M499" s="31">
        <v>26.998010000000001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325.3</v>
      </c>
      <c r="D500" s="38">
        <v>325.13333333333333</v>
      </c>
      <c r="E500" s="38">
        <v>318.26666666666665</v>
      </c>
      <c r="F500" s="38">
        <v>311.23333333333335</v>
      </c>
      <c r="G500" s="38">
        <v>304.36666666666667</v>
      </c>
      <c r="H500" s="38">
        <v>332.16666666666663</v>
      </c>
      <c r="I500" s="38">
        <v>339.0333333333333</v>
      </c>
      <c r="J500" s="38">
        <v>346.06666666666661</v>
      </c>
      <c r="K500" s="31">
        <v>332</v>
      </c>
      <c r="L500" s="31">
        <v>318.10000000000002</v>
      </c>
      <c r="M500" s="31">
        <v>17.705909999999999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109.55</v>
      </c>
      <c r="D501" s="38">
        <v>111.05</v>
      </c>
      <c r="E501" s="38">
        <v>106.94999999999999</v>
      </c>
      <c r="F501" s="38">
        <v>104.35</v>
      </c>
      <c r="G501" s="38">
        <v>100.24999999999999</v>
      </c>
      <c r="H501" s="38">
        <v>113.64999999999999</v>
      </c>
      <c r="I501" s="38">
        <v>117.74999999999999</v>
      </c>
      <c r="J501" s="38">
        <v>120.35</v>
      </c>
      <c r="K501" s="31">
        <v>115.15</v>
      </c>
      <c r="L501" s="31">
        <v>108.45</v>
      </c>
      <c r="M501" s="31">
        <v>71.013319999999993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928.5</v>
      </c>
      <c r="D502" s="38">
        <v>930.0333333333333</v>
      </c>
      <c r="E502" s="38">
        <v>910.06666666666661</v>
      </c>
      <c r="F502" s="38">
        <v>891.63333333333333</v>
      </c>
      <c r="G502" s="38">
        <v>871.66666666666663</v>
      </c>
      <c r="H502" s="38">
        <v>948.46666666666658</v>
      </c>
      <c r="I502" s="38">
        <v>968.43333333333328</v>
      </c>
      <c r="J502" s="38">
        <v>986.86666666666656</v>
      </c>
      <c r="K502" s="31">
        <v>950</v>
      </c>
      <c r="L502" s="31">
        <v>911.6</v>
      </c>
      <c r="M502" s="31">
        <v>0.87431000000000003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1453.25</v>
      </c>
      <c r="D503" s="38">
        <v>1444.75</v>
      </c>
      <c r="E503" s="38">
        <v>1423.55</v>
      </c>
      <c r="F503" s="38">
        <v>1393.85</v>
      </c>
      <c r="G503" s="38">
        <v>1372.6499999999999</v>
      </c>
      <c r="H503" s="38">
        <v>1474.45</v>
      </c>
      <c r="I503" s="38">
        <v>1495.6499999999999</v>
      </c>
      <c r="J503" s="38">
        <v>1525.3500000000001</v>
      </c>
      <c r="K503" s="31">
        <v>1465.95</v>
      </c>
      <c r="L503" s="31">
        <v>1415.05</v>
      </c>
      <c r="M503" s="31">
        <v>1.26031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402.8</v>
      </c>
      <c r="D504" s="38">
        <v>402.56666666666666</v>
      </c>
      <c r="E504" s="38">
        <v>399.23333333333335</v>
      </c>
      <c r="F504" s="38">
        <v>395.66666666666669</v>
      </c>
      <c r="G504" s="38">
        <v>392.33333333333337</v>
      </c>
      <c r="H504" s="38">
        <v>406.13333333333333</v>
      </c>
      <c r="I504" s="38">
        <v>409.4666666666667</v>
      </c>
      <c r="J504" s="38">
        <v>413.0333333333333</v>
      </c>
      <c r="K504" s="31">
        <v>405.9</v>
      </c>
      <c r="L504" s="31">
        <v>399</v>
      </c>
      <c r="M504" s="31">
        <v>26.998090000000001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17</v>
      </c>
      <c r="D505" s="38">
        <v>17.05</v>
      </c>
      <c r="E505" s="38">
        <v>16.8</v>
      </c>
      <c r="F505" s="38">
        <v>16.600000000000001</v>
      </c>
      <c r="G505" s="38">
        <v>16.350000000000001</v>
      </c>
      <c r="H505" s="38">
        <v>17.25</v>
      </c>
      <c r="I505" s="38">
        <v>17.5</v>
      </c>
      <c r="J505" s="31">
        <v>17.7</v>
      </c>
      <c r="K505" s="31">
        <v>17.3</v>
      </c>
      <c r="L505" s="31">
        <v>16.850000000000001</v>
      </c>
      <c r="M505" s="58">
        <v>1089.43704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226.75</v>
      </c>
      <c r="D506" s="38">
        <v>230.04999999999998</v>
      </c>
      <c r="E506" s="38">
        <v>221.69999999999996</v>
      </c>
      <c r="F506" s="38">
        <v>216.64999999999998</v>
      </c>
      <c r="G506" s="38">
        <v>208.29999999999995</v>
      </c>
      <c r="H506" s="38">
        <v>235.09999999999997</v>
      </c>
      <c r="I506" s="38">
        <v>243.45</v>
      </c>
      <c r="J506" s="31">
        <v>248.49999999999997</v>
      </c>
      <c r="K506" s="31">
        <v>238.4</v>
      </c>
      <c r="L506" s="31">
        <v>225</v>
      </c>
      <c r="M506" s="58">
        <v>140.83360999999999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481.45</v>
      </c>
      <c r="D507" s="38">
        <v>480.7</v>
      </c>
      <c r="E507" s="38">
        <v>469</v>
      </c>
      <c r="F507" s="38">
        <v>456.55</v>
      </c>
      <c r="G507" s="38">
        <v>444.85</v>
      </c>
      <c r="H507" s="38">
        <v>493.15</v>
      </c>
      <c r="I507" s="38">
        <v>504.84999999999991</v>
      </c>
      <c r="J507" s="38">
        <v>517.29999999999995</v>
      </c>
      <c r="K507" s="31">
        <v>492.4</v>
      </c>
      <c r="L507" s="31">
        <v>468.25</v>
      </c>
      <c r="M507" s="31">
        <v>13.743309999999999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13310.65</v>
      </c>
      <c r="D508" s="38">
        <v>13487.566666666666</v>
      </c>
      <c r="E508" s="38">
        <v>12875.133333333331</v>
      </c>
      <c r="F508" s="38">
        <v>12439.616666666665</v>
      </c>
      <c r="G508" s="38">
        <v>11827.183333333331</v>
      </c>
      <c r="H508" s="38">
        <v>13923.083333333332</v>
      </c>
      <c r="I508" s="38">
        <v>14535.516666666666</v>
      </c>
      <c r="J508" s="38">
        <v>14971.033333333333</v>
      </c>
      <c r="K508" s="31">
        <v>14100</v>
      </c>
      <c r="L508" s="31">
        <v>13052.05</v>
      </c>
      <c r="M508" s="31">
        <v>0.14162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85.05</v>
      </c>
      <c r="D509" s="38">
        <v>84.55</v>
      </c>
      <c r="E509" s="38">
        <v>83.149999999999991</v>
      </c>
      <c r="F509" s="38">
        <v>81.25</v>
      </c>
      <c r="G509" s="38">
        <v>79.849999999999994</v>
      </c>
      <c r="H509" s="38">
        <v>86.449999999999989</v>
      </c>
      <c r="I509" s="38">
        <v>87.85</v>
      </c>
      <c r="J509" s="31">
        <v>89.749999999999986</v>
      </c>
      <c r="K509" s="31">
        <v>85.95</v>
      </c>
      <c r="L509" s="31">
        <v>82.65</v>
      </c>
      <c r="M509" s="58">
        <v>548.44624999999996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628.6</v>
      </c>
      <c r="D510" s="38">
        <v>628.5333333333333</v>
      </c>
      <c r="E510" s="38">
        <v>622.06666666666661</v>
      </c>
      <c r="F510" s="38">
        <v>615.5333333333333</v>
      </c>
      <c r="G510" s="38">
        <v>609.06666666666661</v>
      </c>
      <c r="H510" s="38">
        <v>635.06666666666661</v>
      </c>
      <c r="I510" s="38">
        <v>641.5333333333333</v>
      </c>
      <c r="J510" s="38">
        <v>648.06666666666661</v>
      </c>
      <c r="K510" s="31">
        <v>635</v>
      </c>
      <c r="L510" s="31">
        <v>622</v>
      </c>
      <c r="M510" s="31">
        <v>8.55457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1475.7</v>
      </c>
      <c r="D511" s="38">
        <v>1477.75</v>
      </c>
      <c r="E511" s="38">
        <v>1468</v>
      </c>
      <c r="F511" s="38">
        <v>1460.3</v>
      </c>
      <c r="G511" s="38">
        <v>1450.55</v>
      </c>
      <c r="H511" s="38">
        <v>1485.45</v>
      </c>
      <c r="I511" s="38">
        <v>1495.2</v>
      </c>
      <c r="J511" s="38">
        <v>1502.9</v>
      </c>
      <c r="K511" s="31">
        <v>1487.5</v>
      </c>
      <c r="L511" s="31">
        <v>1470.05</v>
      </c>
      <c r="M511" s="31">
        <v>0.57918000000000003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7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20"/>
      <c r="B5" s="321"/>
      <c r="C5" s="320"/>
      <c r="D5" s="321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322" t="s">
        <v>567</v>
      </c>
      <c r="C7" s="321"/>
      <c r="D7" s="7">
        <f>Main!B10</f>
        <v>45141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45140</v>
      </c>
      <c r="B10" s="32">
        <v>538812</v>
      </c>
      <c r="C10" s="31" t="s">
        <v>910</v>
      </c>
      <c r="D10" s="31" t="s">
        <v>998</v>
      </c>
      <c r="E10" s="31" t="s">
        <v>577</v>
      </c>
      <c r="F10" s="93">
        <v>190284</v>
      </c>
      <c r="G10" s="32">
        <v>14.46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45140</v>
      </c>
      <c r="B11" s="32">
        <v>538812</v>
      </c>
      <c r="C11" s="31" t="s">
        <v>910</v>
      </c>
      <c r="D11" s="31" t="s">
        <v>998</v>
      </c>
      <c r="E11" s="31" t="s">
        <v>576</v>
      </c>
      <c r="F11" s="93">
        <v>215000</v>
      </c>
      <c r="G11" s="32">
        <v>14.35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45140</v>
      </c>
      <c r="B12" s="32">
        <v>538812</v>
      </c>
      <c r="C12" s="31" t="s">
        <v>910</v>
      </c>
      <c r="D12" s="31" t="s">
        <v>999</v>
      </c>
      <c r="E12" s="31" t="s">
        <v>577</v>
      </c>
      <c r="F12" s="93">
        <v>140705</v>
      </c>
      <c r="G12" s="32">
        <v>14.35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45140</v>
      </c>
      <c r="B13" s="32">
        <v>543938</v>
      </c>
      <c r="C13" s="31" t="s">
        <v>1000</v>
      </c>
      <c r="D13" s="31" t="s">
        <v>1001</v>
      </c>
      <c r="E13" s="31" t="s">
        <v>577</v>
      </c>
      <c r="F13" s="93">
        <v>12800</v>
      </c>
      <c r="G13" s="32">
        <v>145.44999999999999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45140</v>
      </c>
      <c r="B14" s="32">
        <v>543938</v>
      </c>
      <c r="C14" s="31" t="s">
        <v>1000</v>
      </c>
      <c r="D14" s="31" t="s">
        <v>1001</v>
      </c>
      <c r="E14" s="31" t="s">
        <v>576</v>
      </c>
      <c r="F14" s="93">
        <v>12800</v>
      </c>
      <c r="G14" s="32">
        <v>144.06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45140</v>
      </c>
      <c r="B15" s="32">
        <v>543938</v>
      </c>
      <c r="C15" s="31" t="s">
        <v>1000</v>
      </c>
      <c r="D15" s="31" t="s">
        <v>1002</v>
      </c>
      <c r="E15" s="31" t="s">
        <v>577</v>
      </c>
      <c r="F15" s="93">
        <v>14400</v>
      </c>
      <c r="G15" s="32">
        <v>144.93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45140</v>
      </c>
      <c r="B16" s="32">
        <v>543938</v>
      </c>
      <c r="C16" s="31" t="s">
        <v>1000</v>
      </c>
      <c r="D16" s="31" t="s">
        <v>1002</v>
      </c>
      <c r="E16" s="31" t="s">
        <v>576</v>
      </c>
      <c r="F16" s="93">
        <v>12800</v>
      </c>
      <c r="G16" s="32">
        <v>146.15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45140</v>
      </c>
      <c r="B17" s="32">
        <v>523120</v>
      </c>
      <c r="C17" s="31" t="s">
        <v>1003</v>
      </c>
      <c r="D17" s="31" t="s">
        <v>1004</v>
      </c>
      <c r="E17" s="31" t="s">
        <v>577</v>
      </c>
      <c r="F17" s="93">
        <v>34149</v>
      </c>
      <c r="G17" s="32">
        <v>30.61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45140</v>
      </c>
      <c r="B18" s="32">
        <v>543941</v>
      </c>
      <c r="C18" s="31" t="s">
        <v>1005</v>
      </c>
      <c r="D18" s="31" t="s">
        <v>1006</v>
      </c>
      <c r="E18" s="31" t="s">
        <v>576</v>
      </c>
      <c r="F18" s="93">
        <v>16800</v>
      </c>
      <c r="G18" s="32">
        <v>314.60000000000002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45140</v>
      </c>
      <c r="B19" s="32">
        <v>543941</v>
      </c>
      <c r="C19" s="31" t="s">
        <v>1005</v>
      </c>
      <c r="D19" s="31" t="s">
        <v>963</v>
      </c>
      <c r="E19" s="31" t="s">
        <v>576</v>
      </c>
      <c r="F19" s="93">
        <v>72800</v>
      </c>
      <c r="G19" s="32">
        <v>314.60000000000002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45140</v>
      </c>
      <c r="B20" s="32">
        <v>543941</v>
      </c>
      <c r="C20" s="31" t="s">
        <v>1005</v>
      </c>
      <c r="D20" s="31" t="s">
        <v>998</v>
      </c>
      <c r="E20" s="31" t="s">
        <v>576</v>
      </c>
      <c r="F20" s="93">
        <v>12000</v>
      </c>
      <c r="G20" s="32">
        <v>314.60000000000002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45140</v>
      </c>
      <c r="B21" s="32">
        <v>543941</v>
      </c>
      <c r="C21" s="31" t="s">
        <v>1005</v>
      </c>
      <c r="D21" s="31" t="s">
        <v>998</v>
      </c>
      <c r="E21" s="31" t="s">
        <v>577</v>
      </c>
      <c r="F21" s="93">
        <v>29600</v>
      </c>
      <c r="G21" s="32">
        <v>314.60000000000002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45140</v>
      </c>
      <c r="B22" s="32">
        <v>543941</v>
      </c>
      <c r="C22" s="31" t="s">
        <v>1005</v>
      </c>
      <c r="D22" s="31" t="s">
        <v>1007</v>
      </c>
      <c r="E22" s="31" t="s">
        <v>577</v>
      </c>
      <c r="F22" s="93">
        <v>17600</v>
      </c>
      <c r="G22" s="32">
        <v>314.60000000000002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45140</v>
      </c>
      <c r="B23" s="32">
        <v>543941</v>
      </c>
      <c r="C23" s="31" t="s">
        <v>1005</v>
      </c>
      <c r="D23" s="31" t="s">
        <v>1008</v>
      </c>
      <c r="E23" s="31" t="s">
        <v>577</v>
      </c>
      <c r="F23" s="93">
        <v>17600</v>
      </c>
      <c r="G23" s="32">
        <v>314.60000000000002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45140</v>
      </c>
      <c r="B24" s="32">
        <v>543941</v>
      </c>
      <c r="C24" s="31" t="s">
        <v>1005</v>
      </c>
      <c r="D24" s="31" t="s">
        <v>1008</v>
      </c>
      <c r="E24" s="31" t="s">
        <v>576</v>
      </c>
      <c r="F24" s="93">
        <v>4000</v>
      </c>
      <c r="G24" s="32">
        <v>311.89999999999998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45140</v>
      </c>
      <c r="B25" s="32">
        <v>537069</v>
      </c>
      <c r="C25" s="31" t="s">
        <v>1009</v>
      </c>
      <c r="D25" s="31" t="s">
        <v>1010</v>
      </c>
      <c r="E25" s="31" t="s">
        <v>576</v>
      </c>
      <c r="F25" s="93">
        <v>500000</v>
      </c>
      <c r="G25" s="32">
        <v>19.68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45140</v>
      </c>
      <c r="B26" s="32">
        <v>517246</v>
      </c>
      <c r="C26" s="31" t="s">
        <v>1011</v>
      </c>
      <c r="D26" s="31" t="s">
        <v>1012</v>
      </c>
      <c r="E26" s="31" t="s">
        <v>577</v>
      </c>
      <c r="F26" s="93">
        <v>140000</v>
      </c>
      <c r="G26" s="32">
        <v>41.65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45140</v>
      </c>
      <c r="B27" s="32">
        <v>539546</v>
      </c>
      <c r="C27" s="31" t="s">
        <v>1013</v>
      </c>
      <c r="D27" s="31" t="s">
        <v>1014</v>
      </c>
      <c r="E27" s="31" t="s">
        <v>576</v>
      </c>
      <c r="F27" s="93">
        <v>40500</v>
      </c>
      <c r="G27" s="32">
        <v>60.92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45140</v>
      </c>
      <c r="B28" s="32">
        <v>543523</v>
      </c>
      <c r="C28" s="31" t="s">
        <v>353</v>
      </c>
      <c r="D28" s="31" t="s">
        <v>1015</v>
      </c>
      <c r="E28" s="31" t="s">
        <v>576</v>
      </c>
      <c r="F28" s="93">
        <v>1714530</v>
      </c>
      <c r="G28" s="32">
        <v>295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45140</v>
      </c>
      <c r="B29" s="32">
        <v>531489</v>
      </c>
      <c r="C29" s="31" t="s">
        <v>951</v>
      </c>
      <c r="D29" s="31" t="s">
        <v>952</v>
      </c>
      <c r="E29" s="31" t="s">
        <v>576</v>
      </c>
      <c r="F29" s="93">
        <v>7960</v>
      </c>
      <c r="G29" s="32">
        <v>636.72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45140</v>
      </c>
      <c r="B30" s="32">
        <v>531489</v>
      </c>
      <c r="C30" s="31" t="s">
        <v>951</v>
      </c>
      <c r="D30" s="31" t="s">
        <v>952</v>
      </c>
      <c r="E30" s="31" t="s">
        <v>577</v>
      </c>
      <c r="F30" s="93">
        <v>25495</v>
      </c>
      <c r="G30" s="32">
        <v>674.88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45140</v>
      </c>
      <c r="B31" s="32">
        <v>531553</v>
      </c>
      <c r="C31" s="31" t="s">
        <v>1016</v>
      </c>
      <c r="D31" s="31" t="s">
        <v>1017</v>
      </c>
      <c r="E31" s="31" t="s">
        <v>577</v>
      </c>
      <c r="F31" s="93">
        <v>67938</v>
      </c>
      <c r="G31" s="32">
        <v>7.26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45140</v>
      </c>
      <c r="B32" s="32">
        <v>543765</v>
      </c>
      <c r="C32" s="31" t="s">
        <v>953</v>
      </c>
      <c r="D32" s="31" t="s">
        <v>954</v>
      </c>
      <c r="E32" s="31" t="s">
        <v>577</v>
      </c>
      <c r="F32" s="93">
        <v>87000</v>
      </c>
      <c r="G32" s="32">
        <v>64.66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45140</v>
      </c>
      <c r="B33" s="32">
        <v>542724</v>
      </c>
      <c r="C33" s="31" t="s">
        <v>955</v>
      </c>
      <c r="D33" s="31" t="s">
        <v>956</v>
      </c>
      <c r="E33" s="31" t="s">
        <v>577</v>
      </c>
      <c r="F33" s="93">
        <v>4066651</v>
      </c>
      <c r="G33" s="32">
        <v>1.3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45140</v>
      </c>
      <c r="B34" s="32">
        <v>530733</v>
      </c>
      <c r="C34" s="31" t="s">
        <v>1018</v>
      </c>
      <c r="D34" s="31" t="s">
        <v>1019</v>
      </c>
      <c r="E34" s="31" t="s">
        <v>577</v>
      </c>
      <c r="F34" s="93">
        <v>24614</v>
      </c>
      <c r="G34" s="32">
        <v>5.96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45140</v>
      </c>
      <c r="B35" s="32">
        <v>542802</v>
      </c>
      <c r="C35" s="31" t="s">
        <v>1020</v>
      </c>
      <c r="D35" s="31" t="s">
        <v>998</v>
      </c>
      <c r="E35" s="31" t="s">
        <v>576</v>
      </c>
      <c r="F35" s="93">
        <v>1481359</v>
      </c>
      <c r="G35" s="32">
        <v>6.04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45140</v>
      </c>
      <c r="B36" s="32">
        <v>540614</v>
      </c>
      <c r="C36" s="31" t="s">
        <v>957</v>
      </c>
      <c r="D36" s="31" t="s">
        <v>1021</v>
      </c>
      <c r="E36" s="31" t="s">
        <v>577</v>
      </c>
      <c r="F36" s="93">
        <v>2500000</v>
      </c>
      <c r="G36" s="32">
        <v>1.1200000000000001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45140</v>
      </c>
      <c r="B37" s="32">
        <v>540936</v>
      </c>
      <c r="C37" s="31" t="s">
        <v>1022</v>
      </c>
      <c r="D37" s="31" t="s">
        <v>1023</v>
      </c>
      <c r="E37" s="31" t="s">
        <v>577</v>
      </c>
      <c r="F37" s="93">
        <v>43660</v>
      </c>
      <c r="G37" s="32">
        <v>12.34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45140</v>
      </c>
      <c r="B38" s="32">
        <v>540936</v>
      </c>
      <c r="C38" s="31" t="s">
        <v>1022</v>
      </c>
      <c r="D38" s="31" t="s">
        <v>1023</v>
      </c>
      <c r="E38" s="31" t="s">
        <v>576</v>
      </c>
      <c r="F38" s="93">
        <v>87035</v>
      </c>
      <c r="G38" s="32">
        <v>12.03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45140</v>
      </c>
      <c r="B39" s="32">
        <v>531505</v>
      </c>
      <c r="C39" s="31" t="s">
        <v>1024</v>
      </c>
      <c r="D39" s="31" t="s">
        <v>1025</v>
      </c>
      <c r="E39" s="31" t="s">
        <v>577</v>
      </c>
      <c r="F39" s="93">
        <v>30000</v>
      </c>
      <c r="G39" s="32">
        <v>19.260000000000002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45140</v>
      </c>
      <c r="B40" s="32">
        <v>541983</v>
      </c>
      <c r="C40" s="31" t="s">
        <v>1026</v>
      </c>
      <c r="D40" s="31" t="s">
        <v>1027</v>
      </c>
      <c r="E40" s="31" t="s">
        <v>577</v>
      </c>
      <c r="F40" s="93">
        <v>100000</v>
      </c>
      <c r="G40" s="32">
        <v>4.84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45140</v>
      </c>
      <c r="B41" s="32">
        <v>541983</v>
      </c>
      <c r="C41" s="31" t="s">
        <v>1026</v>
      </c>
      <c r="D41" s="31" t="s">
        <v>1028</v>
      </c>
      <c r="E41" s="31" t="s">
        <v>577</v>
      </c>
      <c r="F41" s="93">
        <v>76000</v>
      </c>
      <c r="G41" s="32">
        <v>4.82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45140</v>
      </c>
      <c r="B42" s="32">
        <v>542924</v>
      </c>
      <c r="C42" s="31" t="s">
        <v>929</v>
      </c>
      <c r="D42" s="31" t="s">
        <v>1029</v>
      </c>
      <c r="E42" s="31" t="s">
        <v>577</v>
      </c>
      <c r="F42" s="93">
        <v>98000</v>
      </c>
      <c r="G42" s="32">
        <v>4.07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45140</v>
      </c>
      <c r="B43" s="32">
        <v>542924</v>
      </c>
      <c r="C43" s="31" t="s">
        <v>929</v>
      </c>
      <c r="D43" s="31" t="s">
        <v>1030</v>
      </c>
      <c r="E43" s="31" t="s">
        <v>576</v>
      </c>
      <c r="F43" s="93">
        <v>91000</v>
      </c>
      <c r="G43" s="32">
        <v>4.07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45140</v>
      </c>
      <c r="B44" s="32">
        <v>542924</v>
      </c>
      <c r="C44" s="31" t="s">
        <v>929</v>
      </c>
      <c r="D44" s="31" t="s">
        <v>1031</v>
      </c>
      <c r="E44" s="31" t="s">
        <v>576</v>
      </c>
      <c r="F44" s="93">
        <v>112000</v>
      </c>
      <c r="G44" s="32">
        <v>4.0199999999999996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45140</v>
      </c>
      <c r="B45" s="32">
        <v>531784</v>
      </c>
      <c r="C45" s="31" t="s">
        <v>959</v>
      </c>
      <c r="D45" s="31" t="s">
        <v>960</v>
      </c>
      <c r="E45" s="31" t="s">
        <v>577</v>
      </c>
      <c r="F45" s="93">
        <v>1249595</v>
      </c>
      <c r="G45" s="32">
        <v>1.79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45140</v>
      </c>
      <c r="B46" s="32">
        <v>530443</v>
      </c>
      <c r="C46" s="31" t="s">
        <v>1032</v>
      </c>
      <c r="D46" s="31" t="s">
        <v>1033</v>
      </c>
      <c r="E46" s="31" t="s">
        <v>577</v>
      </c>
      <c r="F46" s="93">
        <v>155160</v>
      </c>
      <c r="G46" s="32">
        <v>10.01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45140</v>
      </c>
      <c r="B47" s="32">
        <v>530443</v>
      </c>
      <c r="C47" s="31" t="s">
        <v>1032</v>
      </c>
      <c r="D47" s="31" t="s">
        <v>1034</v>
      </c>
      <c r="E47" s="31" t="s">
        <v>576</v>
      </c>
      <c r="F47" s="93">
        <v>100000</v>
      </c>
      <c r="G47" s="32">
        <v>10.01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45140</v>
      </c>
      <c r="B48" s="32">
        <v>530443</v>
      </c>
      <c r="C48" s="31" t="s">
        <v>1032</v>
      </c>
      <c r="D48" s="31" t="s">
        <v>1035</v>
      </c>
      <c r="E48" s="31" t="s">
        <v>576</v>
      </c>
      <c r="F48" s="93">
        <v>33000</v>
      </c>
      <c r="G48" s="32">
        <v>10.01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45140</v>
      </c>
      <c r="B49" s="32">
        <v>532397</v>
      </c>
      <c r="C49" s="31" t="s">
        <v>1036</v>
      </c>
      <c r="D49" s="31" t="s">
        <v>1037</v>
      </c>
      <c r="E49" s="31" t="s">
        <v>576</v>
      </c>
      <c r="F49" s="93">
        <v>61872</v>
      </c>
      <c r="G49" s="32">
        <v>7.76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45140</v>
      </c>
      <c r="B50" s="32">
        <v>532397</v>
      </c>
      <c r="C50" s="31" t="s">
        <v>1036</v>
      </c>
      <c r="D50" s="31" t="s">
        <v>1038</v>
      </c>
      <c r="E50" s="31" t="s">
        <v>577</v>
      </c>
      <c r="F50" s="93">
        <v>55116</v>
      </c>
      <c r="G50" s="32">
        <v>7.76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45140</v>
      </c>
      <c r="B51" s="32">
        <v>500450</v>
      </c>
      <c r="C51" s="31" t="s">
        <v>1039</v>
      </c>
      <c r="D51" s="31" t="s">
        <v>1040</v>
      </c>
      <c r="E51" s="31" t="s">
        <v>576</v>
      </c>
      <c r="F51" s="93">
        <v>53304</v>
      </c>
      <c r="G51" s="32">
        <v>334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45140</v>
      </c>
      <c r="B52" s="32">
        <v>500450</v>
      </c>
      <c r="C52" s="31" t="s">
        <v>1039</v>
      </c>
      <c r="D52" s="31" t="s">
        <v>1041</v>
      </c>
      <c r="E52" s="31" t="s">
        <v>577</v>
      </c>
      <c r="F52" s="93">
        <v>47897</v>
      </c>
      <c r="G52" s="32">
        <v>334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45140</v>
      </c>
      <c r="B53" s="32">
        <v>500450</v>
      </c>
      <c r="C53" s="31" t="s">
        <v>1039</v>
      </c>
      <c r="D53" s="31" t="s">
        <v>1042</v>
      </c>
      <c r="E53" s="31" t="s">
        <v>577</v>
      </c>
      <c r="F53" s="93">
        <v>4445</v>
      </c>
      <c r="G53" s="32">
        <v>334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45140</v>
      </c>
      <c r="B54" s="32">
        <v>543207</v>
      </c>
      <c r="C54" s="31" t="s">
        <v>1043</v>
      </c>
      <c r="D54" s="31" t="s">
        <v>1044</v>
      </c>
      <c r="E54" s="31" t="s">
        <v>577</v>
      </c>
      <c r="F54" s="93">
        <v>83056</v>
      </c>
      <c r="G54" s="32">
        <v>9.19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45140</v>
      </c>
      <c r="B55" s="32">
        <v>543207</v>
      </c>
      <c r="C55" s="31" t="s">
        <v>1043</v>
      </c>
      <c r="D55" s="31" t="s">
        <v>1031</v>
      </c>
      <c r="E55" s="31" t="s">
        <v>576</v>
      </c>
      <c r="F55" s="93">
        <v>90377</v>
      </c>
      <c r="G55" s="32">
        <v>9.18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45140</v>
      </c>
      <c r="B56" s="32">
        <v>538772</v>
      </c>
      <c r="C56" s="31" t="s">
        <v>1045</v>
      </c>
      <c r="D56" s="31" t="s">
        <v>998</v>
      </c>
      <c r="E56" s="31" t="s">
        <v>576</v>
      </c>
      <c r="F56" s="93">
        <v>1000000</v>
      </c>
      <c r="G56" s="32">
        <v>61.65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45140</v>
      </c>
      <c r="B57" s="32">
        <v>538772</v>
      </c>
      <c r="C57" s="31" t="s">
        <v>1045</v>
      </c>
      <c r="D57" s="31" t="s">
        <v>1046</v>
      </c>
      <c r="E57" s="31" t="s">
        <v>576</v>
      </c>
      <c r="F57" s="93">
        <v>500000</v>
      </c>
      <c r="G57" s="32">
        <v>64.88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45140</v>
      </c>
      <c r="B58" s="32">
        <v>538772</v>
      </c>
      <c r="C58" s="31" t="s">
        <v>1045</v>
      </c>
      <c r="D58" s="31" t="s">
        <v>1047</v>
      </c>
      <c r="E58" s="31" t="s">
        <v>576</v>
      </c>
      <c r="F58" s="93">
        <v>5020000</v>
      </c>
      <c r="G58" s="32">
        <v>61.65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45140</v>
      </c>
      <c r="B59" s="32">
        <v>538772</v>
      </c>
      <c r="C59" s="31" t="s">
        <v>1045</v>
      </c>
      <c r="D59" s="31" t="s">
        <v>1048</v>
      </c>
      <c r="E59" s="31" t="s">
        <v>577</v>
      </c>
      <c r="F59" s="93">
        <v>12169500</v>
      </c>
      <c r="G59" s="32">
        <v>61.65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45140</v>
      </c>
      <c r="B60" s="32">
        <v>538772</v>
      </c>
      <c r="C60" s="31" t="s">
        <v>1045</v>
      </c>
      <c r="D60" s="31" t="s">
        <v>1049</v>
      </c>
      <c r="E60" s="31" t="s">
        <v>577</v>
      </c>
      <c r="F60" s="93">
        <v>550000</v>
      </c>
      <c r="G60" s="32">
        <v>68.11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45140</v>
      </c>
      <c r="B61" s="32">
        <v>538772</v>
      </c>
      <c r="C61" s="31" t="s">
        <v>1045</v>
      </c>
      <c r="D61" s="31" t="s">
        <v>1050</v>
      </c>
      <c r="E61" s="31" t="s">
        <v>576</v>
      </c>
      <c r="F61" s="93">
        <v>5800000</v>
      </c>
      <c r="G61" s="32">
        <v>61.65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45140</v>
      </c>
      <c r="B62" s="32">
        <v>543814</v>
      </c>
      <c r="C62" s="31" t="s">
        <v>961</v>
      </c>
      <c r="D62" s="31" t="s">
        <v>1051</v>
      </c>
      <c r="E62" s="31" t="s">
        <v>577</v>
      </c>
      <c r="F62" s="93">
        <v>14000</v>
      </c>
      <c r="G62" s="32">
        <v>71.709999999999994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45140</v>
      </c>
      <c r="B63" s="32">
        <v>543814</v>
      </c>
      <c r="C63" s="31" t="s">
        <v>961</v>
      </c>
      <c r="D63" s="31" t="s">
        <v>1051</v>
      </c>
      <c r="E63" s="31" t="s">
        <v>577</v>
      </c>
      <c r="F63" s="93">
        <v>30000</v>
      </c>
      <c r="G63" s="32">
        <v>67.05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45140</v>
      </c>
      <c r="B64" s="32">
        <v>543814</v>
      </c>
      <c r="C64" s="31" t="s">
        <v>961</v>
      </c>
      <c r="D64" s="31" t="s">
        <v>1052</v>
      </c>
      <c r="E64" s="31" t="s">
        <v>577</v>
      </c>
      <c r="F64" s="93">
        <v>30000</v>
      </c>
      <c r="G64" s="32">
        <v>67.05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45140</v>
      </c>
      <c r="B65" s="32">
        <v>543814</v>
      </c>
      <c r="C65" s="31" t="s">
        <v>961</v>
      </c>
      <c r="D65" s="31" t="s">
        <v>1052</v>
      </c>
      <c r="E65" s="31" t="s">
        <v>577</v>
      </c>
      <c r="F65" s="93">
        <v>4000</v>
      </c>
      <c r="G65" s="32">
        <v>71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45140</v>
      </c>
      <c r="B66" s="32">
        <v>538452</v>
      </c>
      <c r="C66" s="31" t="s">
        <v>1053</v>
      </c>
      <c r="D66" s="31" t="s">
        <v>1054</v>
      </c>
      <c r="E66" s="31" t="s">
        <v>577</v>
      </c>
      <c r="F66" s="93">
        <v>36300</v>
      </c>
      <c r="G66" s="32">
        <v>20.2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45140</v>
      </c>
      <c r="B67" s="32">
        <v>538452</v>
      </c>
      <c r="C67" s="31" t="s">
        <v>1053</v>
      </c>
      <c r="D67" s="31" t="s">
        <v>1055</v>
      </c>
      <c r="E67" s="31" t="s">
        <v>577</v>
      </c>
      <c r="F67" s="93">
        <v>36300</v>
      </c>
      <c r="G67" s="32">
        <v>20.2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45140</v>
      </c>
      <c r="B68" s="32">
        <v>530111</v>
      </c>
      <c r="C68" s="31" t="s">
        <v>1056</v>
      </c>
      <c r="D68" s="31" t="s">
        <v>1057</v>
      </c>
      <c r="E68" s="31" t="s">
        <v>577</v>
      </c>
      <c r="F68" s="93">
        <v>148601</v>
      </c>
      <c r="G68" s="32">
        <v>40.4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45140</v>
      </c>
      <c r="B69" s="32">
        <v>530111</v>
      </c>
      <c r="C69" s="31" t="s">
        <v>1056</v>
      </c>
      <c r="D69" s="31" t="s">
        <v>1058</v>
      </c>
      <c r="E69" s="31" t="s">
        <v>577</v>
      </c>
      <c r="F69" s="93">
        <v>148000</v>
      </c>
      <c r="G69" s="32">
        <v>40.4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45140</v>
      </c>
      <c r="B70" s="32">
        <v>530271</v>
      </c>
      <c r="C70" s="31" t="s">
        <v>1059</v>
      </c>
      <c r="D70" s="31" t="s">
        <v>1060</v>
      </c>
      <c r="E70" s="31" t="s">
        <v>577</v>
      </c>
      <c r="F70" s="93">
        <v>40000</v>
      </c>
      <c r="G70" s="32">
        <v>12.37</v>
      </c>
      <c r="H70" s="32" t="s">
        <v>335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45140</v>
      </c>
      <c r="B71" s="32">
        <v>543366</v>
      </c>
      <c r="C71" s="31" t="s">
        <v>1061</v>
      </c>
      <c r="D71" s="31" t="s">
        <v>1062</v>
      </c>
      <c r="E71" s="31" t="s">
        <v>577</v>
      </c>
      <c r="F71" s="93">
        <v>6000</v>
      </c>
      <c r="G71" s="32">
        <v>75.5</v>
      </c>
      <c r="H71" s="32" t="s">
        <v>335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45140</v>
      </c>
      <c r="B72" s="32">
        <v>543366</v>
      </c>
      <c r="C72" s="31" t="s">
        <v>1061</v>
      </c>
      <c r="D72" s="31" t="s">
        <v>1063</v>
      </c>
      <c r="E72" s="31" t="s">
        <v>577</v>
      </c>
      <c r="F72" s="93">
        <v>6000</v>
      </c>
      <c r="G72" s="32">
        <v>78.7</v>
      </c>
      <c r="H72" s="32" t="s">
        <v>335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45140</v>
      </c>
      <c r="B73" s="32">
        <v>543366</v>
      </c>
      <c r="C73" s="31" t="s">
        <v>1061</v>
      </c>
      <c r="D73" s="31" t="s">
        <v>1064</v>
      </c>
      <c r="E73" s="31" t="s">
        <v>577</v>
      </c>
      <c r="F73" s="93">
        <v>15600</v>
      </c>
      <c r="G73" s="32">
        <v>77.28</v>
      </c>
      <c r="H73" s="32" t="s">
        <v>335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45140</v>
      </c>
      <c r="B74" s="32">
        <v>543366</v>
      </c>
      <c r="C74" s="31" t="s">
        <v>1061</v>
      </c>
      <c r="D74" s="31" t="s">
        <v>1065</v>
      </c>
      <c r="E74" s="31" t="s">
        <v>577</v>
      </c>
      <c r="F74" s="93">
        <v>6000</v>
      </c>
      <c r="G74" s="32">
        <v>70.900000000000006</v>
      </c>
      <c r="H74" s="32" t="s">
        <v>335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45140</v>
      </c>
      <c r="B75" s="32">
        <v>543366</v>
      </c>
      <c r="C75" s="31" t="s">
        <v>1061</v>
      </c>
      <c r="D75" s="31" t="s">
        <v>1066</v>
      </c>
      <c r="E75" s="31" t="s">
        <v>577</v>
      </c>
      <c r="F75" s="93">
        <v>10800</v>
      </c>
      <c r="G75" s="32">
        <v>78.88</v>
      </c>
      <c r="H75" s="32" t="s">
        <v>335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45140</v>
      </c>
      <c r="B76" s="32">
        <v>543366</v>
      </c>
      <c r="C76" s="31" t="s">
        <v>1061</v>
      </c>
      <c r="D76" s="31" t="s">
        <v>1066</v>
      </c>
      <c r="E76" s="31" t="s">
        <v>577</v>
      </c>
      <c r="F76" s="93">
        <v>18000</v>
      </c>
      <c r="G76" s="32">
        <v>74.739999999999995</v>
      </c>
      <c r="H76" s="32" t="s">
        <v>335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45140</v>
      </c>
      <c r="B77" s="32">
        <v>522152</v>
      </c>
      <c r="C77" s="31" t="s">
        <v>1067</v>
      </c>
      <c r="D77" s="31" t="s">
        <v>1068</v>
      </c>
      <c r="E77" s="31" t="s">
        <v>577</v>
      </c>
      <c r="F77" s="93">
        <v>26739</v>
      </c>
      <c r="G77" s="32">
        <v>71.64</v>
      </c>
      <c r="H77" s="32" t="s">
        <v>335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45140</v>
      </c>
      <c r="B78" s="32">
        <v>543924</v>
      </c>
      <c r="C78" s="31" t="s">
        <v>962</v>
      </c>
      <c r="D78" s="31" t="s">
        <v>1069</v>
      </c>
      <c r="E78" s="31" t="s">
        <v>577</v>
      </c>
      <c r="F78" s="93">
        <v>16000</v>
      </c>
      <c r="G78" s="32">
        <v>70.41</v>
      </c>
      <c r="H78" s="32" t="s">
        <v>335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45140</v>
      </c>
      <c r="B79" s="32">
        <v>542765</v>
      </c>
      <c r="C79" s="31" t="s">
        <v>1070</v>
      </c>
      <c r="D79" s="31" t="s">
        <v>1071</v>
      </c>
      <c r="E79" s="31" t="s">
        <v>577</v>
      </c>
      <c r="F79" s="93">
        <v>7000</v>
      </c>
      <c r="G79" s="32">
        <v>122.18</v>
      </c>
      <c r="H79" s="32" t="s">
        <v>335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45140</v>
      </c>
      <c r="B80" s="32">
        <v>542765</v>
      </c>
      <c r="C80" s="31" t="s">
        <v>1070</v>
      </c>
      <c r="D80" s="31" t="s">
        <v>1072</v>
      </c>
      <c r="E80" s="31" t="s">
        <v>577</v>
      </c>
      <c r="F80" s="93">
        <v>3000</v>
      </c>
      <c r="G80" s="32">
        <v>120.68</v>
      </c>
      <c r="H80" s="32" t="s">
        <v>335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45140</v>
      </c>
      <c r="B81" s="32">
        <v>543545</v>
      </c>
      <c r="C81" s="31" t="s">
        <v>1073</v>
      </c>
      <c r="D81" s="31" t="s">
        <v>1074</v>
      </c>
      <c r="E81" s="31" t="s">
        <v>577</v>
      </c>
      <c r="F81" s="93">
        <v>751500</v>
      </c>
      <c r="G81" s="32">
        <v>1.79</v>
      </c>
      <c r="H81" s="32" t="s">
        <v>335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45140</v>
      </c>
      <c r="B82" s="32">
        <v>543545</v>
      </c>
      <c r="C82" s="31" t="s">
        <v>1073</v>
      </c>
      <c r="D82" s="31" t="s">
        <v>1075</v>
      </c>
      <c r="E82" s="31" t="s">
        <v>577</v>
      </c>
      <c r="F82" s="93">
        <v>835000</v>
      </c>
      <c r="G82" s="32">
        <v>1.79</v>
      </c>
      <c r="H82" s="32" t="s">
        <v>335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45140</v>
      </c>
      <c r="B83" s="32">
        <v>542803</v>
      </c>
      <c r="C83" s="31" t="s">
        <v>921</v>
      </c>
      <c r="D83" s="31" t="s">
        <v>931</v>
      </c>
      <c r="E83" s="31" t="s">
        <v>577</v>
      </c>
      <c r="F83" s="93">
        <v>97734</v>
      </c>
      <c r="G83" s="32">
        <v>20.74</v>
      </c>
      <c r="H83" s="32" t="s">
        <v>335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45140</v>
      </c>
      <c r="B84" s="32">
        <v>542803</v>
      </c>
      <c r="C84" s="31" t="s">
        <v>921</v>
      </c>
      <c r="D84" s="31" t="s">
        <v>931</v>
      </c>
      <c r="E84" s="31" t="s">
        <v>577</v>
      </c>
      <c r="F84" s="93">
        <v>33000</v>
      </c>
      <c r="G84" s="32">
        <v>20.94</v>
      </c>
      <c r="H84" s="32" t="s">
        <v>335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45140</v>
      </c>
      <c r="B85" s="32">
        <v>542803</v>
      </c>
      <c r="C85" s="31" t="s">
        <v>921</v>
      </c>
      <c r="D85" s="31" t="s">
        <v>958</v>
      </c>
      <c r="E85" s="31" t="s">
        <v>577</v>
      </c>
      <c r="F85" s="93">
        <v>54176</v>
      </c>
      <c r="G85" s="32">
        <v>20.95</v>
      </c>
      <c r="H85" s="32" t="s">
        <v>335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45140</v>
      </c>
      <c r="B86" s="32">
        <v>542803</v>
      </c>
      <c r="C86" s="31" t="s">
        <v>921</v>
      </c>
      <c r="D86" s="31" t="s">
        <v>958</v>
      </c>
      <c r="E86" s="31" t="s">
        <v>577</v>
      </c>
      <c r="F86" s="93">
        <v>55676</v>
      </c>
      <c r="G86" s="32">
        <v>21.04</v>
      </c>
      <c r="H86" s="32" t="s">
        <v>335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45140</v>
      </c>
      <c r="B87" s="32">
        <v>542803</v>
      </c>
      <c r="C87" s="31" t="s">
        <v>921</v>
      </c>
      <c r="D87" s="31" t="s">
        <v>1076</v>
      </c>
      <c r="E87" s="31" t="s">
        <v>577</v>
      </c>
      <c r="F87" s="93">
        <v>300</v>
      </c>
      <c r="G87" s="32">
        <v>20.25</v>
      </c>
      <c r="H87" s="32" t="s">
        <v>335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45140</v>
      </c>
      <c r="B88" s="32">
        <v>542803</v>
      </c>
      <c r="C88" s="31" t="s">
        <v>921</v>
      </c>
      <c r="D88" s="31" t="s">
        <v>1076</v>
      </c>
      <c r="E88" s="31" t="s">
        <v>577</v>
      </c>
      <c r="F88" s="93">
        <v>100300</v>
      </c>
      <c r="G88" s="32">
        <v>20.89</v>
      </c>
      <c r="H88" s="32" t="s">
        <v>335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45140</v>
      </c>
      <c r="B89" s="32">
        <v>531025</v>
      </c>
      <c r="C89" s="31" t="s">
        <v>1077</v>
      </c>
      <c r="D89" s="31" t="s">
        <v>1052</v>
      </c>
      <c r="E89" s="31" t="s">
        <v>577</v>
      </c>
      <c r="F89" s="93">
        <v>3930665</v>
      </c>
      <c r="G89" s="32">
        <v>1.03</v>
      </c>
      <c r="H89" s="32" t="s">
        <v>335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45140</v>
      </c>
      <c r="B90" s="32">
        <v>531025</v>
      </c>
      <c r="C90" s="31" t="s">
        <v>1077</v>
      </c>
      <c r="D90" s="31" t="s">
        <v>1078</v>
      </c>
      <c r="E90" s="31" t="s">
        <v>577</v>
      </c>
      <c r="F90" s="93">
        <v>3200000</v>
      </c>
      <c r="G90" s="32">
        <v>1.04</v>
      </c>
      <c r="H90" s="32" t="s">
        <v>335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45140</v>
      </c>
      <c r="B91" s="32">
        <v>511018</v>
      </c>
      <c r="C91" s="31" t="s">
        <v>1079</v>
      </c>
      <c r="D91" s="31" t="s">
        <v>1080</v>
      </c>
      <c r="E91" s="31" t="s">
        <v>577</v>
      </c>
      <c r="F91" s="93">
        <v>40797</v>
      </c>
      <c r="G91" s="32">
        <v>17.29</v>
      </c>
      <c r="H91" s="32" t="s">
        <v>335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45140</v>
      </c>
      <c r="B92" s="32" t="s">
        <v>334</v>
      </c>
      <c r="C92" s="31" t="s">
        <v>1081</v>
      </c>
      <c r="D92" s="31" t="s">
        <v>578</v>
      </c>
      <c r="E92" s="31" t="s">
        <v>576</v>
      </c>
      <c r="F92" s="93">
        <v>276129</v>
      </c>
      <c r="G92" s="32">
        <v>2049.17</v>
      </c>
      <c r="H92" s="32" t="s">
        <v>335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45140</v>
      </c>
      <c r="B93" s="32" t="s">
        <v>353</v>
      </c>
      <c r="C93" s="31" t="s">
        <v>1082</v>
      </c>
      <c r="D93" s="31" t="s">
        <v>1083</v>
      </c>
      <c r="E93" s="31" t="s">
        <v>576</v>
      </c>
      <c r="F93" s="93">
        <v>2500000</v>
      </c>
      <c r="G93" s="32">
        <v>295</v>
      </c>
      <c r="H93" s="32" t="s">
        <v>906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45140</v>
      </c>
      <c r="B94" s="32" t="s">
        <v>964</v>
      </c>
      <c r="C94" s="31" t="s">
        <v>965</v>
      </c>
      <c r="D94" s="31" t="s">
        <v>578</v>
      </c>
      <c r="E94" s="31" t="s">
        <v>576</v>
      </c>
      <c r="F94" s="93">
        <v>113807</v>
      </c>
      <c r="G94" s="32">
        <v>286.27999999999997</v>
      </c>
      <c r="H94" s="32" t="s">
        <v>906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45140</v>
      </c>
      <c r="B95" s="32" t="s">
        <v>966</v>
      </c>
      <c r="C95" s="31" t="s">
        <v>967</v>
      </c>
      <c r="D95" s="31" t="s">
        <v>1084</v>
      </c>
      <c r="E95" s="31" t="s">
        <v>576</v>
      </c>
      <c r="F95" s="93">
        <v>1281382</v>
      </c>
      <c r="G95" s="32">
        <v>329.11</v>
      </c>
      <c r="H95" s="32" t="s">
        <v>906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45140</v>
      </c>
      <c r="B96" s="32" t="s">
        <v>966</v>
      </c>
      <c r="C96" s="31" t="s">
        <v>967</v>
      </c>
      <c r="D96" s="31" t="s">
        <v>971</v>
      </c>
      <c r="E96" s="31" t="s">
        <v>576</v>
      </c>
      <c r="F96" s="93">
        <v>1223615</v>
      </c>
      <c r="G96" s="32">
        <v>328.23</v>
      </c>
      <c r="H96" s="32" t="s">
        <v>906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45140</v>
      </c>
      <c r="B97" s="32" t="s">
        <v>966</v>
      </c>
      <c r="C97" s="31" t="s">
        <v>967</v>
      </c>
      <c r="D97" s="31" t="s">
        <v>578</v>
      </c>
      <c r="E97" s="31" t="s">
        <v>576</v>
      </c>
      <c r="F97" s="93">
        <v>3530005</v>
      </c>
      <c r="G97" s="32">
        <v>329.09</v>
      </c>
      <c r="H97" s="32" t="s">
        <v>906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45140</v>
      </c>
      <c r="B98" s="32" t="s">
        <v>966</v>
      </c>
      <c r="C98" s="31" t="s">
        <v>967</v>
      </c>
      <c r="D98" s="31" t="s">
        <v>978</v>
      </c>
      <c r="E98" s="31" t="s">
        <v>576</v>
      </c>
      <c r="F98" s="93">
        <v>1417336</v>
      </c>
      <c r="G98" s="32">
        <v>330.5</v>
      </c>
      <c r="H98" s="32" t="s">
        <v>906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45140</v>
      </c>
      <c r="B99" s="32" t="s">
        <v>966</v>
      </c>
      <c r="C99" s="31" t="s">
        <v>967</v>
      </c>
      <c r="D99" s="31" t="s">
        <v>1085</v>
      </c>
      <c r="E99" s="31" t="s">
        <v>576</v>
      </c>
      <c r="F99" s="93">
        <v>1481746</v>
      </c>
      <c r="G99" s="32">
        <v>329.8</v>
      </c>
      <c r="H99" s="32" t="s">
        <v>906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45140</v>
      </c>
      <c r="B100" s="32" t="s">
        <v>966</v>
      </c>
      <c r="C100" s="31" t="s">
        <v>967</v>
      </c>
      <c r="D100" s="31" t="s">
        <v>1086</v>
      </c>
      <c r="E100" s="31" t="s">
        <v>576</v>
      </c>
      <c r="F100" s="93">
        <v>859079</v>
      </c>
      <c r="G100" s="32">
        <v>329.01</v>
      </c>
      <c r="H100" s="32" t="s">
        <v>906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45140</v>
      </c>
      <c r="B101" s="32" t="s">
        <v>901</v>
      </c>
      <c r="C101" s="31" t="s">
        <v>902</v>
      </c>
      <c r="D101" s="31" t="s">
        <v>930</v>
      </c>
      <c r="E101" s="31" t="s">
        <v>576</v>
      </c>
      <c r="F101" s="93">
        <v>952000</v>
      </c>
      <c r="G101" s="32">
        <v>11.62</v>
      </c>
      <c r="H101" s="32" t="s">
        <v>906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45140</v>
      </c>
      <c r="B102" s="32" t="s">
        <v>901</v>
      </c>
      <c r="C102" s="31" t="s">
        <v>902</v>
      </c>
      <c r="D102" s="31" t="s">
        <v>1087</v>
      </c>
      <c r="E102" s="31" t="s">
        <v>576</v>
      </c>
      <c r="F102" s="93">
        <v>970000</v>
      </c>
      <c r="G102" s="32">
        <v>11.62</v>
      </c>
      <c r="H102" s="32" t="s">
        <v>906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45140</v>
      </c>
      <c r="B103" s="32" t="s">
        <v>901</v>
      </c>
      <c r="C103" s="31" t="s">
        <v>902</v>
      </c>
      <c r="D103" s="31" t="s">
        <v>998</v>
      </c>
      <c r="E103" s="31" t="s">
        <v>576</v>
      </c>
      <c r="F103" s="93">
        <v>1244374</v>
      </c>
      <c r="G103" s="32">
        <v>11.2</v>
      </c>
      <c r="H103" s="32" t="s">
        <v>906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45140</v>
      </c>
      <c r="B104" s="32" t="s">
        <v>901</v>
      </c>
      <c r="C104" s="31" t="s">
        <v>902</v>
      </c>
      <c r="D104" s="31" t="s">
        <v>1088</v>
      </c>
      <c r="E104" s="31" t="s">
        <v>576</v>
      </c>
      <c r="F104" s="93">
        <v>970000</v>
      </c>
      <c r="G104" s="32">
        <v>11.62</v>
      </c>
      <c r="H104" s="32" t="s">
        <v>906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45140</v>
      </c>
      <c r="B105" s="32" t="s">
        <v>901</v>
      </c>
      <c r="C105" s="31" t="s">
        <v>902</v>
      </c>
      <c r="D105" s="31" t="s">
        <v>968</v>
      </c>
      <c r="E105" s="31" t="s">
        <v>576</v>
      </c>
      <c r="F105" s="93">
        <v>1481588</v>
      </c>
      <c r="G105" s="32">
        <v>11.44</v>
      </c>
      <c r="H105" s="32" t="s">
        <v>906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45140</v>
      </c>
      <c r="B106" s="32" t="s">
        <v>901</v>
      </c>
      <c r="C106" s="31" t="s">
        <v>902</v>
      </c>
      <c r="D106" s="31" t="s">
        <v>1089</v>
      </c>
      <c r="E106" s="31" t="s">
        <v>576</v>
      </c>
      <c r="F106" s="93">
        <v>1740000</v>
      </c>
      <c r="G106" s="32">
        <v>11.2</v>
      </c>
      <c r="H106" s="32" t="s">
        <v>906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45140</v>
      </c>
      <c r="B107" s="32" t="s">
        <v>901</v>
      </c>
      <c r="C107" s="31" t="s">
        <v>902</v>
      </c>
      <c r="D107" s="31" t="s">
        <v>1090</v>
      </c>
      <c r="E107" s="31" t="s">
        <v>576</v>
      </c>
      <c r="F107" s="93">
        <v>983487</v>
      </c>
      <c r="G107" s="32">
        <v>11.4</v>
      </c>
      <c r="H107" s="32" t="s">
        <v>906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45140</v>
      </c>
      <c r="B108" s="32" t="s">
        <v>969</v>
      </c>
      <c r="C108" s="31" t="s">
        <v>970</v>
      </c>
      <c r="D108" s="31" t="s">
        <v>578</v>
      </c>
      <c r="E108" s="31" t="s">
        <v>576</v>
      </c>
      <c r="F108" s="93">
        <v>173003</v>
      </c>
      <c r="G108" s="32">
        <v>521.71</v>
      </c>
      <c r="H108" s="32" t="s">
        <v>906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45140</v>
      </c>
      <c r="B109" s="32" t="s">
        <v>1091</v>
      </c>
      <c r="C109" s="31" t="s">
        <v>1092</v>
      </c>
      <c r="D109" s="31" t="s">
        <v>1093</v>
      </c>
      <c r="E109" s="31" t="s">
        <v>576</v>
      </c>
      <c r="F109" s="93">
        <v>84000</v>
      </c>
      <c r="G109" s="32">
        <v>45.3</v>
      </c>
      <c r="H109" s="32" t="s">
        <v>906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45140</v>
      </c>
      <c r="B110" s="32" t="s">
        <v>1094</v>
      </c>
      <c r="C110" s="31" t="s">
        <v>1095</v>
      </c>
      <c r="D110" s="31" t="s">
        <v>971</v>
      </c>
      <c r="E110" s="31" t="s">
        <v>576</v>
      </c>
      <c r="F110" s="93">
        <v>353346</v>
      </c>
      <c r="G110" s="32">
        <v>178.3</v>
      </c>
      <c r="H110" s="32" t="s">
        <v>906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45140</v>
      </c>
      <c r="B111" s="32" t="s">
        <v>1094</v>
      </c>
      <c r="C111" s="31" t="s">
        <v>1095</v>
      </c>
      <c r="D111" s="31" t="s">
        <v>578</v>
      </c>
      <c r="E111" s="31" t="s">
        <v>576</v>
      </c>
      <c r="F111" s="93">
        <v>946365</v>
      </c>
      <c r="G111" s="32">
        <v>177.62</v>
      </c>
      <c r="H111" s="32" t="s">
        <v>906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45140</v>
      </c>
      <c r="B112" s="32" t="s">
        <v>1094</v>
      </c>
      <c r="C112" s="31" t="s">
        <v>1095</v>
      </c>
      <c r="D112" s="31" t="s">
        <v>978</v>
      </c>
      <c r="E112" s="31" t="s">
        <v>576</v>
      </c>
      <c r="F112" s="93">
        <v>342576</v>
      </c>
      <c r="G112" s="32">
        <v>177.96</v>
      </c>
      <c r="H112" s="32" t="s">
        <v>906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45140</v>
      </c>
      <c r="B113" s="32" t="s">
        <v>932</v>
      </c>
      <c r="C113" s="31" t="s">
        <v>933</v>
      </c>
      <c r="D113" s="31" t="s">
        <v>934</v>
      </c>
      <c r="E113" s="31" t="s">
        <v>576</v>
      </c>
      <c r="F113" s="93">
        <v>3690705</v>
      </c>
      <c r="G113" s="32">
        <v>15.59</v>
      </c>
      <c r="H113" s="32" t="s">
        <v>906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45140</v>
      </c>
      <c r="B114" s="32" t="s">
        <v>932</v>
      </c>
      <c r="C114" s="31" t="s">
        <v>933</v>
      </c>
      <c r="D114" s="31" t="s">
        <v>895</v>
      </c>
      <c r="E114" s="31" t="s">
        <v>576</v>
      </c>
      <c r="F114" s="93">
        <v>6493488</v>
      </c>
      <c r="G114" s="32">
        <v>15.59</v>
      </c>
      <c r="H114" s="32" t="s">
        <v>906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45140</v>
      </c>
      <c r="B115" s="32" t="s">
        <v>932</v>
      </c>
      <c r="C115" s="31" t="s">
        <v>933</v>
      </c>
      <c r="D115" s="31" t="s">
        <v>971</v>
      </c>
      <c r="E115" s="31" t="s">
        <v>576</v>
      </c>
      <c r="F115" s="93">
        <v>6017067</v>
      </c>
      <c r="G115" s="32">
        <v>15.59</v>
      </c>
      <c r="H115" s="32" t="s">
        <v>906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45140</v>
      </c>
      <c r="B116" s="32" t="s">
        <v>137</v>
      </c>
      <c r="C116" s="31" t="s">
        <v>1096</v>
      </c>
      <c r="D116" s="31" t="s">
        <v>895</v>
      </c>
      <c r="E116" s="31" t="s">
        <v>576</v>
      </c>
      <c r="F116" s="93">
        <v>4802287</v>
      </c>
      <c r="G116" s="32">
        <v>148.34</v>
      </c>
      <c r="H116" s="32" t="s">
        <v>906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45140</v>
      </c>
      <c r="B117" s="32" t="s">
        <v>1097</v>
      </c>
      <c r="C117" s="31" t="s">
        <v>1098</v>
      </c>
      <c r="D117" s="31" t="s">
        <v>1099</v>
      </c>
      <c r="E117" s="31" t="s">
        <v>576</v>
      </c>
      <c r="F117" s="93">
        <v>49600</v>
      </c>
      <c r="G117" s="32">
        <v>188.84</v>
      </c>
      <c r="H117" s="32" t="s">
        <v>906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45140</v>
      </c>
      <c r="B118" s="32" t="s">
        <v>972</v>
      </c>
      <c r="C118" s="31" t="s">
        <v>973</v>
      </c>
      <c r="D118" s="31" t="s">
        <v>974</v>
      </c>
      <c r="E118" s="31" t="s">
        <v>576</v>
      </c>
      <c r="F118" s="93">
        <v>887930</v>
      </c>
      <c r="G118" s="32">
        <v>38.380000000000003</v>
      </c>
      <c r="H118" s="32" t="s">
        <v>906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45140</v>
      </c>
      <c r="B119" s="32" t="s">
        <v>1100</v>
      </c>
      <c r="C119" s="31" t="s">
        <v>1101</v>
      </c>
      <c r="D119" s="31" t="s">
        <v>578</v>
      </c>
      <c r="E119" s="31" t="s">
        <v>576</v>
      </c>
      <c r="F119" s="93">
        <v>455096</v>
      </c>
      <c r="G119" s="32">
        <v>157.08000000000001</v>
      </c>
      <c r="H119" s="32" t="s">
        <v>906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45140</v>
      </c>
      <c r="B120" s="32" t="s">
        <v>1102</v>
      </c>
      <c r="C120" s="31" t="s">
        <v>1103</v>
      </c>
      <c r="D120" s="31" t="s">
        <v>1104</v>
      </c>
      <c r="E120" s="31" t="s">
        <v>576</v>
      </c>
      <c r="F120" s="93">
        <v>186941</v>
      </c>
      <c r="G120" s="32">
        <v>13.05</v>
      </c>
      <c r="H120" s="32" t="s">
        <v>906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45140</v>
      </c>
      <c r="B121" s="32" t="s">
        <v>1105</v>
      </c>
      <c r="C121" s="31" t="s">
        <v>1106</v>
      </c>
      <c r="D121" s="31" t="s">
        <v>1107</v>
      </c>
      <c r="E121" s="31" t="s">
        <v>576</v>
      </c>
      <c r="F121" s="93">
        <v>2550424</v>
      </c>
      <c r="G121" s="32">
        <v>3.12</v>
      </c>
      <c r="H121" s="32" t="s">
        <v>906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45140</v>
      </c>
      <c r="B122" s="32" t="s">
        <v>976</v>
      </c>
      <c r="C122" s="31" t="s">
        <v>977</v>
      </c>
      <c r="D122" s="31" t="s">
        <v>578</v>
      </c>
      <c r="E122" s="31" t="s">
        <v>576</v>
      </c>
      <c r="F122" s="93">
        <v>89324</v>
      </c>
      <c r="G122" s="32">
        <v>1001</v>
      </c>
      <c r="H122" s="32" t="s">
        <v>906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45140</v>
      </c>
      <c r="B123" s="32" t="s">
        <v>979</v>
      </c>
      <c r="C123" s="31" t="s">
        <v>980</v>
      </c>
      <c r="D123" s="31" t="s">
        <v>971</v>
      </c>
      <c r="E123" s="31" t="s">
        <v>576</v>
      </c>
      <c r="F123" s="93">
        <v>27076389</v>
      </c>
      <c r="G123" s="32">
        <v>17.64</v>
      </c>
      <c r="H123" s="32" t="s">
        <v>906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45140</v>
      </c>
      <c r="B124" s="32" t="s">
        <v>979</v>
      </c>
      <c r="C124" s="31" t="s">
        <v>980</v>
      </c>
      <c r="D124" s="31" t="s">
        <v>895</v>
      </c>
      <c r="E124" s="31" t="s">
        <v>576</v>
      </c>
      <c r="F124" s="93">
        <v>50481656</v>
      </c>
      <c r="G124" s="32">
        <v>17.649999999999999</v>
      </c>
      <c r="H124" s="32" t="s">
        <v>906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45140</v>
      </c>
      <c r="B125" s="32" t="s">
        <v>979</v>
      </c>
      <c r="C125" s="31" t="s">
        <v>980</v>
      </c>
      <c r="D125" s="31" t="s">
        <v>988</v>
      </c>
      <c r="E125" s="31" t="s">
        <v>576</v>
      </c>
      <c r="F125" s="93">
        <v>19544067</v>
      </c>
      <c r="G125" s="32">
        <v>17.84</v>
      </c>
      <c r="H125" s="32" t="s">
        <v>906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45140</v>
      </c>
      <c r="B126" s="32" t="s">
        <v>979</v>
      </c>
      <c r="C126" s="31" t="s">
        <v>980</v>
      </c>
      <c r="D126" s="31" t="s">
        <v>975</v>
      </c>
      <c r="E126" s="31" t="s">
        <v>576</v>
      </c>
      <c r="F126" s="93">
        <v>19513599</v>
      </c>
      <c r="G126" s="32">
        <v>17.86</v>
      </c>
      <c r="H126" s="32" t="s">
        <v>906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45140</v>
      </c>
      <c r="B127" s="32" t="s">
        <v>979</v>
      </c>
      <c r="C127" s="31" t="s">
        <v>980</v>
      </c>
      <c r="D127" s="31" t="s">
        <v>1108</v>
      </c>
      <c r="E127" s="31" t="s">
        <v>576</v>
      </c>
      <c r="F127" s="93">
        <v>25548011</v>
      </c>
      <c r="G127" s="32">
        <v>17.98</v>
      </c>
      <c r="H127" s="32" t="s">
        <v>906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45140</v>
      </c>
      <c r="B128" s="32" t="s">
        <v>981</v>
      </c>
      <c r="C128" s="31" t="s">
        <v>982</v>
      </c>
      <c r="D128" s="31" t="s">
        <v>983</v>
      </c>
      <c r="E128" s="31" t="s">
        <v>576</v>
      </c>
      <c r="F128" s="93">
        <v>300000</v>
      </c>
      <c r="G128" s="32">
        <v>11.13</v>
      </c>
      <c r="H128" s="32" t="s">
        <v>906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45140</v>
      </c>
      <c r="B129" s="32" t="s">
        <v>984</v>
      </c>
      <c r="C129" s="31" t="s">
        <v>985</v>
      </c>
      <c r="D129" s="31" t="s">
        <v>986</v>
      </c>
      <c r="E129" s="31" t="s">
        <v>576</v>
      </c>
      <c r="F129" s="93">
        <v>81000</v>
      </c>
      <c r="G129" s="32">
        <v>167.43</v>
      </c>
      <c r="H129" s="32" t="s">
        <v>906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45140</v>
      </c>
      <c r="B130" s="32" t="s">
        <v>1109</v>
      </c>
      <c r="C130" s="31" t="s">
        <v>1110</v>
      </c>
      <c r="D130" s="31" t="s">
        <v>1111</v>
      </c>
      <c r="E130" s="31" t="s">
        <v>576</v>
      </c>
      <c r="F130" s="93">
        <v>23501440</v>
      </c>
      <c r="G130" s="32">
        <v>402.25</v>
      </c>
      <c r="H130" s="32" t="s">
        <v>906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45140</v>
      </c>
      <c r="B131" s="32" t="s">
        <v>1112</v>
      </c>
      <c r="C131" s="31" t="s">
        <v>1113</v>
      </c>
      <c r="D131" s="31" t="s">
        <v>998</v>
      </c>
      <c r="E131" s="31" t="s">
        <v>576</v>
      </c>
      <c r="F131" s="93">
        <v>151945</v>
      </c>
      <c r="G131" s="32">
        <v>101.91</v>
      </c>
      <c r="H131" s="32" t="s">
        <v>906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45140</v>
      </c>
      <c r="B132" s="32" t="s">
        <v>334</v>
      </c>
      <c r="C132" s="31" t="s">
        <v>1081</v>
      </c>
      <c r="D132" s="31" t="s">
        <v>578</v>
      </c>
      <c r="E132" s="31" t="s">
        <v>577</v>
      </c>
      <c r="F132" s="93">
        <v>276129</v>
      </c>
      <c r="G132" s="32">
        <v>2050.52</v>
      </c>
      <c r="H132" s="32" t="s">
        <v>906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45140</v>
      </c>
      <c r="B133" s="32" t="s">
        <v>964</v>
      </c>
      <c r="C133" s="31" t="s">
        <v>965</v>
      </c>
      <c r="D133" s="31" t="s">
        <v>578</v>
      </c>
      <c r="E133" s="31" t="s">
        <v>577</v>
      </c>
      <c r="F133" s="93">
        <v>113807</v>
      </c>
      <c r="G133" s="32">
        <v>286.43</v>
      </c>
      <c r="H133" s="32" t="s">
        <v>906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45140</v>
      </c>
      <c r="B134" s="32" t="s">
        <v>966</v>
      </c>
      <c r="C134" s="31" t="s">
        <v>967</v>
      </c>
      <c r="D134" s="31" t="s">
        <v>578</v>
      </c>
      <c r="E134" s="31" t="s">
        <v>577</v>
      </c>
      <c r="F134" s="93">
        <v>3530005</v>
      </c>
      <c r="G134" s="32">
        <v>329.47</v>
      </c>
      <c r="H134" s="32" t="s">
        <v>906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45140</v>
      </c>
      <c r="B135" s="32" t="s">
        <v>966</v>
      </c>
      <c r="C135" s="31" t="s">
        <v>967</v>
      </c>
      <c r="D135" s="31" t="s">
        <v>978</v>
      </c>
      <c r="E135" s="31" t="s">
        <v>577</v>
      </c>
      <c r="F135" s="93">
        <v>1417336</v>
      </c>
      <c r="G135" s="32">
        <v>330.66</v>
      </c>
      <c r="H135" s="32" t="s">
        <v>906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45140</v>
      </c>
      <c r="B136" s="32" t="s">
        <v>966</v>
      </c>
      <c r="C136" s="31" t="s">
        <v>967</v>
      </c>
      <c r="D136" s="31" t="s">
        <v>1085</v>
      </c>
      <c r="E136" s="31" t="s">
        <v>577</v>
      </c>
      <c r="F136" s="93">
        <v>1481746</v>
      </c>
      <c r="G136" s="32">
        <v>330.02</v>
      </c>
      <c r="H136" s="32" t="s">
        <v>906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45140</v>
      </c>
      <c r="B137" s="32" t="s">
        <v>966</v>
      </c>
      <c r="C137" s="31" t="s">
        <v>967</v>
      </c>
      <c r="D137" s="31" t="s">
        <v>1084</v>
      </c>
      <c r="E137" s="31" t="s">
        <v>577</v>
      </c>
      <c r="F137" s="93">
        <v>1278371</v>
      </c>
      <c r="G137" s="32">
        <v>329.95</v>
      </c>
      <c r="H137" s="32" t="s">
        <v>906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45140</v>
      </c>
      <c r="B138" s="32" t="s">
        <v>966</v>
      </c>
      <c r="C138" s="31" t="s">
        <v>967</v>
      </c>
      <c r="D138" s="31" t="s">
        <v>1086</v>
      </c>
      <c r="E138" s="31" t="s">
        <v>577</v>
      </c>
      <c r="F138" s="93">
        <v>859079</v>
      </c>
      <c r="G138" s="32">
        <v>329.19</v>
      </c>
      <c r="H138" s="32" t="s">
        <v>906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45140</v>
      </c>
      <c r="B139" s="32" t="s">
        <v>966</v>
      </c>
      <c r="C139" s="31" t="s">
        <v>967</v>
      </c>
      <c r="D139" s="31" t="s">
        <v>971</v>
      </c>
      <c r="E139" s="31" t="s">
        <v>577</v>
      </c>
      <c r="F139" s="93">
        <v>1226860</v>
      </c>
      <c r="G139" s="32">
        <v>328.61</v>
      </c>
      <c r="H139" s="32" t="s">
        <v>906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45140</v>
      </c>
      <c r="B140" s="32" t="s">
        <v>901</v>
      </c>
      <c r="C140" s="31" t="s">
        <v>902</v>
      </c>
      <c r="D140" s="31" t="s">
        <v>987</v>
      </c>
      <c r="E140" s="31" t="s">
        <v>577</v>
      </c>
      <c r="F140" s="93">
        <v>1039524</v>
      </c>
      <c r="G140" s="32">
        <v>11.2</v>
      </c>
      <c r="H140" s="32" t="s">
        <v>906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45140</v>
      </c>
      <c r="B141" s="32" t="s">
        <v>901</v>
      </c>
      <c r="C141" s="31" t="s">
        <v>902</v>
      </c>
      <c r="D141" s="31" t="s">
        <v>1088</v>
      </c>
      <c r="E141" s="31" t="s">
        <v>577</v>
      </c>
      <c r="F141" s="93">
        <v>970000</v>
      </c>
      <c r="G141" s="32">
        <v>11.62</v>
      </c>
      <c r="H141" s="32" t="s">
        <v>906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45140</v>
      </c>
      <c r="B142" s="32" t="s">
        <v>901</v>
      </c>
      <c r="C142" s="31" t="s">
        <v>902</v>
      </c>
      <c r="D142" s="31" t="s">
        <v>998</v>
      </c>
      <c r="E142" s="31" t="s">
        <v>577</v>
      </c>
      <c r="F142" s="93">
        <v>1244374</v>
      </c>
      <c r="G142" s="32">
        <v>11.48</v>
      </c>
      <c r="H142" s="32" t="s">
        <v>906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45140</v>
      </c>
      <c r="B143" s="32" t="s">
        <v>901</v>
      </c>
      <c r="C143" s="31" t="s">
        <v>902</v>
      </c>
      <c r="D143" s="31" t="s">
        <v>1114</v>
      </c>
      <c r="E143" s="31" t="s">
        <v>577</v>
      </c>
      <c r="F143" s="93">
        <v>2644811</v>
      </c>
      <c r="G143" s="32">
        <v>11.3</v>
      </c>
      <c r="H143" s="32" t="s">
        <v>906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45140</v>
      </c>
      <c r="B144" s="32" t="s">
        <v>901</v>
      </c>
      <c r="C144" s="31" t="s">
        <v>902</v>
      </c>
      <c r="D144" s="31" t="s">
        <v>930</v>
      </c>
      <c r="E144" s="31" t="s">
        <v>577</v>
      </c>
      <c r="F144" s="93">
        <v>952000</v>
      </c>
      <c r="G144" s="32">
        <v>11.62</v>
      </c>
      <c r="H144" s="32" t="s">
        <v>906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45140</v>
      </c>
      <c r="B145" s="32" t="s">
        <v>901</v>
      </c>
      <c r="C145" s="31" t="s">
        <v>902</v>
      </c>
      <c r="D145" s="31" t="s">
        <v>1087</v>
      </c>
      <c r="E145" s="31" t="s">
        <v>577</v>
      </c>
      <c r="F145" s="93">
        <v>970000</v>
      </c>
      <c r="G145" s="32">
        <v>11.62</v>
      </c>
      <c r="H145" s="32" t="s">
        <v>906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45140</v>
      </c>
      <c r="B146" s="32" t="s">
        <v>901</v>
      </c>
      <c r="C146" s="31" t="s">
        <v>902</v>
      </c>
      <c r="D146" s="31" t="s">
        <v>1115</v>
      </c>
      <c r="E146" s="31" t="s">
        <v>577</v>
      </c>
      <c r="F146" s="93">
        <v>2500000</v>
      </c>
      <c r="G146" s="32">
        <v>11.2</v>
      </c>
      <c r="H146" s="32" t="s">
        <v>906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45140</v>
      </c>
      <c r="B147" s="32" t="s">
        <v>969</v>
      </c>
      <c r="C147" s="31" t="s">
        <v>970</v>
      </c>
      <c r="D147" s="31" t="s">
        <v>578</v>
      </c>
      <c r="E147" s="31" t="s">
        <v>577</v>
      </c>
      <c r="F147" s="93">
        <v>173003</v>
      </c>
      <c r="G147" s="32">
        <v>522.15</v>
      </c>
      <c r="H147" s="32" t="s">
        <v>906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45140</v>
      </c>
      <c r="B148" s="32" t="s">
        <v>1094</v>
      </c>
      <c r="C148" s="31" t="s">
        <v>1095</v>
      </c>
      <c r="D148" s="31" t="s">
        <v>971</v>
      </c>
      <c r="E148" s="31" t="s">
        <v>577</v>
      </c>
      <c r="F148" s="93">
        <v>359030</v>
      </c>
      <c r="G148" s="32">
        <v>178.44</v>
      </c>
      <c r="H148" s="32" t="s">
        <v>906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45140</v>
      </c>
      <c r="B149" s="32" t="s">
        <v>1094</v>
      </c>
      <c r="C149" s="31" t="s">
        <v>1095</v>
      </c>
      <c r="D149" s="31" t="s">
        <v>578</v>
      </c>
      <c r="E149" s="31" t="s">
        <v>577</v>
      </c>
      <c r="F149" s="93">
        <v>946365</v>
      </c>
      <c r="G149" s="32">
        <v>177.79</v>
      </c>
      <c r="H149" s="32" t="s">
        <v>906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45140</v>
      </c>
      <c r="B150" s="32" t="s">
        <v>1094</v>
      </c>
      <c r="C150" s="31" t="s">
        <v>1095</v>
      </c>
      <c r="D150" s="31" t="s">
        <v>978</v>
      </c>
      <c r="E150" s="31" t="s">
        <v>577</v>
      </c>
      <c r="F150" s="93">
        <v>342581</v>
      </c>
      <c r="G150" s="32">
        <v>178.07</v>
      </c>
      <c r="H150" s="32" t="s">
        <v>906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45140</v>
      </c>
      <c r="B151" s="32" t="s">
        <v>932</v>
      </c>
      <c r="C151" s="31" t="s">
        <v>933</v>
      </c>
      <c r="D151" s="31" t="s">
        <v>971</v>
      </c>
      <c r="E151" s="31" t="s">
        <v>577</v>
      </c>
      <c r="F151" s="93">
        <v>6218321</v>
      </c>
      <c r="G151" s="32">
        <v>15.6</v>
      </c>
      <c r="H151" s="32" t="s">
        <v>906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45140</v>
      </c>
      <c r="B152" s="32" t="s">
        <v>932</v>
      </c>
      <c r="C152" s="31" t="s">
        <v>933</v>
      </c>
      <c r="D152" s="31" t="s">
        <v>934</v>
      </c>
      <c r="E152" s="31" t="s">
        <v>577</v>
      </c>
      <c r="F152" s="93">
        <v>4899337</v>
      </c>
      <c r="G152" s="32">
        <v>15.56</v>
      </c>
      <c r="H152" s="32" t="s">
        <v>906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>
        <v>45140</v>
      </c>
      <c r="B153" s="32" t="s">
        <v>932</v>
      </c>
      <c r="C153" s="31" t="s">
        <v>933</v>
      </c>
      <c r="D153" s="31" t="s">
        <v>895</v>
      </c>
      <c r="E153" s="31" t="s">
        <v>577</v>
      </c>
      <c r="F153" s="93">
        <v>6803580</v>
      </c>
      <c r="G153" s="32">
        <v>15.63</v>
      </c>
      <c r="H153" s="32" t="s">
        <v>906</v>
      </c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>
        <v>45140</v>
      </c>
      <c r="B154" s="32" t="s">
        <v>137</v>
      </c>
      <c r="C154" s="31" t="s">
        <v>1096</v>
      </c>
      <c r="D154" s="31" t="s">
        <v>895</v>
      </c>
      <c r="E154" s="31" t="s">
        <v>577</v>
      </c>
      <c r="F154" s="93">
        <v>4786951</v>
      </c>
      <c r="G154" s="32">
        <v>148.41</v>
      </c>
      <c r="H154" s="32" t="s">
        <v>906</v>
      </c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>
        <v>45140</v>
      </c>
      <c r="B155" s="32" t="s">
        <v>1097</v>
      </c>
      <c r="C155" s="31" t="s">
        <v>1098</v>
      </c>
      <c r="D155" s="31" t="s">
        <v>1099</v>
      </c>
      <c r="E155" s="31" t="s">
        <v>577</v>
      </c>
      <c r="F155" s="93">
        <v>49600</v>
      </c>
      <c r="G155" s="32">
        <v>189.48</v>
      </c>
      <c r="H155" s="32" t="s">
        <v>906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>
        <v>45140</v>
      </c>
      <c r="B156" s="32" t="s">
        <v>972</v>
      </c>
      <c r="C156" s="31" t="s">
        <v>973</v>
      </c>
      <c r="D156" s="31" t="s">
        <v>974</v>
      </c>
      <c r="E156" s="31" t="s">
        <v>577</v>
      </c>
      <c r="F156" s="93">
        <v>6803365</v>
      </c>
      <c r="G156" s="32">
        <v>38.31</v>
      </c>
      <c r="H156" s="32" t="s">
        <v>906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>
        <v>45140</v>
      </c>
      <c r="B157" s="32" t="s">
        <v>1100</v>
      </c>
      <c r="C157" s="31" t="s">
        <v>1101</v>
      </c>
      <c r="D157" s="31" t="s">
        <v>578</v>
      </c>
      <c r="E157" s="31" t="s">
        <v>577</v>
      </c>
      <c r="F157" s="93">
        <v>455096</v>
      </c>
      <c r="G157" s="32">
        <v>157.41</v>
      </c>
      <c r="H157" s="32" t="s">
        <v>906</v>
      </c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>
        <v>45140</v>
      </c>
      <c r="B158" s="32" t="s">
        <v>1102</v>
      </c>
      <c r="C158" s="31" t="s">
        <v>1103</v>
      </c>
      <c r="D158" s="31" t="s">
        <v>1104</v>
      </c>
      <c r="E158" s="31" t="s">
        <v>577</v>
      </c>
      <c r="F158" s="93">
        <v>125590</v>
      </c>
      <c r="G158" s="32">
        <v>13.11</v>
      </c>
      <c r="H158" s="32" t="s">
        <v>906</v>
      </c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>
        <v>45140</v>
      </c>
      <c r="B159" s="32" t="s">
        <v>1105</v>
      </c>
      <c r="C159" s="31" t="s">
        <v>1106</v>
      </c>
      <c r="D159" s="31" t="s">
        <v>1107</v>
      </c>
      <c r="E159" s="31" t="s">
        <v>577</v>
      </c>
      <c r="F159" s="93">
        <v>2945383</v>
      </c>
      <c r="G159" s="32">
        <v>3.1</v>
      </c>
      <c r="H159" s="32" t="s">
        <v>906</v>
      </c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>
        <v>45140</v>
      </c>
      <c r="B160" s="32" t="s">
        <v>1105</v>
      </c>
      <c r="C160" s="31" t="s">
        <v>1106</v>
      </c>
      <c r="D160" s="31" t="s">
        <v>1116</v>
      </c>
      <c r="E160" s="31" t="s">
        <v>577</v>
      </c>
      <c r="F160" s="93">
        <v>4300000</v>
      </c>
      <c r="G160" s="32">
        <v>3.11</v>
      </c>
      <c r="H160" s="32" t="s">
        <v>906</v>
      </c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>
        <v>45140</v>
      </c>
      <c r="B161" s="32" t="s">
        <v>976</v>
      </c>
      <c r="C161" s="31" t="s">
        <v>977</v>
      </c>
      <c r="D161" s="31" t="s">
        <v>578</v>
      </c>
      <c r="E161" s="31" t="s">
        <v>577</v>
      </c>
      <c r="F161" s="93">
        <v>89324</v>
      </c>
      <c r="G161" s="32">
        <v>1002.32</v>
      </c>
      <c r="H161" s="32" t="s">
        <v>906</v>
      </c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>
        <v>45140</v>
      </c>
      <c r="B162" s="32" t="s">
        <v>979</v>
      </c>
      <c r="C162" s="31" t="s">
        <v>980</v>
      </c>
      <c r="D162" s="31" t="s">
        <v>1108</v>
      </c>
      <c r="E162" s="31" t="s">
        <v>577</v>
      </c>
      <c r="F162" s="93">
        <v>25511361</v>
      </c>
      <c r="G162" s="32">
        <v>17.989999999999998</v>
      </c>
      <c r="H162" s="32" t="s">
        <v>906</v>
      </c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>
        <v>45140</v>
      </c>
      <c r="B163" s="32" t="s">
        <v>979</v>
      </c>
      <c r="C163" s="31" t="s">
        <v>980</v>
      </c>
      <c r="D163" s="31" t="s">
        <v>975</v>
      </c>
      <c r="E163" s="31" t="s">
        <v>577</v>
      </c>
      <c r="F163" s="93">
        <v>18480761</v>
      </c>
      <c r="G163" s="32">
        <v>17.89</v>
      </c>
      <c r="H163" s="32" t="s">
        <v>906</v>
      </c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>
        <v>45140</v>
      </c>
      <c r="B164" s="32" t="s">
        <v>979</v>
      </c>
      <c r="C164" s="31" t="s">
        <v>980</v>
      </c>
      <c r="D164" s="31" t="s">
        <v>988</v>
      </c>
      <c r="E164" s="31" t="s">
        <v>577</v>
      </c>
      <c r="F164" s="93">
        <v>20172577</v>
      </c>
      <c r="G164" s="32">
        <v>17.82</v>
      </c>
      <c r="H164" s="32" t="s">
        <v>906</v>
      </c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>
        <v>45140</v>
      </c>
      <c r="B165" s="32" t="s">
        <v>979</v>
      </c>
      <c r="C165" s="31" t="s">
        <v>980</v>
      </c>
      <c r="D165" s="31" t="s">
        <v>895</v>
      </c>
      <c r="E165" s="31" t="s">
        <v>577</v>
      </c>
      <c r="F165" s="93">
        <v>48408833</v>
      </c>
      <c r="G165" s="32">
        <v>17.670000000000002</v>
      </c>
      <c r="H165" s="32" t="s">
        <v>906</v>
      </c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>
        <v>45140</v>
      </c>
      <c r="B166" s="32" t="s">
        <v>979</v>
      </c>
      <c r="C166" s="31" t="s">
        <v>980</v>
      </c>
      <c r="D166" s="31" t="s">
        <v>971</v>
      </c>
      <c r="E166" s="31" t="s">
        <v>577</v>
      </c>
      <c r="F166" s="93">
        <v>28129390</v>
      </c>
      <c r="G166" s="32">
        <v>17.690000000000001</v>
      </c>
      <c r="H166" s="32" t="s">
        <v>906</v>
      </c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>
        <v>45140</v>
      </c>
      <c r="B167" s="32" t="s">
        <v>1117</v>
      </c>
      <c r="C167" s="31" t="s">
        <v>1118</v>
      </c>
      <c r="D167" s="31" t="s">
        <v>1119</v>
      </c>
      <c r="E167" s="31" t="s">
        <v>577</v>
      </c>
      <c r="F167" s="93">
        <v>510000</v>
      </c>
      <c r="G167" s="32">
        <v>113.79</v>
      </c>
      <c r="H167" s="32" t="s">
        <v>906</v>
      </c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>
        <v>45140</v>
      </c>
      <c r="B168" s="32" t="s">
        <v>984</v>
      </c>
      <c r="C168" s="31" t="s">
        <v>985</v>
      </c>
      <c r="D168" s="31" t="s">
        <v>986</v>
      </c>
      <c r="E168" s="31" t="s">
        <v>577</v>
      </c>
      <c r="F168" s="93">
        <v>80400</v>
      </c>
      <c r="G168" s="32">
        <v>165.78</v>
      </c>
      <c r="H168" s="32" t="s">
        <v>906</v>
      </c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>
        <v>45140</v>
      </c>
      <c r="B169" s="32" t="s">
        <v>1109</v>
      </c>
      <c r="C169" s="31" t="s">
        <v>1110</v>
      </c>
      <c r="D169" s="31" t="s">
        <v>1120</v>
      </c>
      <c r="E169" s="31" t="s">
        <v>577</v>
      </c>
      <c r="F169" s="93">
        <v>23501440</v>
      </c>
      <c r="G169" s="32">
        <v>402.25</v>
      </c>
      <c r="H169" s="32" t="s">
        <v>906</v>
      </c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>
        <v>45140</v>
      </c>
      <c r="B170" s="32" t="s">
        <v>1121</v>
      </c>
      <c r="C170" s="31" t="s">
        <v>1122</v>
      </c>
      <c r="D170" s="31" t="s">
        <v>1123</v>
      </c>
      <c r="E170" s="31" t="s">
        <v>577</v>
      </c>
      <c r="F170" s="93">
        <v>1500000</v>
      </c>
      <c r="G170" s="32">
        <v>3.33</v>
      </c>
      <c r="H170" s="32" t="s">
        <v>906</v>
      </c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>
        <v>45140</v>
      </c>
      <c r="B171" s="32" t="s">
        <v>1112</v>
      </c>
      <c r="C171" s="31" t="s">
        <v>1113</v>
      </c>
      <c r="D171" s="31" t="s">
        <v>998</v>
      </c>
      <c r="E171" s="31" t="s">
        <v>577</v>
      </c>
      <c r="F171" s="93">
        <v>211946</v>
      </c>
      <c r="G171" s="32">
        <v>106.17</v>
      </c>
      <c r="H171" s="32" t="s">
        <v>906</v>
      </c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95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95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95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95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95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95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95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95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95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95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95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95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/>
      <c r="B184" s="32"/>
      <c r="C184" s="31"/>
      <c r="D184" s="31"/>
      <c r="E184" s="31"/>
      <c r="F184" s="93"/>
      <c r="G184" s="32"/>
      <c r="H184" s="95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/>
      <c r="B185" s="32"/>
      <c r="C185" s="31"/>
      <c r="D185" s="31"/>
      <c r="E185" s="31"/>
      <c r="F185" s="93"/>
      <c r="G185" s="32"/>
      <c r="H185" s="95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95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95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95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95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95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95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95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95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95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95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95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95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95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95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95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95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95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95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95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95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95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95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95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95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95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95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95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95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95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95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95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95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4"/>
  <sheetViews>
    <sheetView zoomScale="90" zoomScaleNormal="90" workbookViewId="0">
      <selection activeCell="D22" sqref="D22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1124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45141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89">
        <v>1</v>
      </c>
      <c r="B10" s="290">
        <v>45092</v>
      </c>
      <c r="C10" s="291"/>
      <c r="D10" s="292" t="s">
        <v>62</v>
      </c>
      <c r="E10" s="293" t="s">
        <v>593</v>
      </c>
      <c r="F10" s="247">
        <v>6800</v>
      </c>
      <c r="G10" s="250">
        <v>6400</v>
      </c>
      <c r="H10" s="250">
        <v>7150</v>
      </c>
      <c r="I10" s="294" t="s">
        <v>857</v>
      </c>
      <c r="J10" s="115" t="s">
        <v>949</v>
      </c>
      <c r="K10" s="115">
        <f>H10-F10</f>
        <v>350</v>
      </c>
      <c r="L10" s="116">
        <f>(F10*-0.7)/100</f>
        <v>-47.6</v>
      </c>
      <c r="M10" s="117">
        <f>(K10+L10)/F10</f>
        <v>4.4470588235294116E-2</v>
      </c>
      <c r="N10" s="269" t="s">
        <v>596</v>
      </c>
      <c r="O10" s="271">
        <v>45139</v>
      </c>
      <c r="P10" s="270" t="s">
        <v>312</v>
      </c>
      <c r="Q10" s="41"/>
      <c r="R10" s="41" t="s">
        <v>595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55">
        <v>2</v>
      </c>
      <c r="B11" s="108">
        <v>45111</v>
      </c>
      <c r="C11" s="256"/>
      <c r="D11" s="257" t="s">
        <v>82</v>
      </c>
      <c r="E11" s="109" t="s">
        <v>593</v>
      </c>
      <c r="F11" s="107" t="s">
        <v>886</v>
      </c>
      <c r="G11" s="110">
        <v>234</v>
      </c>
      <c r="H11" s="107"/>
      <c r="I11" s="107" t="s">
        <v>880</v>
      </c>
      <c r="J11" s="110" t="s">
        <v>594</v>
      </c>
      <c r="K11" s="110"/>
      <c r="L11" s="111"/>
      <c r="M11" s="112"/>
      <c r="N11" s="110"/>
      <c r="O11" s="266"/>
      <c r="P11" s="118">
        <f>VLOOKUP(D11,'MidCap Intra'!B58:C557,2,0)</f>
        <v>252.95</v>
      </c>
      <c r="Q11" s="41"/>
      <c r="R11" s="41" t="s">
        <v>595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55">
        <v>3</v>
      </c>
      <c r="B12" s="108">
        <v>45112</v>
      </c>
      <c r="C12" s="256"/>
      <c r="D12" s="257" t="s">
        <v>388</v>
      </c>
      <c r="E12" s="109" t="s">
        <v>593</v>
      </c>
      <c r="F12" s="107" t="s">
        <v>887</v>
      </c>
      <c r="G12" s="110">
        <v>1395</v>
      </c>
      <c r="H12" s="107"/>
      <c r="I12" s="107" t="s">
        <v>882</v>
      </c>
      <c r="J12" s="110" t="s">
        <v>594</v>
      </c>
      <c r="K12" s="110"/>
      <c r="L12" s="111"/>
      <c r="M12" s="112"/>
      <c r="N12" s="110"/>
      <c r="O12" s="266"/>
      <c r="P12" s="118">
        <f>VLOOKUP(D12,'MidCap Intra'!B59:C558,2,0)</f>
        <v>1445.1</v>
      </c>
      <c r="Q12" s="41"/>
      <c r="R12" s="41" t="s">
        <v>608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272">
        <v>4</v>
      </c>
      <c r="B13" s="253">
        <v>45119</v>
      </c>
      <c r="C13" s="273"/>
      <c r="D13" s="274" t="s">
        <v>129</v>
      </c>
      <c r="E13" s="275" t="s">
        <v>593</v>
      </c>
      <c r="F13" s="252" t="s">
        <v>888</v>
      </c>
      <c r="G13" s="254">
        <v>1540</v>
      </c>
      <c r="H13" s="252"/>
      <c r="I13" s="252" t="s">
        <v>885</v>
      </c>
      <c r="J13" s="254" t="s">
        <v>594</v>
      </c>
      <c r="K13" s="254"/>
      <c r="L13" s="268"/>
      <c r="M13" s="276"/>
      <c r="N13" s="254"/>
      <c r="O13" s="277"/>
      <c r="P13" s="118">
        <f>VLOOKUP(D13,'MidCap Intra'!B63:C562,2,0)</f>
        <v>1640.5</v>
      </c>
      <c r="Q13" s="41"/>
      <c r="R13" s="41" t="s">
        <v>595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72">
        <v>5</v>
      </c>
      <c r="B14" s="253">
        <v>45120</v>
      </c>
      <c r="C14" s="273"/>
      <c r="D14" s="279" t="s">
        <v>431</v>
      </c>
      <c r="E14" s="275" t="s">
        <v>593</v>
      </c>
      <c r="F14" s="252" t="s">
        <v>890</v>
      </c>
      <c r="G14" s="254">
        <v>102</v>
      </c>
      <c r="H14" s="252"/>
      <c r="I14" s="252" t="s">
        <v>891</v>
      </c>
      <c r="J14" s="254" t="s">
        <v>594</v>
      </c>
      <c r="K14" s="254"/>
      <c r="L14" s="268"/>
      <c r="M14" s="276"/>
      <c r="N14" s="254"/>
      <c r="O14" s="277"/>
      <c r="P14" s="118">
        <f>VLOOKUP(D14,'MidCap Intra'!B64:C563,2,0)</f>
        <v>109.4</v>
      </c>
      <c r="Q14" s="41"/>
      <c r="R14" s="41" t="s">
        <v>595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72">
        <v>6</v>
      </c>
      <c r="B15" s="253">
        <v>45125</v>
      </c>
      <c r="C15" s="273"/>
      <c r="D15" s="279" t="s">
        <v>215</v>
      </c>
      <c r="E15" s="275" t="s">
        <v>593</v>
      </c>
      <c r="F15" s="252" t="s">
        <v>898</v>
      </c>
      <c r="G15" s="254">
        <v>548</v>
      </c>
      <c r="H15" s="252"/>
      <c r="I15" s="252" t="s">
        <v>899</v>
      </c>
      <c r="J15" s="254" t="s">
        <v>594</v>
      </c>
      <c r="K15" s="254"/>
      <c r="L15" s="268"/>
      <c r="M15" s="276"/>
      <c r="N15" s="254"/>
      <c r="O15" s="277"/>
      <c r="P15" s="118">
        <f>VLOOKUP(D15,'MidCap Intra'!B67:C566,2,0)</f>
        <v>598.45000000000005</v>
      </c>
      <c r="Q15" s="41"/>
      <c r="R15" s="41" t="s">
        <v>595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341">
        <v>7</v>
      </c>
      <c r="B16" s="324">
        <v>45125</v>
      </c>
      <c r="C16" s="342"/>
      <c r="D16" s="343" t="s">
        <v>500</v>
      </c>
      <c r="E16" s="344" t="s">
        <v>593</v>
      </c>
      <c r="F16" s="323">
        <v>178</v>
      </c>
      <c r="G16" s="325">
        <v>168</v>
      </c>
      <c r="H16" s="323">
        <v>170</v>
      </c>
      <c r="I16" s="323" t="s">
        <v>900</v>
      </c>
      <c r="J16" s="345" t="s">
        <v>992</v>
      </c>
      <c r="K16" s="345">
        <f t="shared" ref="K16" si="0">H16-F16</f>
        <v>-8</v>
      </c>
      <c r="L16" s="346">
        <f t="shared" ref="L16" si="1">(F16*-0.7)/100</f>
        <v>-1.246</v>
      </c>
      <c r="M16" s="347">
        <f t="shared" ref="M16" si="2">(K16+L16)/F16</f>
        <v>-5.1943820224719106E-2</v>
      </c>
      <c r="N16" s="348" t="s">
        <v>607</v>
      </c>
      <c r="O16" s="349">
        <v>45140</v>
      </c>
      <c r="P16" s="350"/>
      <c r="Q16" s="41"/>
      <c r="R16" s="41" t="s">
        <v>595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289">
        <v>8</v>
      </c>
      <c r="B17" s="290">
        <v>45133</v>
      </c>
      <c r="C17" s="291"/>
      <c r="D17" s="292" t="s">
        <v>429</v>
      </c>
      <c r="E17" s="293" t="s">
        <v>593</v>
      </c>
      <c r="F17" s="247">
        <v>326</v>
      </c>
      <c r="G17" s="250">
        <v>299</v>
      </c>
      <c r="H17" s="250">
        <v>345.5</v>
      </c>
      <c r="I17" s="294" t="s">
        <v>907</v>
      </c>
      <c r="J17" s="115" t="s">
        <v>989</v>
      </c>
      <c r="K17" s="115">
        <f t="shared" ref="K17" si="3">H17-F17</f>
        <v>19.5</v>
      </c>
      <c r="L17" s="116">
        <f t="shared" ref="L17" si="4">(F17*-0.7)/100</f>
        <v>-2.282</v>
      </c>
      <c r="M17" s="117">
        <f t="shared" ref="M17" si="5">(K17+L17)/F17</f>
        <v>5.2815950920245401E-2</v>
      </c>
      <c r="N17" s="269" t="s">
        <v>596</v>
      </c>
      <c r="O17" s="271">
        <v>45140</v>
      </c>
      <c r="P17" s="270"/>
      <c r="Q17" s="41"/>
      <c r="R17" s="41" t="s">
        <v>595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72">
        <v>9</v>
      </c>
      <c r="B18" s="253">
        <v>45133</v>
      </c>
      <c r="C18" s="273"/>
      <c r="D18" s="279" t="s">
        <v>74</v>
      </c>
      <c r="E18" s="275" t="s">
        <v>593</v>
      </c>
      <c r="F18" s="252" t="s">
        <v>908</v>
      </c>
      <c r="G18" s="254">
        <v>185</v>
      </c>
      <c r="H18" s="252"/>
      <c r="I18" s="252" t="s">
        <v>909</v>
      </c>
      <c r="J18" s="254" t="s">
        <v>594</v>
      </c>
      <c r="K18" s="254"/>
      <c r="L18" s="268"/>
      <c r="M18" s="276"/>
      <c r="N18" s="254"/>
      <c r="O18" s="277"/>
      <c r="P18" s="118" t="e">
        <f>VLOOKUP(D18,'MidCap Intra'!B70:C569,2,0)</f>
        <v>#N/A</v>
      </c>
      <c r="Q18" s="41"/>
      <c r="R18" s="41" t="s">
        <v>595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255">
        <v>10</v>
      </c>
      <c r="B19" s="108">
        <v>45133</v>
      </c>
      <c r="C19" s="256"/>
      <c r="D19" s="280" t="s">
        <v>492</v>
      </c>
      <c r="E19" s="275" t="s">
        <v>593</v>
      </c>
      <c r="F19" s="107" t="s">
        <v>911</v>
      </c>
      <c r="G19" s="110">
        <v>118</v>
      </c>
      <c r="H19" s="107"/>
      <c r="I19" s="107" t="s">
        <v>912</v>
      </c>
      <c r="J19" s="110" t="s">
        <v>594</v>
      </c>
      <c r="K19" s="254"/>
      <c r="L19" s="268"/>
      <c r="M19" s="276"/>
      <c r="N19" s="254"/>
      <c r="O19" s="277"/>
      <c r="P19" s="118">
        <f>VLOOKUP(D19,'MidCap Intra'!B71:C570,2,0)</f>
        <v>123.55</v>
      </c>
      <c r="Q19" s="41"/>
      <c r="R19" s="41" t="s">
        <v>595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72">
        <v>11</v>
      </c>
      <c r="B20" s="253">
        <v>45134</v>
      </c>
      <c r="C20" s="273"/>
      <c r="D20" s="274" t="s">
        <v>151</v>
      </c>
      <c r="E20" s="275" t="s">
        <v>593</v>
      </c>
      <c r="F20" s="252" t="s">
        <v>913</v>
      </c>
      <c r="G20" s="254">
        <v>164</v>
      </c>
      <c r="H20" s="252"/>
      <c r="I20" s="252" t="s">
        <v>914</v>
      </c>
      <c r="J20" s="254" t="s">
        <v>594</v>
      </c>
      <c r="K20" s="254"/>
      <c r="L20" s="268"/>
      <c r="M20" s="276"/>
      <c r="N20" s="254"/>
      <c r="O20" s="277"/>
      <c r="P20" s="118">
        <f>VLOOKUP(D20,'MidCap Intra'!B72:C571,2,0)</f>
        <v>169.85</v>
      </c>
      <c r="Q20" s="41"/>
      <c r="R20" s="41" t="s">
        <v>595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5" customHeight="1">
      <c r="A21" s="272">
        <v>12</v>
      </c>
      <c r="B21" s="253">
        <v>45135</v>
      </c>
      <c r="C21" s="273"/>
      <c r="D21" s="279" t="s">
        <v>460</v>
      </c>
      <c r="E21" s="275" t="s">
        <v>593</v>
      </c>
      <c r="F21" s="252" t="s">
        <v>918</v>
      </c>
      <c r="G21" s="254">
        <v>1840</v>
      </c>
      <c r="H21" s="252"/>
      <c r="I21" s="252" t="s">
        <v>884</v>
      </c>
      <c r="J21" s="254" t="s">
        <v>594</v>
      </c>
      <c r="K21" s="254"/>
      <c r="L21" s="268"/>
      <c r="M21" s="276"/>
      <c r="N21" s="254"/>
      <c r="O21" s="277"/>
      <c r="P21" s="118">
        <f>VLOOKUP(D21,'MidCap Intra'!B73:C572,2,0)</f>
        <v>1997.35</v>
      </c>
      <c r="R21" s="41" t="s">
        <v>595</v>
      </c>
    </row>
    <row r="22" spans="1:38" ht="15" customHeight="1">
      <c r="A22" s="272">
        <v>13</v>
      </c>
      <c r="B22" s="253">
        <v>45139</v>
      </c>
      <c r="C22" s="273"/>
      <c r="D22" s="274" t="s">
        <v>302</v>
      </c>
      <c r="E22" s="275" t="s">
        <v>593</v>
      </c>
      <c r="F22" s="252" t="s">
        <v>939</v>
      </c>
      <c r="G22" s="254">
        <v>2880</v>
      </c>
      <c r="H22" s="252"/>
      <c r="I22" s="252" t="s">
        <v>940</v>
      </c>
      <c r="J22" s="254" t="s">
        <v>594</v>
      </c>
      <c r="K22" s="254"/>
      <c r="L22" s="268"/>
      <c r="M22" s="276"/>
      <c r="N22" s="254"/>
      <c r="O22" s="277"/>
      <c r="P22" s="118">
        <f>VLOOKUP(D22,'MidCap Intra'!B74:C573,2,0)</f>
        <v>3047.4</v>
      </c>
    </row>
    <row r="23" spans="1:38" ht="15" customHeight="1">
      <c r="A23" s="272"/>
      <c r="B23" s="253"/>
      <c r="C23" s="273"/>
      <c r="D23" s="274"/>
      <c r="E23" s="275"/>
      <c r="F23" s="252"/>
      <c r="G23" s="254"/>
      <c r="H23" s="252"/>
      <c r="I23" s="252"/>
      <c r="J23" s="254"/>
      <c r="K23" s="254"/>
      <c r="L23" s="268"/>
      <c r="M23" s="276"/>
      <c r="N23" s="254"/>
      <c r="O23" s="277"/>
      <c r="P23" s="268"/>
    </row>
    <row r="24" spans="1:38" ht="15" customHeight="1">
      <c r="A24" s="272"/>
      <c r="B24" s="253"/>
      <c r="C24" s="273"/>
      <c r="D24" s="274"/>
      <c r="E24" s="275"/>
      <c r="F24" s="252"/>
      <c r="G24" s="254"/>
      <c r="H24" s="252"/>
      <c r="I24" s="252"/>
      <c r="J24" s="254"/>
      <c r="K24" s="254"/>
      <c r="L24" s="268"/>
      <c r="M24" s="276"/>
      <c r="N24" s="254"/>
      <c r="O24" s="277"/>
      <c r="P24" s="268"/>
    </row>
    <row r="29" spans="1:38" ht="14.25" customHeight="1">
      <c r="A29" s="119"/>
      <c r="B29" s="120"/>
      <c r="C29" s="121"/>
      <c r="D29" s="122"/>
      <c r="E29" s="123"/>
      <c r="F29" s="123"/>
      <c r="G29" s="119"/>
      <c r="H29" s="123"/>
      <c r="I29" s="124"/>
      <c r="J29" s="125"/>
      <c r="K29" s="125"/>
      <c r="L29" s="126"/>
      <c r="M29" s="127"/>
      <c r="N29" s="128"/>
      <c r="O29" s="129"/>
      <c r="P29" s="130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31" t="s">
        <v>597</v>
      </c>
      <c r="B30" s="132"/>
      <c r="C30" s="133"/>
      <c r="E30" s="134"/>
      <c r="F30" s="134"/>
      <c r="G30" s="134"/>
      <c r="H30" s="134"/>
      <c r="I30" s="134"/>
      <c r="J30" s="135"/>
      <c r="K30" s="134"/>
      <c r="L30" s="136"/>
      <c r="M30" s="62"/>
      <c r="N30" s="135"/>
      <c r="O30" s="133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37" t="s">
        <v>598</v>
      </c>
      <c r="B31" s="131"/>
      <c r="C31" s="131"/>
      <c r="D31" s="131"/>
      <c r="E31" s="41"/>
      <c r="F31" s="138" t="s">
        <v>599</v>
      </c>
      <c r="G31" s="6"/>
      <c r="H31" s="6"/>
      <c r="I31" s="6"/>
      <c r="J31" s="139"/>
      <c r="K31" s="140"/>
      <c r="L31" s="140"/>
      <c r="M31" s="141"/>
      <c r="N31" s="1"/>
      <c r="O31" s="142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" customHeight="1">
      <c r="A32" s="131" t="s">
        <v>600</v>
      </c>
      <c r="B32" s="131"/>
      <c r="C32" s="131"/>
      <c r="D32" s="131" t="s">
        <v>601</v>
      </c>
      <c r="E32" s="6"/>
      <c r="F32" s="138" t="s">
        <v>602</v>
      </c>
      <c r="G32" s="6"/>
      <c r="H32" s="6"/>
      <c r="I32" s="6"/>
      <c r="J32" s="139"/>
      <c r="K32" s="140"/>
      <c r="L32" s="140"/>
      <c r="M32" s="141"/>
      <c r="N32" s="1"/>
      <c r="O32" s="142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31"/>
      <c r="B33" s="131"/>
      <c r="C33" s="131"/>
      <c r="D33" s="131"/>
      <c r="E33" s="6"/>
      <c r="F33" s="6"/>
      <c r="G33" s="6"/>
      <c r="H33" s="6"/>
      <c r="I33" s="6"/>
      <c r="J33" s="143"/>
      <c r="K33" s="140"/>
      <c r="L33" s="140"/>
      <c r="M33" s="6"/>
      <c r="N33" s="144"/>
      <c r="O33" s="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.75" customHeight="1">
      <c r="A34" s="1"/>
      <c r="B34" s="145" t="s">
        <v>603</v>
      </c>
      <c r="C34" s="145"/>
      <c r="D34" s="145"/>
      <c r="E34" s="145"/>
      <c r="F34" s="146"/>
      <c r="G34" s="6"/>
      <c r="H34" s="6"/>
      <c r="I34" s="147"/>
      <c r="J34" s="148"/>
      <c r="K34" s="149"/>
      <c r="L34" s="148"/>
      <c r="M34" s="6"/>
      <c r="N34" s="1"/>
      <c r="O34" s="1"/>
      <c r="P34" s="41"/>
      <c r="R34" s="62"/>
      <c r="S34" s="1"/>
      <c r="T34" s="1"/>
      <c r="U34" s="1"/>
      <c r="V34" s="1"/>
      <c r="W34" s="1"/>
      <c r="X34" s="1"/>
      <c r="Y34" s="1"/>
      <c r="Z34" s="1"/>
    </row>
    <row r="35" spans="1:38" ht="38.25" customHeight="1">
      <c r="A35" s="150" t="s">
        <v>16</v>
      </c>
      <c r="B35" s="150" t="s">
        <v>568</v>
      </c>
      <c r="C35" s="150"/>
      <c r="D35" s="91" t="s">
        <v>580</v>
      </c>
      <c r="E35" s="150" t="s">
        <v>581</v>
      </c>
      <c r="F35" s="150" t="s">
        <v>582</v>
      </c>
      <c r="G35" s="150" t="s">
        <v>604</v>
      </c>
      <c r="H35" s="150" t="s">
        <v>584</v>
      </c>
      <c r="I35" s="150" t="s">
        <v>585</v>
      </c>
      <c r="J35" s="106" t="s">
        <v>586</v>
      </c>
      <c r="K35" s="104" t="s">
        <v>605</v>
      </c>
      <c r="L35" s="151" t="s">
        <v>588</v>
      </c>
      <c r="M35" s="106" t="s">
        <v>589</v>
      </c>
      <c r="N35" s="103" t="s">
        <v>590</v>
      </c>
      <c r="O35" s="91" t="s">
        <v>591</v>
      </c>
      <c r="P35" s="41"/>
      <c r="Q35" s="1"/>
      <c r="R35" s="62"/>
      <c r="S35" s="62"/>
      <c r="T35" s="62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3.5" customHeight="1">
      <c r="A36" s="255">
        <v>1</v>
      </c>
      <c r="B36" s="108">
        <v>45128</v>
      </c>
      <c r="C36" s="256"/>
      <c r="D36" s="257" t="s">
        <v>114</v>
      </c>
      <c r="E36" s="109" t="s">
        <v>606</v>
      </c>
      <c r="F36" s="107" t="s">
        <v>903</v>
      </c>
      <c r="G36" s="110">
        <v>129.9</v>
      </c>
      <c r="H36" s="107"/>
      <c r="I36" s="107" t="s">
        <v>904</v>
      </c>
      <c r="J36" s="110" t="s">
        <v>594</v>
      </c>
      <c r="K36" s="110"/>
      <c r="L36" s="111"/>
      <c r="M36" s="112"/>
      <c r="N36" s="267"/>
      <c r="O36" s="277"/>
      <c r="P36" s="41"/>
      <c r="Q36" s="265"/>
      <c r="R36" s="41" t="s">
        <v>595</v>
      </c>
      <c r="S36" s="41"/>
      <c r="T36" s="278"/>
      <c r="U36" s="278"/>
      <c r="V36" s="278"/>
      <c r="W36" s="278"/>
      <c r="X36" s="278"/>
      <c r="Y36" s="278"/>
      <c r="Z36" s="278"/>
      <c r="AA36" s="278"/>
      <c r="AB36" s="278"/>
      <c r="AC36" s="278"/>
      <c r="AD36" s="278"/>
      <c r="AE36" s="278"/>
      <c r="AF36" s="278"/>
      <c r="AG36" s="278"/>
      <c r="AH36" s="278"/>
      <c r="AI36" s="278"/>
      <c r="AJ36" s="278"/>
      <c r="AK36" s="278"/>
      <c r="AL36" s="278"/>
    </row>
    <row r="37" spans="1:38" ht="13.5" customHeight="1">
      <c r="A37" s="272">
        <v>2</v>
      </c>
      <c r="B37" s="253">
        <v>45135</v>
      </c>
      <c r="C37" s="273"/>
      <c r="D37" s="274" t="s">
        <v>915</v>
      </c>
      <c r="E37" s="275" t="s">
        <v>606</v>
      </c>
      <c r="F37" s="252" t="s">
        <v>916</v>
      </c>
      <c r="G37" s="254">
        <v>9390</v>
      </c>
      <c r="H37" s="252"/>
      <c r="I37" s="252" t="s">
        <v>917</v>
      </c>
      <c r="J37" s="254" t="s">
        <v>594</v>
      </c>
      <c r="K37" s="254"/>
      <c r="L37" s="268"/>
      <c r="M37" s="276"/>
      <c r="N37" s="254"/>
      <c r="O37" s="277"/>
      <c r="P37" s="41"/>
      <c r="Q37" s="265"/>
      <c r="R37" s="41" t="s">
        <v>595</v>
      </c>
      <c r="S37" s="41"/>
      <c r="T37" s="278"/>
      <c r="U37" s="278"/>
      <c r="V37" s="278"/>
      <c r="W37" s="278"/>
      <c r="X37" s="278"/>
      <c r="Y37" s="278"/>
      <c r="Z37" s="278"/>
      <c r="AA37" s="278"/>
      <c r="AB37" s="278"/>
      <c r="AC37" s="278"/>
      <c r="AD37" s="278"/>
      <c r="AE37" s="278"/>
      <c r="AF37" s="278"/>
      <c r="AG37" s="278"/>
      <c r="AH37" s="278"/>
      <c r="AI37" s="278"/>
      <c r="AJ37" s="278"/>
      <c r="AK37" s="278"/>
      <c r="AL37" s="278"/>
    </row>
    <row r="38" spans="1:38" ht="13.5" customHeight="1">
      <c r="A38" s="285">
        <v>3</v>
      </c>
      <c r="B38" s="260">
        <v>45135</v>
      </c>
      <c r="C38" s="286"/>
      <c r="D38" s="287" t="s">
        <v>919</v>
      </c>
      <c r="E38" s="288" t="s">
        <v>606</v>
      </c>
      <c r="F38" s="259">
        <v>1807.5</v>
      </c>
      <c r="G38" s="246">
        <v>1750</v>
      </c>
      <c r="H38" s="259">
        <v>1882.5</v>
      </c>
      <c r="I38" s="259" t="s">
        <v>920</v>
      </c>
      <c r="J38" s="115" t="s">
        <v>905</v>
      </c>
      <c r="K38" s="115">
        <f t="shared" ref="K38" si="6">H38-F38</f>
        <v>75</v>
      </c>
      <c r="L38" s="116">
        <f t="shared" ref="L38" si="7">(F38*-0.7)/100</f>
        <v>-12.6525</v>
      </c>
      <c r="M38" s="117">
        <f t="shared" ref="M38" si="8">(K38+L38)/F38</f>
        <v>3.4493775933609958E-2</v>
      </c>
      <c r="N38" s="269" t="s">
        <v>596</v>
      </c>
      <c r="O38" s="271">
        <v>45139</v>
      </c>
      <c r="P38" s="41"/>
      <c r="Q38" s="265"/>
      <c r="R38" s="41" t="s">
        <v>595</v>
      </c>
      <c r="S38" s="41"/>
      <c r="T38" s="278"/>
      <c r="U38" s="278"/>
      <c r="V38" s="278"/>
      <c r="W38" s="278"/>
      <c r="X38" s="278"/>
      <c r="Y38" s="278"/>
      <c r="Z38" s="278"/>
      <c r="AA38" s="278"/>
      <c r="AB38" s="278"/>
      <c r="AC38" s="278"/>
      <c r="AD38" s="278"/>
      <c r="AE38" s="278"/>
      <c r="AF38" s="278"/>
      <c r="AG38" s="278"/>
      <c r="AH38" s="278"/>
      <c r="AI38" s="278"/>
      <c r="AJ38" s="278"/>
      <c r="AK38" s="278"/>
      <c r="AL38" s="278"/>
    </row>
    <row r="39" spans="1:38" ht="13.5" customHeight="1">
      <c r="A39" s="285">
        <v>4</v>
      </c>
      <c r="B39" s="260">
        <v>45139</v>
      </c>
      <c r="C39" s="286"/>
      <c r="D39" s="287" t="s">
        <v>54</v>
      </c>
      <c r="E39" s="288" t="s">
        <v>606</v>
      </c>
      <c r="F39" s="259">
        <v>453</v>
      </c>
      <c r="G39" s="246">
        <v>440</v>
      </c>
      <c r="H39" s="259">
        <v>462.5</v>
      </c>
      <c r="I39" s="259" t="s">
        <v>941</v>
      </c>
      <c r="J39" s="115" t="s">
        <v>894</v>
      </c>
      <c r="K39" s="115">
        <f t="shared" ref="K39" si="9">H39-F39</f>
        <v>9.5</v>
      </c>
      <c r="L39" s="116">
        <f>(F39*-0.07)/100</f>
        <v>-0.31710000000000005</v>
      </c>
      <c r="M39" s="117">
        <f t="shared" ref="M39" si="10">(K39+L39)/F39</f>
        <v>2.0271302428256071E-2</v>
      </c>
      <c r="N39" s="269" t="s">
        <v>596</v>
      </c>
      <c r="O39" s="271">
        <v>45139</v>
      </c>
      <c r="P39" s="41"/>
      <c r="Q39" s="265"/>
      <c r="R39" s="41"/>
      <c r="S39" s="41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8"/>
      <c r="AJ39" s="278"/>
      <c r="AK39" s="278"/>
      <c r="AL39" s="278"/>
    </row>
    <row r="40" spans="1:38" ht="13.5" customHeight="1">
      <c r="A40" s="272">
        <v>5</v>
      </c>
      <c r="B40" s="253">
        <v>45139</v>
      </c>
      <c r="C40" s="273"/>
      <c r="D40" s="274" t="s">
        <v>237</v>
      </c>
      <c r="E40" s="275" t="s">
        <v>606</v>
      </c>
      <c r="F40" s="252" t="s">
        <v>947</v>
      </c>
      <c r="G40" s="254">
        <v>604</v>
      </c>
      <c r="H40" s="252"/>
      <c r="I40" s="252" t="s">
        <v>948</v>
      </c>
      <c r="J40" s="254" t="s">
        <v>594</v>
      </c>
      <c r="K40" s="254"/>
      <c r="L40" s="268"/>
      <c r="M40" s="276"/>
      <c r="N40" s="254"/>
      <c r="O40" s="277"/>
      <c r="P40" s="41"/>
      <c r="Q40" s="265"/>
      <c r="R40" s="41"/>
      <c r="S40" s="41"/>
      <c r="T40" s="278"/>
      <c r="U40" s="278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  <c r="AJ40" s="278"/>
      <c r="AK40" s="278"/>
      <c r="AL40" s="278"/>
    </row>
    <row r="41" spans="1:38" ht="13.5" customHeight="1">
      <c r="A41" s="272"/>
      <c r="B41" s="253"/>
      <c r="C41" s="273"/>
      <c r="D41" s="274"/>
      <c r="E41" s="275"/>
      <c r="F41" s="252"/>
      <c r="G41" s="254"/>
      <c r="H41" s="252"/>
      <c r="I41" s="252"/>
      <c r="J41" s="254"/>
      <c r="K41" s="254"/>
      <c r="L41" s="268"/>
      <c r="M41" s="276"/>
      <c r="N41" s="254"/>
      <c r="O41" s="277"/>
      <c r="P41" s="41"/>
      <c r="Q41" s="265"/>
      <c r="R41" s="41"/>
      <c r="S41" s="41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78"/>
      <c r="AK41" s="278"/>
      <c r="AL41" s="278"/>
    </row>
    <row r="42" spans="1:38" ht="13.5" customHeight="1">
      <c r="A42" s="272"/>
      <c r="B42" s="253"/>
      <c r="C42" s="273"/>
      <c r="D42" s="274"/>
      <c r="E42" s="275"/>
      <c r="F42" s="252"/>
      <c r="G42" s="254"/>
      <c r="H42" s="252"/>
      <c r="I42" s="252"/>
      <c r="J42" s="254"/>
      <c r="K42" s="254"/>
      <c r="L42" s="268"/>
      <c r="M42" s="276"/>
      <c r="N42" s="254"/>
      <c r="O42" s="277"/>
      <c r="P42" s="41"/>
      <c r="Q42" s="265"/>
      <c r="R42" s="41"/>
      <c r="S42" s="41"/>
      <c r="T42" s="278"/>
      <c r="U42" s="278"/>
      <c r="V42" s="278"/>
      <c r="W42" s="278"/>
      <c r="X42" s="278"/>
      <c r="Y42" s="278"/>
      <c r="Z42" s="278"/>
      <c r="AA42" s="278"/>
      <c r="AB42" s="278"/>
      <c r="AC42" s="278"/>
      <c r="AD42" s="278"/>
      <c r="AE42" s="278"/>
      <c r="AF42" s="278"/>
      <c r="AG42" s="278"/>
      <c r="AH42" s="278"/>
      <c r="AI42" s="278"/>
      <c r="AJ42" s="278"/>
      <c r="AK42" s="278"/>
      <c r="AL42" s="278"/>
    </row>
    <row r="44" spans="1:38" ht="44.25" customHeight="1">
      <c r="A44" s="131" t="s">
        <v>597</v>
      </c>
      <c r="B44" s="152"/>
      <c r="C44" s="152"/>
      <c r="D44" s="1"/>
      <c r="E44" s="6"/>
      <c r="F44" s="6"/>
      <c r="G44" s="6"/>
      <c r="H44" s="6" t="s">
        <v>609</v>
      </c>
      <c r="I44" s="6"/>
      <c r="J44" s="6"/>
      <c r="K44" s="127"/>
      <c r="L44" s="153"/>
      <c r="M44" s="127"/>
      <c r="N44" s="128"/>
      <c r="O44" s="127"/>
      <c r="P44" s="4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8" ht="12.75" customHeight="1">
      <c r="A45" s="137" t="s">
        <v>598</v>
      </c>
      <c r="B45" s="131"/>
      <c r="C45" s="131"/>
      <c r="D45" s="131"/>
      <c r="E45" s="41"/>
      <c r="F45" s="138" t="s">
        <v>599</v>
      </c>
      <c r="G45" s="62"/>
      <c r="H45" s="41"/>
      <c r="I45" s="62"/>
      <c r="J45" s="6"/>
      <c r="K45" s="154"/>
      <c r="L45" s="155"/>
      <c r="M45" s="6"/>
      <c r="N45" s="121"/>
      <c r="O45" s="156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37"/>
      <c r="B46" s="131"/>
      <c r="C46" s="131"/>
      <c r="D46" s="131"/>
      <c r="E46" s="6"/>
      <c r="F46" s="138" t="s">
        <v>602</v>
      </c>
      <c r="G46" s="62"/>
      <c r="H46" s="41"/>
      <c r="I46" s="62"/>
      <c r="J46" s="6"/>
      <c r="K46" s="154"/>
      <c r="L46" s="155"/>
      <c r="M46" s="6"/>
      <c r="N46" s="121"/>
      <c r="O46" s="156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31"/>
      <c r="B47" s="131"/>
      <c r="C47" s="131"/>
      <c r="D47" s="131"/>
      <c r="E47" s="6"/>
      <c r="F47" s="6"/>
      <c r="G47" s="6"/>
      <c r="H47" s="6"/>
      <c r="I47" s="6"/>
      <c r="J47" s="143"/>
      <c r="K47" s="140"/>
      <c r="L47" s="141"/>
      <c r="M47" s="6"/>
      <c r="N47" s="144"/>
      <c r="O47" s="1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57" t="s">
        <v>610</v>
      </c>
      <c r="B48" s="157"/>
      <c r="C48" s="157"/>
      <c r="D48" s="157"/>
      <c r="E48" s="6"/>
      <c r="F48" s="6"/>
      <c r="G48" s="6"/>
      <c r="H48" s="6"/>
      <c r="I48" s="6"/>
      <c r="J48" s="6"/>
      <c r="K48" s="6"/>
      <c r="L48" s="6"/>
      <c r="M48" s="6"/>
      <c r="N48" s="6"/>
      <c r="O48" s="24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104" t="s">
        <v>16</v>
      </c>
      <c r="B49" s="104" t="s">
        <v>568</v>
      </c>
      <c r="C49" s="104"/>
      <c r="D49" s="105" t="s">
        <v>580</v>
      </c>
      <c r="E49" s="104" t="s">
        <v>581</v>
      </c>
      <c r="F49" s="104" t="s">
        <v>582</v>
      </c>
      <c r="G49" s="104" t="s">
        <v>604</v>
      </c>
      <c r="H49" s="104" t="s">
        <v>584</v>
      </c>
      <c r="I49" s="295" t="s">
        <v>585</v>
      </c>
      <c r="J49" s="298" t="s">
        <v>586</v>
      </c>
      <c r="K49" s="296" t="s">
        <v>611</v>
      </c>
      <c r="L49" s="106" t="s">
        <v>588</v>
      </c>
      <c r="M49" s="158" t="s">
        <v>612</v>
      </c>
      <c r="N49" s="104" t="s">
        <v>613</v>
      </c>
      <c r="O49" s="103" t="s">
        <v>590</v>
      </c>
      <c r="P49" s="105" t="s">
        <v>591</v>
      </c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2.75" customHeight="1">
      <c r="A50" s="329">
        <v>1</v>
      </c>
      <c r="B50" s="334">
        <v>45138</v>
      </c>
      <c r="C50" s="335"/>
      <c r="D50" s="335" t="s">
        <v>922</v>
      </c>
      <c r="E50" s="329" t="s">
        <v>606</v>
      </c>
      <c r="F50" s="329">
        <v>2015.5</v>
      </c>
      <c r="G50" s="329">
        <v>1990</v>
      </c>
      <c r="H50" s="336">
        <v>1990</v>
      </c>
      <c r="I50" s="337" t="s">
        <v>923</v>
      </c>
      <c r="J50" s="338" t="s">
        <v>990</v>
      </c>
      <c r="K50" s="329">
        <f t="shared" ref="K50" si="11">H50-F50</f>
        <v>-25.5</v>
      </c>
      <c r="L50" s="339">
        <f t="shared" ref="L50" si="12">(H50*N50)*0.07%</f>
        <v>696.50000000000011</v>
      </c>
      <c r="M50" s="331">
        <f t="shared" ref="M50" si="13">(K50*N50)-L50</f>
        <v>-13446.5</v>
      </c>
      <c r="N50" s="329">
        <v>500</v>
      </c>
      <c r="O50" s="336" t="s">
        <v>607</v>
      </c>
      <c r="P50" s="340">
        <v>45140</v>
      </c>
      <c r="Q50" s="160"/>
      <c r="R50" s="62" t="s">
        <v>608</v>
      </c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161"/>
      <c r="AG50" s="162"/>
      <c r="AH50" s="160"/>
      <c r="AI50" s="160"/>
      <c r="AJ50" s="161"/>
      <c r="AK50" s="161"/>
      <c r="AL50" s="161"/>
    </row>
    <row r="51" spans="1:38" ht="12.75" customHeight="1">
      <c r="A51" s="247">
        <v>2</v>
      </c>
      <c r="B51" s="248">
        <v>45138</v>
      </c>
      <c r="C51" s="249"/>
      <c r="D51" s="249" t="s">
        <v>924</v>
      </c>
      <c r="E51" s="247" t="s">
        <v>606</v>
      </c>
      <c r="F51" s="247">
        <v>174.5</v>
      </c>
      <c r="G51" s="247">
        <v>171</v>
      </c>
      <c r="H51" s="250">
        <v>175.25</v>
      </c>
      <c r="I51" s="250" t="s">
        <v>925</v>
      </c>
      <c r="J51" s="297" t="s">
        <v>942</v>
      </c>
      <c r="K51" s="113">
        <f t="shared" ref="K51:K52" si="14">H51-F51</f>
        <v>0.75</v>
      </c>
      <c r="L51" s="116">
        <f t="shared" ref="L51:L52" si="15">(H51*N51)*0.07%</f>
        <v>417.09500000000008</v>
      </c>
      <c r="M51" s="159">
        <f t="shared" ref="M51:M52" si="16">(K51*N51)-L51</f>
        <v>2132.9049999999997</v>
      </c>
      <c r="N51" s="113">
        <v>3400</v>
      </c>
      <c r="O51" s="115" t="s">
        <v>596</v>
      </c>
      <c r="P51" s="114">
        <v>45139</v>
      </c>
      <c r="Q51" s="160"/>
      <c r="R51" s="62" t="s">
        <v>595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161"/>
      <c r="AG51" s="162"/>
      <c r="AH51" s="160"/>
      <c r="AI51" s="160"/>
      <c r="AJ51" s="161"/>
      <c r="AK51" s="161"/>
      <c r="AL51" s="161"/>
    </row>
    <row r="52" spans="1:38" ht="12.75" customHeight="1">
      <c r="A52" s="329">
        <v>3</v>
      </c>
      <c r="B52" s="334">
        <v>45138</v>
      </c>
      <c r="C52" s="335"/>
      <c r="D52" s="335" t="s">
        <v>926</v>
      </c>
      <c r="E52" s="329" t="s">
        <v>606</v>
      </c>
      <c r="F52" s="329">
        <v>2545</v>
      </c>
      <c r="G52" s="329">
        <v>2495</v>
      </c>
      <c r="H52" s="336">
        <v>2495</v>
      </c>
      <c r="I52" s="337" t="s">
        <v>927</v>
      </c>
      <c r="J52" s="338" t="s">
        <v>991</v>
      </c>
      <c r="K52" s="329">
        <f t="shared" si="14"/>
        <v>-50</v>
      </c>
      <c r="L52" s="339">
        <f t="shared" si="15"/>
        <v>436.62500000000006</v>
      </c>
      <c r="M52" s="331">
        <f t="shared" si="16"/>
        <v>-12936.625</v>
      </c>
      <c r="N52" s="329">
        <v>250</v>
      </c>
      <c r="O52" s="336" t="s">
        <v>607</v>
      </c>
      <c r="P52" s="340">
        <v>45140</v>
      </c>
      <c r="Q52" s="160"/>
      <c r="R52" s="62" t="s">
        <v>608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161"/>
      <c r="AG52" s="162"/>
      <c r="AH52" s="160"/>
      <c r="AI52" s="160"/>
      <c r="AJ52" s="161"/>
      <c r="AK52" s="161"/>
      <c r="AL52" s="161"/>
    </row>
    <row r="53" spans="1:38" ht="12.75" customHeight="1">
      <c r="A53" s="107"/>
      <c r="B53" s="163"/>
      <c r="C53" s="164"/>
      <c r="D53" s="164"/>
      <c r="E53" s="107"/>
      <c r="F53" s="107"/>
      <c r="G53" s="107"/>
      <c r="H53" s="110"/>
      <c r="I53" s="110"/>
      <c r="J53" s="251"/>
      <c r="K53" s="107"/>
      <c r="L53" s="111"/>
      <c r="M53" s="166"/>
      <c r="N53" s="107"/>
      <c r="O53" s="110"/>
      <c r="P53" s="108"/>
      <c r="Q53" s="160"/>
      <c r="R53" s="62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161"/>
      <c r="AG53" s="162"/>
      <c r="AH53" s="160"/>
      <c r="AI53" s="160"/>
      <c r="AJ53" s="161"/>
      <c r="AK53" s="161"/>
      <c r="AL53" s="161"/>
    </row>
    <row r="54" spans="1:38" ht="12.75" customHeight="1">
      <c r="A54" s="107"/>
      <c r="B54" s="163"/>
      <c r="C54" s="164"/>
      <c r="D54" s="164"/>
      <c r="E54" s="107"/>
      <c r="F54" s="107"/>
      <c r="G54" s="107"/>
      <c r="H54" s="110"/>
      <c r="I54" s="110"/>
      <c r="J54" s="251"/>
      <c r="K54" s="107"/>
      <c r="L54" s="111"/>
      <c r="M54" s="166"/>
      <c r="N54" s="107"/>
      <c r="O54" s="110"/>
      <c r="P54" s="108"/>
      <c r="Q54" s="160"/>
      <c r="R54" s="62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161"/>
      <c r="AG54" s="162"/>
      <c r="AH54" s="160"/>
      <c r="AI54" s="160"/>
      <c r="AJ54" s="161"/>
      <c r="AK54" s="161"/>
      <c r="AL54" s="161"/>
    </row>
    <row r="55" spans="1:38" ht="12.75" customHeight="1">
      <c r="A55" s="161"/>
      <c r="B55" s="167"/>
      <c r="C55" s="160"/>
      <c r="D55" s="160"/>
      <c r="E55" s="161"/>
      <c r="F55" s="161"/>
      <c r="G55" s="161"/>
      <c r="H55" s="168"/>
      <c r="I55" s="168"/>
      <c r="J55" s="168"/>
      <c r="K55" s="160"/>
      <c r="L55" s="161"/>
      <c r="M55" s="161"/>
      <c r="N55" s="161"/>
      <c r="O55" s="168"/>
      <c r="P55" s="168"/>
      <c r="Q55" s="160"/>
      <c r="R55" s="62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161"/>
      <c r="AG55" s="162"/>
      <c r="AH55" s="160"/>
      <c r="AI55" s="160"/>
      <c r="AJ55" s="161"/>
      <c r="AK55" s="161"/>
      <c r="AL55" s="161"/>
    </row>
    <row r="56" spans="1:38">
      <c r="A56" s="169" t="s">
        <v>614</v>
      </c>
      <c r="B56" s="169"/>
      <c r="C56" s="169"/>
      <c r="D56" s="169"/>
      <c r="E56" s="170"/>
      <c r="F56" s="124"/>
      <c r="G56" s="124"/>
      <c r="H56" s="124"/>
      <c r="I56" s="124"/>
      <c r="J56" s="1"/>
      <c r="K56" s="6"/>
      <c r="L56" s="6"/>
      <c r="M56" s="6"/>
      <c r="N56" s="1"/>
      <c r="O56" s="1"/>
      <c r="P56" s="41"/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ht="38.25">
      <c r="A57" s="104" t="s">
        <v>16</v>
      </c>
      <c r="B57" s="104" t="s">
        <v>568</v>
      </c>
      <c r="C57" s="104"/>
      <c r="D57" s="105" t="s">
        <v>580</v>
      </c>
      <c r="E57" s="104" t="s">
        <v>581</v>
      </c>
      <c r="F57" s="104" t="s">
        <v>582</v>
      </c>
      <c r="G57" s="104" t="s">
        <v>604</v>
      </c>
      <c r="H57" s="104" t="s">
        <v>584</v>
      </c>
      <c r="I57" s="104" t="s">
        <v>585</v>
      </c>
      <c r="J57" s="103" t="s">
        <v>586</v>
      </c>
      <c r="K57" s="103" t="s">
        <v>615</v>
      </c>
      <c r="L57" s="106" t="s">
        <v>588</v>
      </c>
      <c r="M57" s="158" t="s">
        <v>612</v>
      </c>
      <c r="N57" s="104" t="s">
        <v>613</v>
      </c>
      <c r="O57" s="104" t="s">
        <v>590</v>
      </c>
      <c r="P57" s="105" t="s">
        <v>591</v>
      </c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ht="15" customHeight="1">
      <c r="A58" s="252">
        <v>1</v>
      </c>
      <c r="B58" s="253">
        <v>45139</v>
      </c>
      <c r="C58" s="254"/>
      <c r="D58" s="281" t="s">
        <v>935</v>
      </c>
      <c r="E58" s="254" t="s">
        <v>606</v>
      </c>
      <c r="F58" s="282" t="s">
        <v>936</v>
      </c>
      <c r="G58" s="254">
        <v>8</v>
      </c>
      <c r="H58" s="254"/>
      <c r="I58" s="254" t="s">
        <v>883</v>
      </c>
      <c r="J58" s="254" t="s">
        <v>594</v>
      </c>
      <c r="K58" s="252"/>
      <c r="L58" s="283"/>
      <c r="M58" s="284"/>
      <c r="N58" s="252"/>
      <c r="O58" s="254"/>
      <c r="P58" s="253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</row>
    <row r="59" spans="1:38" ht="15" customHeight="1">
      <c r="A59" s="323">
        <v>2</v>
      </c>
      <c r="B59" s="324">
        <v>45139</v>
      </c>
      <c r="C59" s="325"/>
      <c r="D59" s="326" t="s">
        <v>937</v>
      </c>
      <c r="E59" s="325" t="s">
        <v>606</v>
      </c>
      <c r="F59" s="327" t="s">
        <v>897</v>
      </c>
      <c r="G59" s="325">
        <v>0</v>
      </c>
      <c r="H59" s="325">
        <v>6</v>
      </c>
      <c r="I59" s="325" t="s">
        <v>938</v>
      </c>
      <c r="J59" s="328" t="s">
        <v>950</v>
      </c>
      <c r="K59" s="329">
        <f t="shared" ref="K59" si="17">H59-F59</f>
        <v>-23</v>
      </c>
      <c r="L59" s="330">
        <v>100</v>
      </c>
      <c r="M59" s="331">
        <f t="shared" ref="M59" si="18">(K59*N59)-100</f>
        <v>-1020</v>
      </c>
      <c r="N59" s="329">
        <v>40</v>
      </c>
      <c r="O59" s="332" t="s">
        <v>607</v>
      </c>
      <c r="P59" s="333">
        <v>45139</v>
      </c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</row>
    <row r="60" spans="1:38" ht="15" customHeight="1">
      <c r="A60" s="323">
        <v>3</v>
      </c>
      <c r="B60" s="324">
        <v>45139</v>
      </c>
      <c r="C60" s="325"/>
      <c r="D60" s="326" t="s">
        <v>943</v>
      </c>
      <c r="E60" s="325" t="s">
        <v>606</v>
      </c>
      <c r="F60" s="327" t="s">
        <v>996</v>
      </c>
      <c r="G60" s="325">
        <v>2.8</v>
      </c>
      <c r="H60" s="325">
        <v>2.8</v>
      </c>
      <c r="I60" s="325" t="s">
        <v>946</v>
      </c>
      <c r="J60" s="328" t="s">
        <v>997</v>
      </c>
      <c r="K60" s="329">
        <f t="shared" ref="K60" si="19">H60-F60</f>
        <v>-2.0499999999999998</v>
      </c>
      <c r="L60" s="330">
        <v>100</v>
      </c>
      <c r="M60" s="331">
        <f t="shared" ref="M60" si="20">(K60*N60)-100</f>
        <v>-3174.9999999999995</v>
      </c>
      <c r="N60" s="329">
        <v>1500</v>
      </c>
      <c r="O60" s="332" t="s">
        <v>607</v>
      </c>
      <c r="P60" s="333">
        <v>45140</v>
      </c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</row>
    <row r="61" spans="1:38" ht="15" customHeight="1">
      <c r="A61" s="252">
        <v>4</v>
      </c>
      <c r="B61" s="253">
        <v>45139</v>
      </c>
      <c r="C61" s="254"/>
      <c r="D61" s="281" t="s">
        <v>944</v>
      </c>
      <c r="E61" s="254" t="s">
        <v>606</v>
      </c>
      <c r="F61" s="282" t="s">
        <v>945</v>
      </c>
      <c r="G61" s="254">
        <v>27</v>
      </c>
      <c r="H61" s="254"/>
      <c r="I61" s="254" t="s">
        <v>881</v>
      </c>
      <c r="J61" s="254" t="s">
        <v>594</v>
      </c>
      <c r="K61" s="252"/>
      <c r="L61" s="283"/>
      <c r="M61" s="284"/>
      <c r="N61" s="252"/>
      <c r="O61" s="254"/>
      <c r="P61" s="253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</row>
    <row r="62" spans="1:38" ht="15" customHeight="1">
      <c r="A62" s="299">
        <v>5</v>
      </c>
      <c r="B62" s="300">
        <v>45141</v>
      </c>
      <c r="C62" s="301"/>
      <c r="D62" s="302" t="s">
        <v>993</v>
      </c>
      <c r="E62" s="301" t="s">
        <v>606</v>
      </c>
      <c r="F62" s="303" t="s">
        <v>995</v>
      </c>
      <c r="G62" s="301">
        <v>18</v>
      </c>
      <c r="H62" s="301">
        <v>59</v>
      </c>
      <c r="I62" s="301" t="s">
        <v>994</v>
      </c>
      <c r="J62" s="304" t="s">
        <v>816</v>
      </c>
      <c r="K62" s="305">
        <f t="shared" ref="K62" si="21">H62-F62</f>
        <v>9</v>
      </c>
      <c r="L62" s="306">
        <v>100</v>
      </c>
      <c r="M62" s="307">
        <f t="shared" ref="M62" si="22">(K62*N62)-100</f>
        <v>350</v>
      </c>
      <c r="N62" s="305">
        <v>50</v>
      </c>
      <c r="O62" s="308" t="s">
        <v>616</v>
      </c>
      <c r="P62" s="309">
        <v>45140</v>
      </c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</row>
    <row r="63" spans="1:38" ht="15" customHeight="1">
      <c r="A63" s="252"/>
      <c r="B63" s="253"/>
      <c r="C63" s="254"/>
      <c r="D63" s="281"/>
      <c r="E63" s="254"/>
      <c r="F63" s="282"/>
      <c r="G63" s="254"/>
      <c r="H63" s="254"/>
      <c r="I63" s="254"/>
      <c r="J63" s="254"/>
      <c r="K63" s="252"/>
      <c r="L63" s="283"/>
      <c r="M63" s="284"/>
      <c r="N63" s="252"/>
      <c r="O63" s="254"/>
      <c r="P63" s="253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</row>
    <row r="64" spans="1:38" ht="15" customHeight="1">
      <c r="A64" s="252"/>
      <c r="B64" s="253"/>
      <c r="C64" s="254"/>
      <c r="D64" s="281"/>
      <c r="E64" s="254"/>
      <c r="F64" s="282"/>
      <c r="G64" s="254"/>
      <c r="H64" s="254"/>
      <c r="I64" s="254"/>
      <c r="J64" s="254"/>
      <c r="K64" s="252"/>
      <c r="L64" s="283"/>
      <c r="M64" s="284"/>
      <c r="N64" s="252"/>
      <c r="O64" s="254"/>
      <c r="P64" s="253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</row>
    <row r="65" spans="1:38" ht="38.25" customHeight="1">
      <c r="A65" s="102" t="s">
        <v>620</v>
      </c>
      <c r="B65" s="171"/>
      <c r="C65" s="171"/>
      <c r="D65" s="172"/>
      <c r="E65" s="146"/>
      <c r="F65" s="6"/>
      <c r="G65" s="6"/>
      <c r="H65" s="147"/>
      <c r="I65" s="173"/>
      <c r="J65" s="1"/>
      <c r="K65" s="6"/>
      <c r="L65" s="6"/>
      <c r="M65" s="6"/>
      <c r="N65" s="1"/>
      <c r="O65" s="1"/>
      <c r="Q65" s="1"/>
      <c r="R65" s="6"/>
      <c r="S65" s="1"/>
      <c r="T65" s="1"/>
      <c r="U65" s="1"/>
      <c r="V65" s="1"/>
      <c r="W65" s="1"/>
      <c r="X65" s="6"/>
      <c r="Y65" s="1"/>
      <c r="Z65" s="1"/>
      <c r="AA65" s="1"/>
      <c r="AB65" s="1"/>
      <c r="AC65" s="1"/>
      <c r="AD65" s="6"/>
      <c r="AE65" s="1"/>
      <c r="AF65" s="1"/>
      <c r="AG65" s="1"/>
      <c r="AH65" s="1"/>
      <c r="AI65" s="1"/>
      <c r="AJ65" s="6"/>
      <c r="AK65" s="1"/>
    </row>
    <row r="66" spans="1:38" ht="38.25">
      <c r="A66" s="103" t="s">
        <v>16</v>
      </c>
      <c r="B66" s="104" t="s">
        <v>568</v>
      </c>
      <c r="C66" s="104"/>
      <c r="D66" s="105" t="s">
        <v>580</v>
      </c>
      <c r="E66" s="104" t="s">
        <v>581</v>
      </c>
      <c r="F66" s="104" t="s">
        <v>582</v>
      </c>
      <c r="G66" s="104" t="s">
        <v>583</v>
      </c>
      <c r="H66" s="104" t="s">
        <v>584</v>
      </c>
      <c r="I66" s="104" t="s">
        <v>585</v>
      </c>
      <c r="J66" s="103" t="s">
        <v>586</v>
      </c>
      <c r="K66" s="150" t="s">
        <v>605</v>
      </c>
      <c r="L66" s="151" t="s">
        <v>588</v>
      </c>
      <c r="M66" s="106" t="s">
        <v>589</v>
      </c>
      <c r="N66" s="104" t="s">
        <v>590</v>
      </c>
      <c r="O66" s="105" t="s">
        <v>591</v>
      </c>
      <c r="P66" s="104" t="s">
        <v>592</v>
      </c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4.25" customHeight="1">
      <c r="A67" s="107">
        <v>1</v>
      </c>
      <c r="B67" s="108">
        <v>44840</v>
      </c>
      <c r="C67" s="164"/>
      <c r="D67" s="164" t="s">
        <v>621</v>
      </c>
      <c r="E67" s="107" t="s">
        <v>606</v>
      </c>
      <c r="F67" s="107" t="s">
        <v>622</v>
      </c>
      <c r="G67" s="107">
        <v>1220</v>
      </c>
      <c r="H67" s="107"/>
      <c r="I67" s="107" t="s">
        <v>623</v>
      </c>
      <c r="J67" s="110" t="s">
        <v>594</v>
      </c>
      <c r="K67" s="110"/>
      <c r="L67" s="111"/>
      <c r="M67" s="174"/>
      <c r="N67" s="110"/>
      <c r="O67" s="110"/>
      <c r="P67" s="111"/>
      <c r="Q67" s="41"/>
      <c r="R67" s="41" t="s">
        <v>595</v>
      </c>
      <c r="S67" s="41"/>
      <c r="T67" s="1"/>
      <c r="U67" s="1"/>
      <c r="V67" s="1"/>
      <c r="W67" s="1"/>
      <c r="X67" s="1"/>
      <c r="Y67" s="1"/>
      <c r="Z67" s="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4.25" customHeight="1">
      <c r="A68" s="107">
        <v>2</v>
      </c>
      <c r="B68" s="108">
        <v>45071</v>
      </c>
      <c r="C68" s="164"/>
      <c r="D68" s="164" t="s">
        <v>279</v>
      </c>
      <c r="E68" s="107" t="s">
        <v>606</v>
      </c>
      <c r="F68" s="107" t="s">
        <v>625</v>
      </c>
      <c r="G68" s="107">
        <v>267</v>
      </c>
      <c r="H68" s="107"/>
      <c r="I68" s="107" t="s">
        <v>626</v>
      </c>
      <c r="J68" s="110" t="s">
        <v>594</v>
      </c>
      <c r="K68" s="110"/>
      <c r="L68" s="111"/>
      <c r="M68" s="112"/>
      <c r="N68" s="165"/>
      <c r="O68" s="175"/>
      <c r="P68" s="108"/>
      <c r="Q68" s="41"/>
      <c r="R68" s="41" t="s">
        <v>595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4.25" customHeight="1">
      <c r="A69" s="107"/>
      <c r="B69" s="108"/>
      <c r="C69" s="164"/>
      <c r="D69" s="164"/>
      <c r="E69" s="107"/>
      <c r="F69" s="107"/>
      <c r="G69" s="107"/>
      <c r="H69" s="107"/>
      <c r="I69" s="107"/>
      <c r="J69" s="110"/>
      <c r="K69" s="110"/>
      <c r="L69" s="111"/>
      <c r="M69" s="112"/>
      <c r="N69" s="251"/>
      <c r="O69" s="258"/>
      <c r="P69" s="108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2.75" customHeight="1">
      <c r="A70" s="107"/>
      <c r="B70" s="108"/>
      <c r="C70" s="164"/>
      <c r="D70" s="164"/>
      <c r="E70" s="107"/>
      <c r="F70" s="107"/>
      <c r="G70" s="107"/>
      <c r="H70" s="107"/>
      <c r="I70" s="107"/>
      <c r="J70" s="110"/>
      <c r="K70" s="110"/>
      <c r="L70" s="111"/>
      <c r="M70" s="174"/>
      <c r="N70" s="110"/>
      <c r="O70" s="110"/>
      <c r="P70" s="108"/>
      <c r="R70" s="6"/>
      <c r="S70" s="1"/>
      <c r="T70" s="1"/>
      <c r="U70" s="1"/>
      <c r="V70" s="1"/>
      <c r="W70" s="1"/>
      <c r="X70" s="1"/>
      <c r="Y70" s="1"/>
    </row>
    <row r="71" spans="1:38" ht="12.75" customHeight="1">
      <c r="A71" s="131" t="s">
        <v>597</v>
      </c>
      <c r="B71" s="131"/>
      <c r="C71" s="131"/>
      <c r="D71" s="131"/>
      <c r="E71" s="41"/>
      <c r="F71" s="138" t="s">
        <v>599</v>
      </c>
      <c r="G71" s="62"/>
      <c r="H71" s="62"/>
      <c r="I71" s="62"/>
      <c r="J71" s="6"/>
      <c r="K71" s="154"/>
      <c r="L71" s="155"/>
      <c r="M71" s="6"/>
      <c r="N71" s="121"/>
      <c r="O71" s="176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137" t="s">
        <v>598</v>
      </c>
      <c r="B72" s="131"/>
      <c r="C72" s="131"/>
      <c r="D72" s="131"/>
      <c r="E72" s="6"/>
      <c r="F72" s="138" t="s">
        <v>602</v>
      </c>
      <c r="G72" s="6"/>
      <c r="H72" s="6" t="s">
        <v>627</v>
      </c>
      <c r="I72" s="6"/>
      <c r="J72" s="1"/>
      <c r="K72" s="6"/>
      <c r="L72" s="6"/>
      <c r="M72" s="6"/>
      <c r="N72" s="1"/>
      <c r="O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37"/>
      <c r="B73" s="131"/>
      <c r="C73" s="131"/>
      <c r="D73" s="131"/>
      <c r="E73" s="6"/>
      <c r="F73" s="138"/>
      <c r="G73" s="6"/>
      <c r="H73" s="6"/>
      <c r="I73" s="6"/>
      <c r="J73" s="1"/>
      <c r="K73" s="6"/>
      <c r="L73" s="6"/>
      <c r="M73" s="6"/>
      <c r="N73" s="1"/>
      <c r="O73" s="1"/>
      <c r="Q73" s="1"/>
      <c r="R73" s="62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37"/>
      <c r="B74" s="131"/>
      <c r="C74" s="131"/>
      <c r="D74" s="131"/>
      <c r="E74" s="6"/>
      <c r="F74" s="138"/>
      <c r="G74" s="62"/>
      <c r="H74" s="41"/>
      <c r="I74" s="62"/>
      <c r="J74" s="6"/>
      <c r="K74" s="154"/>
      <c r="L74" s="155"/>
      <c r="M74" s="6"/>
      <c r="N74" s="121"/>
      <c r="O74" s="156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37"/>
      <c r="B75" s="131"/>
      <c r="C75" s="131"/>
      <c r="D75" s="131"/>
      <c r="E75" s="6"/>
      <c r="F75" s="138"/>
      <c r="G75" s="62"/>
      <c r="H75" s="41"/>
      <c r="I75" s="62"/>
      <c r="J75" s="6"/>
      <c r="K75" s="154"/>
      <c r="L75" s="155"/>
      <c r="M75" s="6"/>
      <c r="N75" s="121"/>
      <c r="O75" s="156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37"/>
      <c r="B76" s="131"/>
      <c r="C76" s="131"/>
      <c r="D76" s="131"/>
      <c r="E76" s="6"/>
      <c r="F76" s="138"/>
      <c r="G76" s="62"/>
      <c r="H76" s="41"/>
      <c r="I76" s="62"/>
      <c r="J76" s="6"/>
      <c r="K76" s="154"/>
      <c r="L76" s="155"/>
      <c r="M76" s="6"/>
      <c r="N76" s="121"/>
      <c r="O76" s="156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37"/>
      <c r="B77" s="131"/>
      <c r="C77" s="131"/>
      <c r="D77" s="131"/>
      <c r="E77" s="6"/>
      <c r="F77" s="138"/>
      <c r="G77" s="62"/>
      <c r="H77" s="41"/>
      <c r="I77" s="62"/>
      <c r="J77" s="6"/>
      <c r="K77" s="154"/>
      <c r="L77" s="155"/>
      <c r="M77" s="6"/>
      <c r="N77" s="121"/>
      <c r="O77" s="156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37"/>
      <c r="B78" s="131"/>
      <c r="C78" s="131"/>
      <c r="D78" s="131"/>
      <c r="E78" s="6"/>
      <c r="F78" s="138"/>
      <c r="G78" s="62"/>
      <c r="H78" s="41"/>
      <c r="I78" s="62"/>
      <c r="J78" s="6"/>
      <c r="K78" s="154"/>
      <c r="L78" s="155"/>
      <c r="M78" s="6"/>
      <c r="N78" s="121"/>
      <c r="O78" s="156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37"/>
      <c r="B79" s="131"/>
      <c r="C79" s="131"/>
      <c r="D79" s="131"/>
      <c r="E79" s="6"/>
      <c r="F79" s="138"/>
      <c r="G79" s="62"/>
      <c r="H79" s="41"/>
      <c r="I79" s="62"/>
      <c r="J79" s="6"/>
      <c r="K79" s="154"/>
      <c r="L79" s="155"/>
      <c r="M79" s="6"/>
      <c r="N79" s="121"/>
      <c r="O79" s="156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62"/>
      <c r="B80" s="120"/>
      <c r="C80" s="120"/>
      <c r="D80" s="41"/>
      <c r="E80" s="62"/>
      <c r="F80" s="62"/>
      <c r="G80" s="62"/>
      <c r="H80" s="41"/>
      <c r="I80" s="62"/>
      <c r="J80" s="6"/>
      <c r="K80" s="154"/>
      <c r="L80" s="155"/>
      <c r="M80" s="6"/>
      <c r="N80" s="121"/>
      <c r="O80" s="156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38.25" customHeight="1">
      <c r="A81" s="41"/>
      <c r="B81" s="177" t="s">
        <v>628</v>
      </c>
      <c r="C81" s="177"/>
      <c r="D81" s="177"/>
      <c r="E81" s="177"/>
      <c r="F81" s="6"/>
      <c r="G81" s="6"/>
      <c r="H81" s="148"/>
      <c r="I81" s="6"/>
      <c r="J81" s="148"/>
      <c r="K81" s="149"/>
      <c r="L81" s="6"/>
      <c r="M81" s="6"/>
      <c r="N81" s="1"/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03" t="s">
        <v>16</v>
      </c>
      <c r="B82" s="104" t="s">
        <v>568</v>
      </c>
      <c r="C82" s="104"/>
      <c r="D82" s="105" t="s">
        <v>580</v>
      </c>
      <c r="E82" s="104" t="s">
        <v>581</v>
      </c>
      <c r="F82" s="104" t="s">
        <v>582</v>
      </c>
      <c r="G82" s="104" t="s">
        <v>629</v>
      </c>
      <c r="H82" s="104" t="s">
        <v>630</v>
      </c>
      <c r="I82" s="104" t="s">
        <v>585</v>
      </c>
      <c r="J82" s="178" t="s">
        <v>586</v>
      </c>
      <c r="K82" s="104" t="s">
        <v>587</v>
      </c>
      <c r="L82" s="104" t="s">
        <v>631</v>
      </c>
      <c r="M82" s="104" t="s">
        <v>590</v>
      </c>
      <c r="N82" s="105" t="s">
        <v>591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79">
        <v>1</v>
      </c>
      <c r="B83" s="180">
        <v>41579</v>
      </c>
      <c r="C83" s="180"/>
      <c r="D83" s="181" t="s">
        <v>632</v>
      </c>
      <c r="E83" s="182" t="s">
        <v>593</v>
      </c>
      <c r="F83" s="183">
        <v>82</v>
      </c>
      <c r="G83" s="182" t="s">
        <v>633</v>
      </c>
      <c r="H83" s="182">
        <v>100</v>
      </c>
      <c r="I83" s="184">
        <v>100</v>
      </c>
      <c r="J83" s="185" t="s">
        <v>634</v>
      </c>
      <c r="K83" s="186">
        <f t="shared" ref="K83:K135" si="23">H83-F83</f>
        <v>18</v>
      </c>
      <c r="L83" s="187">
        <f t="shared" ref="L83:L135" si="24">K83/F83</f>
        <v>0.21951219512195122</v>
      </c>
      <c r="M83" s="182" t="s">
        <v>596</v>
      </c>
      <c r="N83" s="188">
        <v>42657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79">
        <v>2</v>
      </c>
      <c r="B84" s="180">
        <v>41794</v>
      </c>
      <c r="C84" s="180"/>
      <c r="D84" s="181" t="s">
        <v>635</v>
      </c>
      <c r="E84" s="182" t="s">
        <v>606</v>
      </c>
      <c r="F84" s="183">
        <v>257</v>
      </c>
      <c r="G84" s="182" t="s">
        <v>633</v>
      </c>
      <c r="H84" s="182">
        <v>300</v>
      </c>
      <c r="I84" s="184">
        <v>300</v>
      </c>
      <c r="J84" s="185" t="s">
        <v>634</v>
      </c>
      <c r="K84" s="186">
        <f t="shared" si="23"/>
        <v>43</v>
      </c>
      <c r="L84" s="187">
        <f t="shared" si="24"/>
        <v>0.16731517509727625</v>
      </c>
      <c r="M84" s="182" t="s">
        <v>596</v>
      </c>
      <c r="N84" s="188">
        <v>41822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79">
        <v>3</v>
      </c>
      <c r="B85" s="180">
        <v>41828</v>
      </c>
      <c r="C85" s="180"/>
      <c r="D85" s="181" t="s">
        <v>636</v>
      </c>
      <c r="E85" s="182" t="s">
        <v>606</v>
      </c>
      <c r="F85" s="183">
        <v>393</v>
      </c>
      <c r="G85" s="182" t="s">
        <v>633</v>
      </c>
      <c r="H85" s="182">
        <v>468</v>
      </c>
      <c r="I85" s="184">
        <v>468</v>
      </c>
      <c r="J85" s="185" t="s">
        <v>634</v>
      </c>
      <c r="K85" s="186">
        <f t="shared" si="23"/>
        <v>75</v>
      </c>
      <c r="L85" s="187">
        <f t="shared" si="24"/>
        <v>0.19083969465648856</v>
      </c>
      <c r="M85" s="182" t="s">
        <v>596</v>
      </c>
      <c r="N85" s="188">
        <v>41863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79">
        <v>4</v>
      </c>
      <c r="B86" s="180">
        <v>41857</v>
      </c>
      <c r="C86" s="180"/>
      <c r="D86" s="181" t="s">
        <v>637</v>
      </c>
      <c r="E86" s="182" t="s">
        <v>606</v>
      </c>
      <c r="F86" s="183">
        <v>205</v>
      </c>
      <c r="G86" s="182" t="s">
        <v>633</v>
      </c>
      <c r="H86" s="182">
        <v>275</v>
      </c>
      <c r="I86" s="184">
        <v>250</v>
      </c>
      <c r="J86" s="185" t="s">
        <v>634</v>
      </c>
      <c r="K86" s="186">
        <f t="shared" si="23"/>
        <v>70</v>
      </c>
      <c r="L86" s="187">
        <f t="shared" si="24"/>
        <v>0.34146341463414637</v>
      </c>
      <c r="M86" s="182" t="s">
        <v>596</v>
      </c>
      <c r="N86" s="188">
        <v>41962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79">
        <v>5</v>
      </c>
      <c r="B87" s="180">
        <v>41886</v>
      </c>
      <c r="C87" s="180"/>
      <c r="D87" s="181" t="s">
        <v>638</v>
      </c>
      <c r="E87" s="182" t="s">
        <v>606</v>
      </c>
      <c r="F87" s="183">
        <v>162</v>
      </c>
      <c r="G87" s="182" t="s">
        <v>633</v>
      </c>
      <c r="H87" s="182">
        <v>190</v>
      </c>
      <c r="I87" s="184">
        <v>190</v>
      </c>
      <c r="J87" s="185" t="s">
        <v>634</v>
      </c>
      <c r="K87" s="186">
        <f t="shared" si="23"/>
        <v>28</v>
      </c>
      <c r="L87" s="187">
        <f t="shared" si="24"/>
        <v>0.1728395061728395</v>
      </c>
      <c r="M87" s="182" t="s">
        <v>596</v>
      </c>
      <c r="N87" s="188">
        <v>42006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79">
        <v>6</v>
      </c>
      <c r="B88" s="180">
        <v>41886</v>
      </c>
      <c r="C88" s="180"/>
      <c r="D88" s="181" t="s">
        <v>639</v>
      </c>
      <c r="E88" s="182" t="s">
        <v>606</v>
      </c>
      <c r="F88" s="183">
        <v>75</v>
      </c>
      <c r="G88" s="182" t="s">
        <v>633</v>
      </c>
      <c r="H88" s="182">
        <v>91.5</v>
      </c>
      <c r="I88" s="184" t="s">
        <v>624</v>
      </c>
      <c r="J88" s="185" t="s">
        <v>640</v>
      </c>
      <c r="K88" s="186">
        <f t="shared" si="23"/>
        <v>16.5</v>
      </c>
      <c r="L88" s="187">
        <f t="shared" si="24"/>
        <v>0.22</v>
      </c>
      <c r="M88" s="182" t="s">
        <v>596</v>
      </c>
      <c r="N88" s="188">
        <v>41954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79">
        <v>7</v>
      </c>
      <c r="B89" s="180">
        <v>41913</v>
      </c>
      <c r="C89" s="180"/>
      <c r="D89" s="181" t="s">
        <v>641</v>
      </c>
      <c r="E89" s="182" t="s">
        <v>606</v>
      </c>
      <c r="F89" s="183">
        <v>850</v>
      </c>
      <c r="G89" s="182" t="s">
        <v>633</v>
      </c>
      <c r="H89" s="182">
        <v>982.5</v>
      </c>
      <c r="I89" s="184">
        <v>1050</v>
      </c>
      <c r="J89" s="185" t="s">
        <v>642</v>
      </c>
      <c r="K89" s="186">
        <f t="shared" si="23"/>
        <v>132.5</v>
      </c>
      <c r="L89" s="187">
        <f t="shared" si="24"/>
        <v>0.15588235294117647</v>
      </c>
      <c r="M89" s="182" t="s">
        <v>596</v>
      </c>
      <c r="N89" s="188">
        <v>42039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79">
        <v>8</v>
      </c>
      <c r="B90" s="180">
        <v>41913</v>
      </c>
      <c r="C90" s="180"/>
      <c r="D90" s="181" t="s">
        <v>643</v>
      </c>
      <c r="E90" s="182" t="s">
        <v>606</v>
      </c>
      <c r="F90" s="183">
        <v>475</v>
      </c>
      <c r="G90" s="182" t="s">
        <v>633</v>
      </c>
      <c r="H90" s="182">
        <v>515</v>
      </c>
      <c r="I90" s="184">
        <v>600</v>
      </c>
      <c r="J90" s="185" t="s">
        <v>644</v>
      </c>
      <c r="K90" s="186">
        <f t="shared" si="23"/>
        <v>40</v>
      </c>
      <c r="L90" s="187">
        <f t="shared" si="24"/>
        <v>8.4210526315789472E-2</v>
      </c>
      <c r="M90" s="182" t="s">
        <v>596</v>
      </c>
      <c r="N90" s="188">
        <v>41939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79">
        <v>9</v>
      </c>
      <c r="B91" s="180">
        <v>41913</v>
      </c>
      <c r="C91" s="180"/>
      <c r="D91" s="181" t="s">
        <v>645</v>
      </c>
      <c r="E91" s="182" t="s">
        <v>606</v>
      </c>
      <c r="F91" s="183">
        <v>86</v>
      </c>
      <c r="G91" s="182" t="s">
        <v>633</v>
      </c>
      <c r="H91" s="182">
        <v>99</v>
      </c>
      <c r="I91" s="184">
        <v>140</v>
      </c>
      <c r="J91" s="185" t="s">
        <v>646</v>
      </c>
      <c r="K91" s="186">
        <f t="shared" si="23"/>
        <v>13</v>
      </c>
      <c r="L91" s="187">
        <f t="shared" si="24"/>
        <v>0.15116279069767441</v>
      </c>
      <c r="M91" s="182" t="s">
        <v>596</v>
      </c>
      <c r="N91" s="188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79">
        <v>10</v>
      </c>
      <c r="B92" s="180">
        <v>41926</v>
      </c>
      <c r="C92" s="180"/>
      <c r="D92" s="181" t="s">
        <v>647</v>
      </c>
      <c r="E92" s="182" t="s">
        <v>606</v>
      </c>
      <c r="F92" s="183">
        <v>496.6</v>
      </c>
      <c r="G92" s="182" t="s">
        <v>633</v>
      </c>
      <c r="H92" s="182">
        <v>621</v>
      </c>
      <c r="I92" s="184">
        <v>580</v>
      </c>
      <c r="J92" s="185" t="s">
        <v>634</v>
      </c>
      <c r="K92" s="186">
        <f t="shared" si="23"/>
        <v>124.39999999999998</v>
      </c>
      <c r="L92" s="187">
        <f t="shared" si="24"/>
        <v>0.25050342327829234</v>
      </c>
      <c r="M92" s="182" t="s">
        <v>596</v>
      </c>
      <c r="N92" s="188">
        <v>42605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79">
        <v>11</v>
      </c>
      <c r="B93" s="180">
        <v>41926</v>
      </c>
      <c r="C93" s="180"/>
      <c r="D93" s="181" t="s">
        <v>648</v>
      </c>
      <c r="E93" s="182" t="s">
        <v>606</v>
      </c>
      <c r="F93" s="183">
        <v>2481.9</v>
      </c>
      <c r="G93" s="182" t="s">
        <v>633</v>
      </c>
      <c r="H93" s="182">
        <v>2840</v>
      </c>
      <c r="I93" s="184">
        <v>2870</v>
      </c>
      <c r="J93" s="185" t="s">
        <v>649</v>
      </c>
      <c r="K93" s="186">
        <f t="shared" si="23"/>
        <v>358.09999999999991</v>
      </c>
      <c r="L93" s="187">
        <f t="shared" si="24"/>
        <v>0.14428462065353154</v>
      </c>
      <c r="M93" s="182" t="s">
        <v>596</v>
      </c>
      <c r="N93" s="188">
        <v>42017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79">
        <v>12</v>
      </c>
      <c r="B94" s="180">
        <v>41928</v>
      </c>
      <c r="C94" s="180"/>
      <c r="D94" s="181" t="s">
        <v>650</v>
      </c>
      <c r="E94" s="182" t="s">
        <v>606</v>
      </c>
      <c r="F94" s="183">
        <v>84.5</v>
      </c>
      <c r="G94" s="182" t="s">
        <v>633</v>
      </c>
      <c r="H94" s="182">
        <v>93</v>
      </c>
      <c r="I94" s="184">
        <v>110</v>
      </c>
      <c r="J94" s="185" t="s">
        <v>651</v>
      </c>
      <c r="K94" s="186">
        <f t="shared" si="23"/>
        <v>8.5</v>
      </c>
      <c r="L94" s="187">
        <f t="shared" si="24"/>
        <v>0.10059171597633136</v>
      </c>
      <c r="M94" s="182" t="s">
        <v>596</v>
      </c>
      <c r="N94" s="188">
        <v>41939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79">
        <v>13</v>
      </c>
      <c r="B95" s="180">
        <v>41928</v>
      </c>
      <c r="C95" s="180"/>
      <c r="D95" s="181" t="s">
        <v>652</v>
      </c>
      <c r="E95" s="182" t="s">
        <v>606</v>
      </c>
      <c r="F95" s="183">
        <v>401</v>
      </c>
      <c r="G95" s="182" t="s">
        <v>633</v>
      </c>
      <c r="H95" s="182">
        <v>428</v>
      </c>
      <c r="I95" s="184">
        <v>450</v>
      </c>
      <c r="J95" s="185" t="s">
        <v>653</v>
      </c>
      <c r="K95" s="186">
        <f t="shared" si="23"/>
        <v>27</v>
      </c>
      <c r="L95" s="187">
        <f t="shared" si="24"/>
        <v>6.7331670822942641E-2</v>
      </c>
      <c r="M95" s="182" t="s">
        <v>596</v>
      </c>
      <c r="N95" s="188">
        <v>42020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79">
        <v>14</v>
      </c>
      <c r="B96" s="180">
        <v>41928</v>
      </c>
      <c r="C96" s="180"/>
      <c r="D96" s="181" t="s">
        <v>654</v>
      </c>
      <c r="E96" s="182" t="s">
        <v>606</v>
      </c>
      <c r="F96" s="183">
        <v>101</v>
      </c>
      <c r="G96" s="182" t="s">
        <v>633</v>
      </c>
      <c r="H96" s="182">
        <v>112</v>
      </c>
      <c r="I96" s="184">
        <v>120</v>
      </c>
      <c r="J96" s="185" t="s">
        <v>655</v>
      </c>
      <c r="K96" s="186">
        <f t="shared" si="23"/>
        <v>11</v>
      </c>
      <c r="L96" s="187">
        <f t="shared" si="24"/>
        <v>0.10891089108910891</v>
      </c>
      <c r="M96" s="182" t="s">
        <v>596</v>
      </c>
      <c r="N96" s="188">
        <v>41939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79">
        <v>15</v>
      </c>
      <c r="B97" s="180">
        <v>41954</v>
      </c>
      <c r="C97" s="180"/>
      <c r="D97" s="181" t="s">
        <v>656</v>
      </c>
      <c r="E97" s="182" t="s">
        <v>606</v>
      </c>
      <c r="F97" s="183">
        <v>59</v>
      </c>
      <c r="G97" s="182" t="s">
        <v>633</v>
      </c>
      <c r="H97" s="182">
        <v>76</v>
      </c>
      <c r="I97" s="184">
        <v>76</v>
      </c>
      <c r="J97" s="185" t="s">
        <v>634</v>
      </c>
      <c r="K97" s="186">
        <f t="shared" si="23"/>
        <v>17</v>
      </c>
      <c r="L97" s="187">
        <f t="shared" si="24"/>
        <v>0.28813559322033899</v>
      </c>
      <c r="M97" s="182" t="s">
        <v>596</v>
      </c>
      <c r="N97" s="188">
        <v>43032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79">
        <v>16</v>
      </c>
      <c r="B98" s="180">
        <v>41954</v>
      </c>
      <c r="C98" s="180"/>
      <c r="D98" s="181" t="s">
        <v>645</v>
      </c>
      <c r="E98" s="182" t="s">
        <v>606</v>
      </c>
      <c r="F98" s="183">
        <v>99</v>
      </c>
      <c r="G98" s="182" t="s">
        <v>633</v>
      </c>
      <c r="H98" s="182">
        <v>120</v>
      </c>
      <c r="I98" s="184">
        <v>120</v>
      </c>
      <c r="J98" s="185" t="s">
        <v>617</v>
      </c>
      <c r="K98" s="186">
        <f t="shared" si="23"/>
        <v>21</v>
      </c>
      <c r="L98" s="187">
        <f t="shared" si="24"/>
        <v>0.21212121212121213</v>
      </c>
      <c r="M98" s="182" t="s">
        <v>596</v>
      </c>
      <c r="N98" s="188">
        <v>41960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79">
        <v>17</v>
      </c>
      <c r="B99" s="180">
        <v>41956</v>
      </c>
      <c r="C99" s="180"/>
      <c r="D99" s="181" t="s">
        <v>657</v>
      </c>
      <c r="E99" s="182" t="s">
        <v>606</v>
      </c>
      <c r="F99" s="183">
        <v>22</v>
      </c>
      <c r="G99" s="182" t="s">
        <v>633</v>
      </c>
      <c r="H99" s="182">
        <v>33.549999999999997</v>
      </c>
      <c r="I99" s="184">
        <v>32</v>
      </c>
      <c r="J99" s="185" t="s">
        <v>658</v>
      </c>
      <c r="K99" s="186">
        <f t="shared" si="23"/>
        <v>11.549999999999997</v>
      </c>
      <c r="L99" s="187">
        <f t="shared" si="24"/>
        <v>0.52499999999999991</v>
      </c>
      <c r="M99" s="182" t="s">
        <v>596</v>
      </c>
      <c r="N99" s="188">
        <v>42188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79">
        <v>18</v>
      </c>
      <c r="B100" s="180">
        <v>41976</v>
      </c>
      <c r="C100" s="180"/>
      <c r="D100" s="181" t="s">
        <v>659</v>
      </c>
      <c r="E100" s="182" t="s">
        <v>606</v>
      </c>
      <c r="F100" s="183">
        <v>440</v>
      </c>
      <c r="G100" s="182" t="s">
        <v>633</v>
      </c>
      <c r="H100" s="182">
        <v>520</v>
      </c>
      <c r="I100" s="184">
        <v>520</v>
      </c>
      <c r="J100" s="185" t="s">
        <v>660</v>
      </c>
      <c r="K100" s="186">
        <f t="shared" si="23"/>
        <v>80</v>
      </c>
      <c r="L100" s="187">
        <f t="shared" si="24"/>
        <v>0.18181818181818182</v>
      </c>
      <c r="M100" s="182" t="s">
        <v>596</v>
      </c>
      <c r="N100" s="188">
        <v>42208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79">
        <v>19</v>
      </c>
      <c r="B101" s="180">
        <v>41976</v>
      </c>
      <c r="C101" s="180"/>
      <c r="D101" s="181" t="s">
        <v>661</v>
      </c>
      <c r="E101" s="182" t="s">
        <v>606</v>
      </c>
      <c r="F101" s="183">
        <v>360</v>
      </c>
      <c r="G101" s="182" t="s">
        <v>633</v>
      </c>
      <c r="H101" s="182">
        <v>427</v>
      </c>
      <c r="I101" s="184">
        <v>425</v>
      </c>
      <c r="J101" s="185" t="s">
        <v>662</v>
      </c>
      <c r="K101" s="186">
        <f t="shared" si="23"/>
        <v>67</v>
      </c>
      <c r="L101" s="187">
        <f t="shared" si="24"/>
        <v>0.18611111111111112</v>
      </c>
      <c r="M101" s="182" t="s">
        <v>596</v>
      </c>
      <c r="N101" s="188">
        <v>42058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79">
        <v>20</v>
      </c>
      <c r="B102" s="180">
        <v>42012</v>
      </c>
      <c r="C102" s="180"/>
      <c r="D102" s="181" t="s">
        <v>663</v>
      </c>
      <c r="E102" s="182" t="s">
        <v>606</v>
      </c>
      <c r="F102" s="183">
        <v>360</v>
      </c>
      <c r="G102" s="182" t="s">
        <v>633</v>
      </c>
      <c r="H102" s="182">
        <v>455</v>
      </c>
      <c r="I102" s="184">
        <v>420</v>
      </c>
      <c r="J102" s="185" t="s">
        <v>664</v>
      </c>
      <c r="K102" s="186">
        <f t="shared" si="23"/>
        <v>95</v>
      </c>
      <c r="L102" s="187">
        <f t="shared" si="24"/>
        <v>0.2638888888888889</v>
      </c>
      <c r="M102" s="182" t="s">
        <v>596</v>
      </c>
      <c r="N102" s="188">
        <v>42024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79">
        <v>21</v>
      </c>
      <c r="B103" s="180">
        <v>42012</v>
      </c>
      <c r="C103" s="180"/>
      <c r="D103" s="181" t="s">
        <v>665</v>
      </c>
      <c r="E103" s="182" t="s">
        <v>606</v>
      </c>
      <c r="F103" s="183">
        <v>130</v>
      </c>
      <c r="G103" s="182"/>
      <c r="H103" s="182">
        <v>175.5</v>
      </c>
      <c r="I103" s="184">
        <v>165</v>
      </c>
      <c r="J103" s="185" t="s">
        <v>666</v>
      </c>
      <c r="K103" s="186">
        <f t="shared" si="23"/>
        <v>45.5</v>
      </c>
      <c r="L103" s="187">
        <f t="shared" si="24"/>
        <v>0.35</v>
      </c>
      <c r="M103" s="182" t="s">
        <v>596</v>
      </c>
      <c r="N103" s="188">
        <v>43088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79">
        <v>22</v>
      </c>
      <c r="B104" s="180">
        <v>42040</v>
      </c>
      <c r="C104" s="180"/>
      <c r="D104" s="181" t="s">
        <v>405</v>
      </c>
      <c r="E104" s="182" t="s">
        <v>593</v>
      </c>
      <c r="F104" s="183">
        <v>98</v>
      </c>
      <c r="G104" s="182"/>
      <c r="H104" s="182">
        <v>120</v>
      </c>
      <c r="I104" s="184">
        <v>120</v>
      </c>
      <c r="J104" s="185" t="s">
        <v>634</v>
      </c>
      <c r="K104" s="186">
        <f t="shared" si="23"/>
        <v>22</v>
      </c>
      <c r="L104" s="187">
        <f t="shared" si="24"/>
        <v>0.22448979591836735</v>
      </c>
      <c r="M104" s="182" t="s">
        <v>596</v>
      </c>
      <c r="N104" s="188">
        <v>42753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79">
        <v>23</v>
      </c>
      <c r="B105" s="180">
        <v>42040</v>
      </c>
      <c r="C105" s="180"/>
      <c r="D105" s="181" t="s">
        <v>667</v>
      </c>
      <c r="E105" s="182" t="s">
        <v>593</v>
      </c>
      <c r="F105" s="183">
        <v>196</v>
      </c>
      <c r="G105" s="182"/>
      <c r="H105" s="182">
        <v>262</v>
      </c>
      <c r="I105" s="184">
        <v>255</v>
      </c>
      <c r="J105" s="185" t="s">
        <v>634</v>
      </c>
      <c r="K105" s="186">
        <f t="shared" si="23"/>
        <v>66</v>
      </c>
      <c r="L105" s="187">
        <f t="shared" si="24"/>
        <v>0.33673469387755101</v>
      </c>
      <c r="M105" s="182" t="s">
        <v>596</v>
      </c>
      <c r="N105" s="188">
        <v>42599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9">
        <v>24</v>
      </c>
      <c r="B106" s="190">
        <v>42067</v>
      </c>
      <c r="C106" s="190"/>
      <c r="D106" s="191" t="s">
        <v>404</v>
      </c>
      <c r="E106" s="192" t="s">
        <v>593</v>
      </c>
      <c r="F106" s="193">
        <v>235</v>
      </c>
      <c r="G106" s="193"/>
      <c r="H106" s="194">
        <v>77</v>
      </c>
      <c r="I106" s="194" t="s">
        <v>668</v>
      </c>
      <c r="J106" s="195" t="s">
        <v>669</v>
      </c>
      <c r="K106" s="196">
        <f t="shared" si="23"/>
        <v>-158</v>
      </c>
      <c r="L106" s="197">
        <f t="shared" si="24"/>
        <v>-0.67234042553191486</v>
      </c>
      <c r="M106" s="193" t="s">
        <v>607</v>
      </c>
      <c r="N106" s="190">
        <v>43522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79">
        <v>25</v>
      </c>
      <c r="B107" s="180">
        <v>42067</v>
      </c>
      <c r="C107" s="180"/>
      <c r="D107" s="181" t="s">
        <v>670</v>
      </c>
      <c r="E107" s="182" t="s">
        <v>593</v>
      </c>
      <c r="F107" s="183">
        <v>185</v>
      </c>
      <c r="G107" s="182"/>
      <c r="H107" s="182">
        <v>224</v>
      </c>
      <c r="I107" s="184" t="s">
        <v>671</v>
      </c>
      <c r="J107" s="185" t="s">
        <v>634</v>
      </c>
      <c r="K107" s="186">
        <f t="shared" si="23"/>
        <v>39</v>
      </c>
      <c r="L107" s="187">
        <f t="shared" si="24"/>
        <v>0.21081081081081082</v>
      </c>
      <c r="M107" s="182" t="s">
        <v>596</v>
      </c>
      <c r="N107" s="188">
        <v>42647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9">
        <v>26</v>
      </c>
      <c r="B108" s="190">
        <v>42090</v>
      </c>
      <c r="C108" s="190"/>
      <c r="D108" s="198" t="s">
        <v>672</v>
      </c>
      <c r="E108" s="193" t="s">
        <v>593</v>
      </c>
      <c r="F108" s="193">
        <v>49.5</v>
      </c>
      <c r="G108" s="194"/>
      <c r="H108" s="194">
        <v>15.85</v>
      </c>
      <c r="I108" s="194">
        <v>67</v>
      </c>
      <c r="J108" s="195" t="s">
        <v>673</v>
      </c>
      <c r="K108" s="194">
        <f t="shared" si="23"/>
        <v>-33.65</v>
      </c>
      <c r="L108" s="199">
        <f t="shared" si="24"/>
        <v>-0.67979797979797973</v>
      </c>
      <c r="M108" s="193" t="s">
        <v>607</v>
      </c>
      <c r="N108" s="200">
        <v>43627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79">
        <v>27</v>
      </c>
      <c r="B109" s="180">
        <v>42093</v>
      </c>
      <c r="C109" s="180"/>
      <c r="D109" s="181" t="s">
        <v>674</v>
      </c>
      <c r="E109" s="182" t="s">
        <v>593</v>
      </c>
      <c r="F109" s="183">
        <v>183.5</v>
      </c>
      <c r="G109" s="182"/>
      <c r="H109" s="182">
        <v>219</v>
      </c>
      <c r="I109" s="184">
        <v>218</v>
      </c>
      <c r="J109" s="185" t="s">
        <v>675</v>
      </c>
      <c r="K109" s="186">
        <f t="shared" si="23"/>
        <v>35.5</v>
      </c>
      <c r="L109" s="187">
        <f t="shared" si="24"/>
        <v>0.19346049046321526</v>
      </c>
      <c r="M109" s="182" t="s">
        <v>596</v>
      </c>
      <c r="N109" s="188">
        <v>42103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79">
        <v>28</v>
      </c>
      <c r="B110" s="180">
        <v>42114</v>
      </c>
      <c r="C110" s="180"/>
      <c r="D110" s="181" t="s">
        <v>676</v>
      </c>
      <c r="E110" s="182" t="s">
        <v>593</v>
      </c>
      <c r="F110" s="183">
        <f>(227+237)/2</f>
        <v>232</v>
      </c>
      <c r="G110" s="182"/>
      <c r="H110" s="182">
        <v>298</v>
      </c>
      <c r="I110" s="184">
        <v>298</v>
      </c>
      <c r="J110" s="185" t="s">
        <v>634</v>
      </c>
      <c r="K110" s="186">
        <f t="shared" si="23"/>
        <v>66</v>
      </c>
      <c r="L110" s="187">
        <f t="shared" si="24"/>
        <v>0.28448275862068967</v>
      </c>
      <c r="M110" s="182" t="s">
        <v>596</v>
      </c>
      <c r="N110" s="188">
        <v>42823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79">
        <v>29</v>
      </c>
      <c r="B111" s="180">
        <v>42128</v>
      </c>
      <c r="C111" s="180"/>
      <c r="D111" s="181" t="s">
        <v>677</v>
      </c>
      <c r="E111" s="182" t="s">
        <v>606</v>
      </c>
      <c r="F111" s="183">
        <v>385</v>
      </c>
      <c r="G111" s="182"/>
      <c r="H111" s="182">
        <f>212.5+331</f>
        <v>543.5</v>
      </c>
      <c r="I111" s="184">
        <v>510</v>
      </c>
      <c r="J111" s="185" t="s">
        <v>678</v>
      </c>
      <c r="K111" s="186">
        <f t="shared" si="23"/>
        <v>158.5</v>
      </c>
      <c r="L111" s="187">
        <f t="shared" si="24"/>
        <v>0.41168831168831171</v>
      </c>
      <c r="M111" s="182" t="s">
        <v>596</v>
      </c>
      <c r="N111" s="188">
        <v>42235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79">
        <v>30</v>
      </c>
      <c r="B112" s="180">
        <v>42128</v>
      </c>
      <c r="C112" s="180"/>
      <c r="D112" s="181" t="s">
        <v>679</v>
      </c>
      <c r="E112" s="182" t="s">
        <v>606</v>
      </c>
      <c r="F112" s="183">
        <v>115.5</v>
      </c>
      <c r="G112" s="182"/>
      <c r="H112" s="182">
        <v>146</v>
      </c>
      <c r="I112" s="184">
        <v>142</v>
      </c>
      <c r="J112" s="185" t="s">
        <v>680</v>
      </c>
      <c r="K112" s="186">
        <f t="shared" si="23"/>
        <v>30.5</v>
      </c>
      <c r="L112" s="187">
        <f t="shared" si="24"/>
        <v>0.26406926406926406</v>
      </c>
      <c r="M112" s="182" t="s">
        <v>596</v>
      </c>
      <c r="N112" s="188">
        <v>42202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79">
        <v>31</v>
      </c>
      <c r="B113" s="180">
        <v>42151</v>
      </c>
      <c r="C113" s="180"/>
      <c r="D113" s="181" t="s">
        <v>542</v>
      </c>
      <c r="E113" s="182" t="s">
        <v>606</v>
      </c>
      <c r="F113" s="183">
        <v>237.5</v>
      </c>
      <c r="G113" s="182"/>
      <c r="H113" s="182">
        <v>279.5</v>
      </c>
      <c r="I113" s="184">
        <v>278</v>
      </c>
      <c r="J113" s="185" t="s">
        <v>634</v>
      </c>
      <c r="K113" s="186">
        <f t="shared" si="23"/>
        <v>42</v>
      </c>
      <c r="L113" s="187">
        <f t="shared" si="24"/>
        <v>0.17684210526315788</v>
      </c>
      <c r="M113" s="182" t="s">
        <v>596</v>
      </c>
      <c r="N113" s="188">
        <v>42222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79">
        <v>32</v>
      </c>
      <c r="B114" s="180">
        <v>42174</v>
      </c>
      <c r="C114" s="180"/>
      <c r="D114" s="181" t="s">
        <v>652</v>
      </c>
      <c r="E114" s="182" t="s">
        <v>593</v>
      </c>
      <c r="F114" s="183">
        <v>340</v>
      </c>
      <c r="G114" s="182"/>
      <c r="H114" s="182">
        <v>448</v>
      </c>
      <c r="I114" s="184">
        <v>448</v>
      </c>
      <c r="J114" s="185" t="s">
        <v>634</v>
      </c>
      <c r="K114" s="186">
        <f t="shared" si="23"/>
        <v>108</v>
      </c>
      <c r="L114" s="187">
        <f t="shared" si="24"/>
        <v>0.31764705882352939</v>
      </c>
      <c r="M114" s="182" t="s">
        <v>596</v>
      </c>
      <c r="N114" s="188">
        <v>43018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79">
        <v>33</v>
      </c>
      <c r="B115" s="180">
        <v>42191</v>
      </c>
      <c r="C115" s="180"/>
      <c r="D115" s="181" t="s">
        <v>681</v>
      </c>
      <c r="E115" s="182" t="s">
        <v>593</v>
      </c>
      <c r="F115" s="183">
        <v>390</v>
      </c>
      <c r="G115" s="182"/>
      <c r="H115" s="182">
        <v>460</v>
      </c>
      <c r="I115" s="184">
        <v>460</v>
      </c>
      <c r="J115" s="185" t="s">
        <v>634</v>
      </c>
      <c r="K115" s="186">
        <f t="shared" si="23"/>
        <v>70</v>
      </c>
      <c r="L115" s="187">
        <f t="shared" si="24"/>
        <v>0.17948717948717949</v>
      </c>
      <c r="M115" s="182" t="s">
        <v>596</v>
      </c>
      <c r="N115" s="188">
        <v>42478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9">
        <v>34</v>
      </c>
      <c r="B116" s="190">
        <v>42195</v>
      </c>
      <c r="C116" s="190"/>
      <c r="D116" s="191" t="s">
        <v>682</v>
      </c>
      <c r="E116" s="192" t="s">
        <v>593</v>
      </c>
      <c r="F116" s="193">
        <v>122.5</v>
      </c>
      <c r="G116" s="193"/>
      <c r="H116" s="194">
        <v>61</v>
      </c>
      <c r="I116" s="194">
        <v>172</v>
      </c>
      <c r="J116" s="195" t="s">
        <v>683</v>
      </c>
      <c r="K116" s="196">
        <f t="shared" si="23"/>
        <v>-61.5</v>
      </c>
      <c r="L116" s="197">
        <f t="shared" si="24"/>
        <v>-0.50204081632653064</v>
      </c>
      <c r="M116" s="193" t="s">
        <v>607</v>
      </c>
      <c r="N116" s="190">
        <v>43333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79">
        <v>35</v>
      </c>
      <c r="B117" s="180">
        <v>42219</v>
      </c>
      <c r="C117" s="180"/>
      <c r="D117" s="181" t="s">
        <v>684</v>
      </c>
      <c r="E117" s="182" t="s">
        <v>593</v>
      </c>
      <c r="F117" s="183">
        <v>297.5</v>
      </c>
      <c r="G117" s="182"/>
      <c r="H117" s="182">
        <v>350</v>
      </c>
      <c r="I117" s="184">
        <v>360</v>
      </c>
      <c r="J117" s="185" t="s">
        <v>685</v>
      </c>
      <c r="K117" s="186">
        <f t="shared" si="23"/>
        <v>52.5</v>
      </c>
      <c r="L117" s="187">
        <f t="shared" si="24"/>
        <v>0.17647058823529413</v>
      </c>
      <c r="M117" s="182" t="s">
        <v>596</v>
      </c>
      <c r="N117" s="188">
        <v>42232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79">
        <v>36</v>
      </c>
      <c r="B118" s="180">
        <v>42219</v>
      </c>
      <c r="C118" s="180"/>
      <c r="D118" s="181" t="s">
        <v>686</v>
      </c>
      <c r="E118" s="182" t="s">
        <v>593</v>
      </c>
      <c r="F118" s="183">
        <v>115.5</v>
      </c>
      <c r="G118" s="182"/>
      <c r="H118" s="182">
        <v>149</v>
      </c>
      <c r="I118" s="184">
        <v>140</v>
      </c>
      <c r="J118" s="185" t="s">
        <v>687</v>
      </c>
      <c r="K118" s="186">
        <f t="shared" si="23"/>
        <v>33.5</v>
      </c>
      <c r="L118" s="187">
        <f t="shared" si="24"/>
        <v>0.29004329004329005</v>
      </c>
      <c r="M118" s="182" t="s">
        <v>596</v>
      </c>
      <c r="N118" s="188">
        <v>42740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79">
        <v>37</v>
      </c>
      <c r="B119" s="180">
        <v>42251</v>
      </c>
      <c r="C119" s="180"/>
      <c r="D119" s="181" t="s">
        <v>542</v>
      </c>
      <c r="E119" s="182" t="s">
        <v>593</v>
      </c>
      <c r="F119" s="183">
        <v>226</v>
      </c>
      <c r="G119" s="182"/>
      <c r="H119" s="182">
        <v>292</v>
      </c>
      <c r="I119" s="184">
        <v>292</v>
      </c>
      <c r="J119" s="185" t="s">
        <v>688</v>
      </c>
      <c r="K119" s="186">
        <f t="shared" si="23"/>
        <v>66</v>
      </c>
      <c r="L119" s="187">
        <f t="shared" si="24"/>
        <v>0.29203539823008851</v>
      </c>
      <c r="M119" s="182" t="s">
        <v>596</v>
      </c>
      <c r="N119" s="188">
        <v>42286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79">
        <v>38</v>
      </c>
      <c r="B120" s="180">
        <v>42254</v>
      </c>
      <c r="C120" s="180"/>
      <c r="D120" s="181" t="s">
        <v>676</v>
      </c>
      <c r="E120" s="182" t="s">
        <v>593</v>
      </c>
      <c r="F120" s="183">
        <v>232.5</v>
      </c>
      <c r="G120" s="182"/>
      <c r="H120" s="182">
        <v>312.5</v>
      </c>
      <c r="I120" s="184">
        <v>310</v>
      </c>
      <c r="J120" s="185" t="s">
        <v>634</v>
      </c>
      <c r="K120" s="186">
        <f t="shared" si="23"/>
        <v>80</v>
      </c>
      <c r="L120" s="187">
        <f t="shared" si="24"/>
        <v>0.34408602150537637</v>
      </c>
      <c r="M120" s="182" t="s">
        <v>596</v>
      </c>
      <c r="N120" s="188">
        <v>42823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79">
        <v>39</v>
      </c>
      <c r="B121" s="180">
        <v>42268</v>
      </c>
      <c r="C121" s="180"/>
      <c r="D121" s="181" t="s">
        <v>689</v>
      </c>
      <c r="E121" s="182" t="s">
        <v>593</v>
      </c>
      <c r="F121" s="183">
        <v>196.5</v>
      </c>
      <c r="G121" s="182"/>
      <c r="H121" s="182">
        <v>238</v>
      </c>
      <c r="I121" s="184">
        <v>238</v>
      </c>
      <c r="J121" s="185" t="s">
        <v>688</v>
      </c>
      <c r="K121" s="186">
        <f t="shared" si="23"/>
        <v>41.5</v>
      </c>
      <c r="L121" s="187">
        <f t="shared" si="24"/>
        <v>0.21119592875318066</v>
      </c>
      <c r="M121" s="182" t="s">
        <v>596</v>
      </c>
      <c r="N121" s="188">
        <v>42291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79">
        <v>40</v>
      </c>
      <c r="B122" s="180">
        <v>42271</v>
      </c>
      <c r="C122" s="180"/>
      <c r="D122" s="181" t="s">
        <v>632</v>
      </c>
      <c r="E122" s="182" t="s">
        <v>593</v>
      </c>
      <c r="F122" s="183">
        <v>65</v>
      </c>
      <c r="G122" s="182"/>
      <c r="H122" s="182">
        <v>82</v>
      </c>
      <c r="I122" s="184">
        <v>82</v>
      </c>
      <c r="J122" s="185" t="s">
        <v>688</v>
      </c>
      <c r="K122" s="186">
        <f t="shared" si="23"/>
        <v>17</v>
      </c>
      <c r="L122" s="187">
        <f t="shared" si="24"/>
        <v>0.26153846153846155</v>
      </c>
      <c r="M122" s="182" t="s">
        <v>596</v>
      </c>
      <c r="N122" s="188">
        <v>42578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79">
        <v>41</v>
      </c>
      <c r="B123" s="180">
        <v>42291</v>
      </c>
      <c r="C123" s="180"/>
      <c r="D123" s="181" t="s">
        <v>690</v>
      </c>
      <c r="E123" s="182" t="s">
        <v>593</v>
      </c>
      <c r="F123" s="183">
        <v>144</v>
      </c>
      <c r="G123" s="182"/>
      <c r="H123" s="182">
        <v>182.5</v>
      </c>
      <c r="I123" s="184">
        <v>181</v>
      </c>
      <c r="J123" s="185" t="s">
        <v>688</v>
      </c>
      <c r="K123" s="186">
        <f t="shared" si="23"/>
        <v>38.5</v>
      </c>
      <c r="L123" s="187">
        <f t="shared" si="24"/>
        <v>0.2673611111111111</v>
      </c>
      <c r="M123" s="182" t="s">
        <v>596</v>
      </c>
      <c r="N123" s="188">
        <v>42817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79">
        <v>42</v>
      </c>
      <c r="B124" s="180">
        <v>42291</v>
      </c>
      <c r="C124" s="180"/>
      <c r="D124" s="181" t="s">
        <v>691</v>
      </c>
      <c r="E124" s="182" t="s">
        <v>593</v>
      </c>
      <c r="F124" s="183">
        <v>264</v>
      </c>
      <c r="G124" s="182"/>
      <c r="H124" s="182">
        <v>311</v>
      </c>
      <c r="I124" s="184">
        <v>311</v>
      </c>
      <c r="J124" s="185" t="s">
        <v>688</v>
      </c>
      <c r="K124" s="186">
        <f t="shared" si="23"/>
        <v>47</v>
      </c>
      <c r="L124" s="187">
        <f t="shared" si="24"/>
        <v>0.17803030303030304</v>
      </c>
      <c r="M124" s="182" t="s">
        <v>596</v>
      </c>
      <c r="N124" s="188">
        <v>42604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79">
        <v>43</v>
      </c>
      <c r="B125" s="180">
        <v>42318</v>
      </c>
      <c r="C125" s="180"/>
      <c r="D125" s="181" t="s">
        <v>692</v>
      </c>
      <c r="E125" s="182" t="s">
        <v>606</v>
      </c>
      <c r="F125" s="183">
        <v>549.5</v>
      </c>
      <c r="G125" s="182"/>
      <c r="H125" s="182">
        <v>630</v>
      </c>
      <c r="I125" s="184">
        <v>630</v>
      </c>
      <c r="J125" s="185" t="s">
        <v>688</v>
      </c>
      <c r="K125" s="186">
        <f t="shared" si="23"/>
        <v>80.5</v>
      </c>
      <c r="L125" s="187">
        <f t="shared" si="24"/>
        <v>0.1464968152866242</v>
      </c>
      <c r="M125" s="182" t="s">
        <v>596</v>
      </c>
      <c r="N125" s="188">
        <v>42419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79">
        <v>44</v>
      </c>
      <c r="B126" s="180">
        <v>42342</v>
      </c>
      <c r="C126" s="180"/>
      <c r="D126" s="181" t="s">
        <v>693</v>
      </c>
      <c r="E126" s="182" t="s">
        <v>593</v>
      </c>
      <c r="F126" s="183">
        <v>1027.5</v>
      </c>
      <c r="G126" s="182"/>
      <c r="H126" s="182">
        <v>1315</v>
      </c>
      <c r="I126" s="184">
        <v>1250</v>
      </c>
      <c r="J126" s="185" t="s">
        <v>688</v>
      </c>
      <c r="K126" s="186">
        <f t="shared" si="23"/>
        <v>287.5</v>
      </c>
      <c r="L126" s="187">
        <f t="shared" si="24"/>
        <v>0.27980535279805352</v>
      </c>
      <c r="M126" s="182" t="s">
        <v>596</v>
      </c>
      <c r="N126" s="188">
        <v>43244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79">
        <v>45</v>
      </c>
      <c r="B127" s="180">
        <v>42367</v>
      </c>
      <c r="C127" s="180"/>
      <c r="D127" s="181" t="s">
        <v>694</v>
      </c>
      <c r="E127" s="182" t="s">
        <v>593</v>
      </c>
      <c r="F127" s="183">
        <v>465</v>
      </c>
      <c r="G127" s="182"/>
      <c r="H127" s="182">
        <v>540</v>
      </c>
      <c r="I127" s="184">
        <v>540</v>
      </c>
      <c r="J127" s="185" t="s">
        <v>688</v>
      </c>
      <c r="K127" s="186">
        <f t="shared" si="23"/>
        <v>75</v>
      </c>
      <c r="L127" s="187">
        <f t="shared" si="24"/>
        <v>0.16129032258064516</v>
      </c>
      <c r="M127" s="182" t="s">
        <v>596</v>
      </c>
      <c r="N127" s="188">
        <v>42530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79">
        <v>46</v>
      </c>
      <c r="B128" s="180">
        <v>42380</v>
      </c>
      <c r="C128" s="180"/>
      <c r="D128" s="181" t="s">
        <v>405</v>
      </c>
      <c r="E128" s="182" t="s">
        <v>606</v>
      </c>
      <c r="F128" s="183">
        <v>81</v>
      </c>
      <c r="G128" s="182"/>
      <c r="H128" s="182">
        <v>110</v>
      </c>
      <c r="I128" s="184">
        <v>110</v>
      </c>
      <c r="J128" s="185" t="s">
        <v>688</v>
      </c>
      <c r="K128" s="186">
        <f t="shared" si="23"/>
        <v>29</v>
      </c>
      <c r="L128" s="187">
        <f t="shared" si="24"/>
        <v>0.35802469135802467</v>
      </c>
      <c r="M128" s="182" t="s">
        <v>596</v>
      </c>
      <c r="N128" s="188">
        <v>42745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79">
        <v>47</v>
      </c>
      <c r="B129" s="180">
        <v>42382</v>
      </c>
      <c r="C129" s="180"/>
      <c r="D129" s="181" t="s">
        <v>695</v>
      </c>
      <c r="E129" s="182" t="s">
        <v>606</v>
      </c>
      <c r="F129" s="183">
        <v>417.5</v>
      </c>
      <c r="G129" s="182"/>
      <c r="H129" s="182">
        <v>547</v>
      </c>
      <c r="I129" s="184">
        <v>535</v>
      </c>
      <c r="J129" s="185" t="s">
        <v>688</v>
      </c>
      <c r="K129" s="186">
        <f t="shared" si="23"/>
        <v>129.5</v>
      </c>
      <c r="L129" s="187">
        <f t="shared" si="24"/>
        <v>0.31017964071856285</v>
      </c>
      <c r="M129" s="182" t="s">
        <v>596</v>
      </c>
      <c r="N129" s="188">
        <v>42578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79">
        <v>48</v>
      </c>
      <c r="B130" s="180">
        <v>42408</v>
      </c>
      <c r="C130" s="180"/>
      <c r="D130" s="181" t="s">
        <v>696</v>
      </c>
      <c r="E130" s="182" t="s">
        <v>593</v>
      </c>
      <c r="F130" s="183">
        <v>650</v>
      </c>
      <c r="G130" s="182"/>
      <c r="H130" s="182">
        <v>800</v>
      </c>
      <c r="I130" s="184">
        <v>800</v>
      </c>
      <c r="J130" s="185" t="s">
        <v>688</v>
      </c>
      <c r="K130" s="186">
        <f t="shared" si="23"/>
        <v>150</v>
      </c>
      <c r="L130" s="187">
        <f t="shared" si="24"/>
        <v>0.23076923076923078</v>
      </c>
      <c r="M130" s="182" t="s">
        <v>596</v>
      </c>
      <c r="N130" s="188">
        <v>43154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79">
        <v>49</v>
      </c>
      <c r="B131" s="180">
        <v>42433</v>
      </c>
      <c r="C131" s="180"/>
      <c r="D131" s="181" t="s">
        <v>237</v>
      </c>
      <c r="E131" s="182" t="s">
        <v>593</v>
      </c>
      <c r="F131" s="183">
        <v>437.5</v>
      </c>
      <c r="G131" s="182"/>
      <c r="H131" s="182">
        <v>504.5</v>
      </c>
      <c r="I131" s="184">
        <v>522</v>
      </c>
      <c r="J131" s="185" t="s">
        <v>697</v>
      </c>
      <c r="K131" s="186">
        <f t="shared" si="23"/>
        <v>67</v>
      </c>
      <c r="L131" s="187">
        <f t="shared" si="24"/>
        <v>0.15314285714285714</v>
      </c>
      <c r="M131" s="182" t="s">
        <v>596</v>
      </c>
      <c r="N131" s="188">
        <v>42480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79">
        <v>50</v>
      </c>
      <c r="B132" s="180">
        <v>42438</v>
      </c>
      <c r="C132" s="180"/>
      <c r="D132" s="181" t="s">
        <v>698</v>
      </c>
      <c r="E132" s="182" t="s">
        <v>593</v>
      </c>
      <c r="F132" s="183">
        <v>189.5</v>
      </c>
      <c r="G132" s="182"/>
      <c r="H132" s="182">
        <v>218</v>
      </c>
      <c r="I132" s="184">
        <v>218</v>
      </c>
      <c r="J132" s="185" t="s">
        <v>688</v>
      </c>
      <c r="K132" s="186">
        <f t="shared" si="23"/>
        <v>28.5</v>
      </c>
      <c r="L132" s="187">
        <f t="shared" si="24"/>
        <v>0.15039577836411611</v>
      </c>
      <c r="M132" s="182" t="s">
        <v>596</v>
      </c>
      <c r="N132" s="188">
        <v>43034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9">
        <v>51</v>
      </c>
      <c r="B133" s="190">
        <v>42471</v>
      </c>
      <c r="C133" s="190"/>
      <c r="D133" s="198" t="s">
        <v>699</v>
      </c>
      <c r="E133" s="193" t="s">
        <v>593</v>
      </c>
      <c r="F133" s="193">
        <v>36.5</v>
      </c>
      <c r="G133" s="194"/>
      <c r="H133" s="194">
        <v>15.85</v>
      </c>
      <c r="I133" s="194">
        <v>60</v>
      </c>
      <c r="J133" s="195" t="s">
        <v>700</v>
      </c>
      <c r="K133" s="196">
        <f t="shared" si="23"/>
        <v>-20.65</v>
      </c>
      <c r="L133" s="197">
        <f t="shared" si="24"/>
        <v>-0.5657534246575342</v>
      </c>
      <c r="M133" s="193" t="s">
        <v>607</v>
      </c>
      <c r="N133" s="201">
        <v>43627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79">
        <v>52</v>
      </c>
      <c r="B134" s="180">
        <v>42472</v>
      </c>
      <c r="C134" s="180"/>
      <c r="D134" s="181" t="s">
        <v>701</v>
      </c>
      <c r="E134" s="182" t="s">
        <v>593</v>
      </c>
      <c r="F134" s="183">
        <v>93</v>
      </c>
      <c r="G134" s="182"/>
      <c r="H134" s="182">
        <v>149</v>
      </c>
      <c r="I134" s="184">
        <v>140</v>
      </c>
      <c r="J134" s="185" t="s">
        <v>702</v>
      </c>
      <c r="K134" s="186">
        <f t="shared" si="23"/>
        <v>56</v>
      </c>
      <c r="L134" s="187">
        <f t="shared" si="24"/>
        <v>0.60215053763440862</v>
      </c>
      <c r="M134" s="182" t="s">
        <v>596</v>
      </c>
      <c r="N134" s="188">
        <v>42740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79">
        <v>53</v>
      </c>
      <c r="B135" s="180">
        <v>42472</v>
      </c>
      <c r="C135" s="180"/>
      <c r="D135" s="181" t="s">
        <v>703</v>
      </c>
      <c r="E135" s="182" t="s">
        <v>593</v>
      </c>
      <c r="F135" s="183">
        <v>130</v>
      </c>
      <c r="G135" s="182"/>
      <c r="H135" s="182">
        <v>150</v>
      </c>
      <c r="I135" s="184" t="s">
        <v>704</v>
      </c>
      <c r="J135" s="185" t="s">
        <v>688</v>
      </c>
      <c r="K135" s="186">
        <f t="shared" si="23"/>
        <v>20</v>
      </c>
      <c r="L135" s="187">
        <f t="shared" si="24"/>
        <v>0.15384615384615385</v>
      </c>
      <c r="M135" s="182" t="s">
        <v>596</v>
      </c>
      <c r="N135" s="188">
        <v>42564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79">
        <v>54</v>
      </c>
      <c r="B136" s="180">
        <v>42473</v>
      </c>
      <c r="C136" s="180"/>
      <c r="D136" s="181" t="s">
        <v>705</v>
      </c>
      <c r="E136" s="182" t="s">
        <v>593</v>
      </c>
      <c r="F136" s="183">
        <v>196</v>
      </c>
      <c r="G136" s="182"/>
      <c r="H136" s="182">
        <v>299</v>
      </c>
      <c r="I136" s="184">
        <v>299</v>
      </c>
      <c r="J136" s="185" t="s">
        <v>688</v>
      </c>
      <c r="K136" s="186">
        <v>103</v>
      </c>
      <c r="L136" s="187">
        <v>0.52551020408163296</v>
      </c>
      <c r="M136" s="182" t="s">
        <v>596</v>
      </c>
      <c r="N136" s="188">
        <v>42620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79">
        <v>55</v>
      </c>
      <c r="B137" s="180">
        <v>42473</v>
      </c>
      <c r="C137" s="180"/>
      <c r="D137" s="181" t="s">
        <v>706</v>
      </c>
      <c r="E137" s="182" t="s">
        <v>593</v>
      </c>
      <c r="F137" s="183">
        <v>88</v>
      </c>
      <c r="G137" s="182"/>
      <c r="H137" s="182">
        <v>103</v>
      </c>
      <c r="I137" s="184">
        <v>103</v>
      </c>
      <c r="J137" s="185" t="s">
        <v>688</v>
      </c>
      <c r="K137" s="186">
        <v>15</v>
      </c>
      <c r="L137" s="187">
        <v>0.170454545454545</v>
      </c>
      <c r="M137" s="182" t="s">
        <v>596</v>
      </c>
      <c r="N137" s="188">
        <v>42530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79">
        <v>56</v>
      </c>
      <c r="B138" s="180">
        <v>42492</v>
      </c>
      <c r="C138" s="180"/>
      <c r="D138" s="181" t="s">
        <v>707</v>
      </c>
      <c r="E138" s="182" t="s">
        <v>593</v>
      </c>
      <c r="F138" s="183">
        <v>127.5</v>
      </c>
      <c r="G138" s="182"/>
      <c r="H138" s="182">
        <v>148</v>
      </c>
      <c r="I138" s="184" t="s">
        <v>708</v>
      </c>
      <c r="J138" s="185" t="s">
        <v>688</v>
      </c>
      <c r="K138" s="186">
        <f t="shared" ref="K138:K142" si="25">H138-F138</f>
        <v>20.5</v>
      </c>
      <c r="L138" s="187">
        <f t="shared" ref="L138:L142" si="26">K138/F138</f>
        <v>0.16078431372549021</v>
      </c>
      <c r="M138" s="182" t="s">
        <v>596</v>
      </c>
      <c r="N138" s="188">
        <v>42564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79">
        <v>57</v>
      </c>
      <c r="B139" s="180">
        <v>42493</v>
      </c>
      <c r="C139" s="180"/>
      <c r="D139" s="181" t="s">
        <v>709</v>
      </c>
      <c r="E139" s="182" t="s">
        <v>593</v>
      </c>
      <c r="F139" s="183">
        <v>675</v>
      </c>
      <c r="G139" s="182"/>
      <c r="H139" s="182">
        <v>815</v>
      </c>
      <c r="I139" s="184" t="s">
        <v>710</v>
      </c>
      <c r="J139" s="185" t="s">
        <v>688</v>
      </c>
      <c r="K139" s="186">
        <f t="shared" si="25"/>
        <v>140</v>
      </c>
      <c r="L139" s="187">
        <f t="shared" si="26"/>
        <v>0.2074074074074074</v>
      </c>
      <c r="M139" s="182" t="s">
        <v>596</v>
      </c>
      <c r="N139" s="188">
        <v>43154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9">
        <v>58</v>
      </c>
      <c r="B140" s="190">
        <v>42522</v>
      </c>
      <c r="C140" s="190"/>
      <c r="D140" s="191" t="s">
        <v>711</v>
      </c>
      <c r="E140" s="192" t="s">
        <v>593</v>
      </c>
      <c r="F140" s="193">
        <v>500</v>
      </c>
      <c r="G140" s="193"/>
      <c r="H140" s="194">
        <v>232.5</v>
      </c>
      <c r="I140" s="194" t="s">
        <v>712</v>
      </c>
      <c r="J140" s="195" t="s">
        <v>713</v>
      </c>
      <c r="K140" s="196">
        <f t="shared" si="25"/>
        <v>-267.5</v>
      </c>
      <c r="L140" s="197">
        <f t="shared" si="26"/>
        <v>-0.53500000000000003</v>
      </c>
      <c r="M140" s="193" t="s">
        <v>607</v>
      </c>
      <c r="N140" s="190">
        <v>43735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79">
        <v>59</v>
      </c>
      <c r="B141" s="180">
        <v>42527</v>
      </c>
      <c r="C141" s="180"/>
      <c r="D141" s="181" t="s">
        <v>544</v>
      </c>
      <c r="E141" s="182" t="s">
        <v>593</v>
      </c>
      <c r="F141" s="183">
        <v>110</v>
      </c>
      <c r="G141" s="182"/>
      <c r="H141" s="182">
        <v>126.5</v>
      </c>
      <c r="I141" s="184">
        <v>125</v>
      </c>
      <c r="J141" s="185" t="s">
        <v>640</v>
      </c>
      <c r="K141" s="186">
        <f t="shared" si="25"/>
        <v>16.5</v>
      </c>
      <c r="L141" s="187">
        <f t="shared" si="26"/>
        <v>0.15</v>
      </c>
      <c r="M141" s="182" t="s">
        <v>596</v>
      </c>
      <c r="N141" s="188">
        <v>42552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79">
        <v>60</v>
      </c>
      <c r="B142" s="180">
        <v>42538</v>
      </c>
      <c r="C142" s="180"/>
      <c r="D142" s="181" t="s">
        <v>714</v>
      </c>
      <c r="E142" s="182" t="s">
        <v>593</v>
      </c>
      <c r="F142" s="183">
        <v>44</v>
      </c>
      <c r="G142" s="182"/>
      <c r="H142" s="182">
        <v>69.5</v>
      </c>
      <c r="I142" s="184">
        <v>69.5</v>
      </c>
      <c r="J142" s="185" t="s">
        <v>715</v>
      </c>
      <c r="K142" s="186">
        <f t="shared" si="25"/>
        <v>25.5</v>
      </c>
      <c r="L142" s="187">
        <f t="shared" si="26"/>
        <v>0.57954545454545459</v>
      </c>
      <c r="M142" s="182" t="s">
        <v>596</v>
      </c>
      <c r="N142" s="188">
        <v>42977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79">
        <v>61</v>
      </c>
      <c r="B143" s="180">
        <v>42549</v>
      </c>
      <c r="C143" s="180"/>
      <c r="D143" s="181" t="s">
        <v>716</v>
      </c>
      <c r="E143" s="182" t="s">
        <v>593</v>
      </c>
      <c r="F143" s="183">
        <v>262.5</v>
      </c>
      <c r="G143" s="182"/>
      <c r="H143" s="182">
        <v>340</v>
      </c>
      <c r="I143" s="184">
        <v>333</v>
      </c>
      <c r="J143" s="185" t="s">
        <v>717</v>
      </c>
      <c r="K143" s="186">
        <v>77.5</v>
      </c>
      <c r="L143" s="187">
        <v>0.29523809523809502</v>
      </c>
      <c r="M143" s="182" t="s">
        <v>596</v>
      </c>
      <c r="N143" s="188">
        <v>43017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79">
        <v>62</v>
      </c>
      <c r="B144" s="180">
        <v>42549</v>
      </c>
      <c r="C144" s="180"/>
      <c r="D144" s="181" t="s">
        <v>718</v>
      </c>
      <c r="E144" s="182" t="s">
        <v>593</v>
      </c>
      <c r="F144" s="183">
        <v>840</v>
      </c>
      <c r="G144" s="182"/>
      <c r="H144" s="182">
        <v>1230</v>
      </c>
      <c r="I144" s="184">
        <v>1230</v>
      </c>
      <c r="J144" s="185" t="s">
        <v>688</v>
      </c>
      <c r="K144" s="186">
        <v>390</v>
      </c>
      <c r="L144" s="187">
        <v>0.46428571428571402</v>
      </c>
      <c r="M144" s="182" t="s">
        <v>596</v>
      </c>
      <c r="N144" s="188">
        <v>42649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2">
        <v>63</v>
      </c>
      <c r="B145" s="203">
        <v>42556</v>
      </c>
      <c r="C145" s="203"/>
      <c r="D145" s="204" t="s">
        <v>719</v>
      </c>
      <c r="E145" s="205" t="s">
        <v>593</v>
      </c>
      <c r="F145" s="205">
        <v>395</v>
      </c>
      <c r="G145" s="206"/>
      <c r="H145" s="206">
        <f>(468.5+342.5)/2</f>
        <v>405.5</v>
      </c>
      <c r="I145" s="206">
        <v>510</v>
      </c>
      <c r="J145" s="207" t="s">
        <v>720</v>
      </c>
      <c r="K145" s="208">
        <f t="shared" ref="K145:K151" si="27">H145-F145</f>
        <v>10.5</v>
      </c>
      <c r="L145" s="209">
        <f t="shared" ref="L145:L151" si="28">K145/F145</f>
        <v>2.6582278481012658E-2</v>
      </c>
      <c r="M145" s="205" t="s">
        <v>616</v>
      </c>
      <c r="N145" s="203">
        <v>43606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9">
        <v>64</v>
      </c>
      <c r="B146" s="190">
        <v>42584</v>
      </c>
      <c r="C146" s="190"/>
      <c r="D146" s="191" t="s">
        <v>721</v>
      </c>
      <c r="E146" s="192" t="s">
        <v>606</v>
      </c>
      <c r="F146" s="193">
        <f>169.5-12.8</f>
        <v>156.69999999999999</v>
      </c>
      <c r="G146" s="193"/>
      <c r="H146" s="194">
        <v>77</v>
      </c>
      <c r="I146" s="194" t="s">
        <v>722</v>
      </c>
      <c r="J146" s="195" t="s">
        <v>723</v>
      </c>
      <c r="K146" s="196">
        <f t="shared" si="27"/>
        <v>-79.699999999999989</v>
      </c>
      <c r="L146" s="197">
        <f t="shared" si="28"/>
        <v>-0.50861518825781749</v>
      </c>
      <c r="M146" s="193" t="s">
        <v>607</v>
      </c>
      <c r="N146" s="190">
        <v>43522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9">
        <v>65</v>
      </c>
      <c r="B147" s="190">
        <v>42586</v>
      </c>
      <c r="C147" s="190"/>
      <c r="D147" s="191" t="s">
        <v>724</v>
      </c>
      <c r="E147" s="192" t="s">
        <v>593</v>
      </c>
      <c r="F147" s="193">
        <v>400</v>
      </c>
      <c r="G147" s="193"/>
      <c r="H147" s="194">
        <v>305</v>
      </c>
      <c r="I147" s="194">
        <v>475</v>
      </c>
      <c r="J147" s="195" t="s">
        <v>725</v>
      </c>
      <c r="K147" s="196">
        <f t="shared" si="27"/>
        <v>-95</v>
      </c>
      <c r="L147" s="197">
        <f t="shared" si="28"/>
        <v>-0.23749999999999999</v>
      </c>
      <c r="M147" s="193" t="s">
        <v>607</v>
      </c>
      <c r="N147" s="190">
        <v>43606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79">
        <v>66</v>
      </c>
      <c r="B148" s="180">
        <v>42593</v>
      </c>
      <c r="C148" s="180"/>
      <c r="D148" s="181" t="s">
        <v>726</v>
      </c>
      <c r="E148" s="182" t="s">
        <v>593</v>
      </c>
      <c r="F148" s="183">
        <v>86.5</v>
      </c>
      <c r="G148" s="182"/>
      <c r="H148" s="182">
        <v>130</v>
      </c>
      <c r="I148" s="184">
        <v>130</v>
      </c>
      <c r="J148" s="185" t="s">
        <v>727</v>
      </c>
      <c r="K148" s="186">
        <f t="shared" si="27"/>
        <v>43.5</v>
      </c>
      <c r="L148" s="187">
        <f t="shared" si="28"/>
        <v>0.50289017341040465</v>
      </c>
      <c r="M148" s="182" t="s">
        <v>596</v>
      </c>
      <c r="N148" s="188">
        <v>43091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9">
        <v>67</v>
      </c>
      <c r="B149" s="190">
        <v>42600</v>
      </c>
      <c r="C149" s="190"/>
      <c r="D149" s="191" t="s">
        <v>122</v>
      </c>
      <c r="E149" s="192" t="s">
        <v>593</v>
      </c>
      <c r="F149" s="193">
        <v>133.5</v>
      </c>
      <c r="G149" s="193"/>
      <c r="H149" s="194">
        <v>126.5</v>
      </c>
      <c r="I149" s="194">
        <v>178</v>
      </c>
      <c r="J149" s="195" t="s">
        <v>728</v>
      </c>
      <c r="K149" s="196">
        <f t="shared" si="27"/>
        <v>-7</v>
      </c>
      <c r="L149" s="197">
        <f t="shared" si="28"/>
        <v>-5.2434456928838954E-2</v>
      </c>
      <c r="M149" s="193" t="s">
        <v>607</v>
      </c>
      <c r="N149" s="190">
        <v>42615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9">
        <v>68</v>
      </c>
      <c r="B150" s="180">
        <v>42613</v>
      </c>
      <c r="C150" s="180"/>
      <c r="D150" s="181" t="s">
        <v>729</v>
      </c>
      <c r="E150" s="182" t="s">
        <v>593</v>
      </c>
      <c r="F150" s="183">
        <v>560</v>
      </c>
      <c r="G150" s="182"/>
      <c r="H150" s="182">
        <v>725</v>
      </c>
      <c r="I150" s="184">
        <v>725</v>
      </c>
      <c r="J150" s="185" t="s">
        <v>634</v>
      </c>
      <c r="K150" s="186">
        <f t="shared" si="27"/>
        <v>165</v>
      </c>
      <c r="L150" s="187">
        <f t="shared" si="28"/>
        <v>0.29464285714285715</v>
      </c>
      <c r="M150" s="182" t="s">
        <v>596</v>
      </c>
      <c r="N150" s="188">
        <v>42456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79">
        <v>69</v>
      </c>
      <c r="B151" s="180">
        <v>42614</v>
      </c>
      <c r="C151" s="180"/>
      <c r="D151" s="181" t="s">
        <v>730</v>
      </c>
      <c r="E151" s="182" t="s">
        <v>593</v>
      </c>
      <c r="F151" s="183">
        <v>160.5</v>
      </c>
      <c r="G151" s="182"/>
      <c r="H151" s="182">
        <v>210</v>
      </c>
      <c r="I151" s="184">
        <v>210</v>
      </c>
      <c r="J151" s="185" t="s">
        <v>634</v>
      </c>
      <c r="K151" s="186">
        <f t="shared" si="27"/>
        <v>49.5</v>
      </c>
      <c r="L151" s="187">
        <f t="shared" si="28"/>
        <v>0.30841121495327101</v>
      </c>
      <c r="M151" s="182" t="s">
        <v>596</v>
      </c>
      <c r="N151" s="188">
        <v>42871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9">
        <v>70</v>
      </c>
      <c r="B152" s="180">
        <v>42646</v>
      </c>
      <c r="C152" s="180"/>
      <c r="D152" s="181" t="s">
        <v>417</v>
      </c>
      <c r="E152" s="182" t="s">
        <v>593</v>
      </c>
      <c r="F152" s="183">
        <v>430</v>
      </c>
      <c r="G152" s="182"/>
      <c r="H152" s="182">
        <v>596</v>
      </c>
      <c r="I152" s="184">
        <v>575</v>
      </c>
      <c r="J152" s="185" t="s">
        <v>731</v>
      </c>
      <c r="K152" s="186">
        <v>166</v>
      </c>
      <c r="L152" s="187">
        <v>0.38604651162790699</v>
      </c>
      <c r="M152" s="182" t="s">
        <v>596</v>
      </c>
      <c r="N152" s="188">
        <v>42769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79">
        <v>71</v>
      </c>
      <c r="B153" s="180">
        <v>42657</v>
      </c>
      <c r="C153" s="180"/>
      <c r="D153" s="181" t="s">
        <v>732</v>
      </c>
      <c r="E153" s="182" t="s">
        <v>593</v>
      </c>
      <c r="F153" s="183">
        <v>280</v>
      </c>
      <c r="G153" s="182"/>
      <c r="H153" s="182">
        <v>345</v>
      </c>
      <c r="I153" s="184">
        <v>345</v>
      </c>
      <c r="J153" s="185" t="s">
        <v>634</v>
      </c>
      <c r="K153" s="186">
        <f t="shared" ref="K153:K158" si="29">H153-F153</f>
        <v>65</v>
      </c>
      <c r="L153" s="187">
        <f t="shared" ref="L153:L154" si="30">K153/F153</f>
        <v>0.23214285714285715</v>
      </c>
      <c r="M153" s="182" t="s">
        <v>596</v>
      </c>
      <c r="N153" s="188">
        <v>42814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79">
        <v>72</v>
      </c>
      <c r="B154" s="180">
        <v>42657</v>
      </c>
      <c r="C154" s="180"/>
      <c r="D154" s="181" t="s">
        <v>733</v>
      </c>
      <c r="E154" s="182" t="s">
        <v>593</v>
      </c>
      <c r="F154" s="183">
        <v>245</v>
      </c>
      <c r="G154" s="182"/>
      <c r="H154" s="182">
        <v>325.5</v>
      </c>
      <c r="I154" s="184">
        <v>330</v>
      </c>
      <c r="J154" s="185" t="s">
        <v>734</v>
      </c>
      <c r="K154" s="186">
        <f t="shared" si="29"/>
        <v>80.5</v>
      </c>
      <c r="L154" s="187">
        <f t="shared" si="30"/>
        <v>0.32857142857142857</v>
      </c>
      <c r="M154" s="182" t="s">
        <v>596</v>
      </c>
      <c r="N154" s="188">
        <v>42769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79">
        <v>73</v>
      </c>
      <c r="B155" s="180">
        <v>42660</v>
      </c>
      <c r="C155" s="180"/>
      <c r="D155" s="181" t="s">
        <v>735</v>
      </c>
      <c r="E155" s="182" t="s">
        <v>593</v>
      </c>
      <c r="F155" s="183">
        <v>125</v>
      </c>
      <c r="G155" s="182"/>
      <c r="H155" s="182">
        <v>160</v>
      </c>
      <c r="I155" s="184">
        <v>160</v>
      </c>
      <c r="J155" s="185" t="s">
        <v>688</v>
      </c>
      <c r="K155" s="186">
        <f t="shared" si="29"/>
        <v>35</v>
      </c>
      <c r="L155" s="187">
        <v>0.28000000000000003</v>
      </c>
      <c r="M155" s="182" t="s">
        <v>596</v>
      </c>
      <c r="N155" s="188">
        <v>42803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9">
        <v>74</v>
      </c>
      <c r="B156" s="180">
        <v>42660</v>
      </c>
      <c r="C156" s="180"/>
      <c r="D156" s="181" t="s">
        <v>736</v>
      </c>
      <c r="E156" s="182" t="s">
        <v>593</v>
      </c>
      <c r="F156" s="183">
        <v>114</v>
      </c>
      <c r="G156" s="182"/>
      <c r="H156" s="182">
        <v>145</v>
      </c>
      <c r="I156" s="184">
        <v>145</v>
      </c>
      <c r="J156" s="185" t="s">
        <v>688</v>
      </c>
      <c r="K156" s="186">
        <f t="shared" si="29"/>
        <v>31</v>
      </c>
      <c r="L156" s="187">
        <f t="shared" ref="L156:L158" si="31">K156/F156</f>
        <v>0.27192982456140352</v>
      </c>
      <c r="M156" s="182" t="s">
        <v>596</v>
      </c>
      <c r="N156" s="188">
        <v>42859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9">
        <v>75</v>
      </c>
      <c r="B157" s="180">
        <v>42660</v>
      </c>
      <c r="C157" s="180"/>
      <c r="D157" s="181" t="s">
        <v>737</v>
      </c>
      <c r="E157" s="182" t="s">
        <v>593</v>
      </c>
      <c r="F157" s="183">
        <v>212</v>
      </c>
      <c r="G157" s="182"/>
      <c r="H157" s="182">
        <v>280</v>
      </c>
      <c r="I157" s="184">
        <v>276</v>
      </c>
      <c r="J157" s="185" t="s">
        <v>738</v>
      </c>
      <c r="K157" s="186">
        <f t="shared" si="29"/>
        <v>68</v>
      </c>
      <c r="L157" s="187">
        <f t="shared" si="31"/>
        <v>0.32075471698113206</v>
      </c>
      <c r="M157" s="182" t="s">
        <v>596</v>
      </c>
      <c r="N157" s="188">
        <v>42858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9">
        <v>76</v>
      </c>
      <c r="B158" s="180">
        <v>42678</v>
      </c>
      <c r="C158" s="180"/>
      <c r="D158" s="181" t="s">
        <v>466</v>
      </c>
      <c r="E158" s="182" t="s">
        <v>593</v>
      </c>
      <c r="F158" s="183">
        <v>155</v>
      </c>
      <c r="G158" s="182"/>
      <c r="H158" s="182">
        <v>210</v>
      </c>
      <c r="I158" s="184">
        <v>210</v>
      </c>
      <c r="J158" s="185" t="s">
        <v>739</v>
      </c>
      <c r="K158" s="186">
        <f t="shared" si="29"/>
        <v>55</v>
      </c>
      <c r="L158" s="187">
        <f t="shared" si="31"/>
        <v>0.35483870967741937</v>
      </c>
      <c r="M158" s="182" t="s">
        <v>596</v>
      </c>
      <c r="N158" s="188">
        <v>42944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9">
        <v>77</v>
      </c>
      <c r="B159" s="190">
        <v>42710</v>
      </c>
      <c r="C159" s="190"/>
      <c r="D159" s="191" t="s">
        <v>740</v>
      </c>
      <c r="E159" s="192" t="s">
        <v>593</v>
      </c>
      <c r="F159" s="193">
        <v>150.5</v>
      </c>
      <c r="G159" s="193"/>
      <c r="H159" s="194">
        <v>72.5</v>
      </c>
      <c r="I159" s="194">
        <v>174</v>
      </c>
      <c r="J159" s="195" t="s">
        <v>741</v>
      </c>
      <c r="K159" s="196">
        <v>-78</v>
      </c>
      <c r="L159" s="197">
        <v>-0.51827242524916906</v>
      </c>
      <c r="M159" s="193" t="s">
        <v>607</v>
      </c>
      <c r="N159" s="190">
        <v>43333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9">
        <v>78</v>
      </c>
      <c r="B160" s="180">
        <v>42712</v>
      </c>
      <c r="C160" s="180"/>
      <c r="D160" s="181" t="s">
        <v>742</v>
      </c>
      <c r="E160" s="182" t="s">
        <v>593</v>
      </c>
      <c r="F160" s="183">
        <v>380</v>
      </c>
      <c r="G160" s="182"/>
      <c r="H160" s="182">
        <v>478</v>
      </c>
      <c r="I160" s="184">
        <v>468</v>
      </c>
      <c r="J160" s="185" t="s">
        <v>688</v>
      </c>
      <c r="K160" s="186">
        <f t="shared" ref="K160:K162" si="32">H160-F160</f>
        <v>98</v>
      </c>
      <c r="L160" s="187">
        <f t="shared" ref="L160:L162" si="33">K160/F160</f>
        <v>0.25789473684210529</v>
      </c>
      <c r="M160" s="182" t="s">
        <v>596</v>
      </c>
      <c r="N160" s="188">
        <v>43025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9">
        <v>79</v>
      </c>
      <c r="B161" s="180">
        <v>42734</v>
      </c>
      <c r="C161" s="180"/>
      <c r="D161" s="181" t="s">
        <v>121</v>
      </c>
      <c r="E161" s="182" t="s">
        <v>593</v>
      </c>
      <c r="F161" s="183">
        <v>305</v>
      </c>
      <c r="G161" s="182"/>
      <c r="H161" s="182">
        <v>375</v>
      </c>
      <c r="I161" s="184">
        <v>375</v>
      </c>
      <c r="J161" s="185" t="s">
        <v>688</v>
      </c>
      <c r="K161" s="186">
        <f t="shared" si="32"/>
        <v>70</v>
      </c>
      <c r="L161" s="187">
        <f t="shared" si="33"/>
        <v>0.22950819672131148</v>
      </c>
      <c r="M161" s="182" t="s">
        <v>596</v>
      </c>
      <c r="N161" s="188">
        <v>42768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9">
        <v>80</v>
      </c>
      <c r="B162" s="180">
        <v>42739</v>
      </c>
      <c r="C162" s="180"/>
      <c r="D162" s="181" t="s">
        <v>104</v>
      </c>
      <c r="E162" s="182" t="s">
        <v>593</v>
      </c>
      <c r="F162" s="183">
        <v>99.5</v>
      </c>
      <c r="G162" s="182"/>
      <c r="H162" s="182">
        <v>158</v>
      </c>
      <c r="I162" s="184">
        <v>158</v>
      </c>
      <c r="J162" s="185" t="s">
        <v>688</v>
      </c>
      <c r="K162" s="186">
        <f t="shared" si="32"/>
        <v>58.5</v>
      </c>
      <c r="L162" s="187">
        <f t="shared" si="33"/>
        <v>0.5879396984924623</v>
      </c>
      <c r="M162" s="182" t="s">
        <v>596</v>
      </c>
      <c r="N162" s="188">
        <v>42898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9">
        <v>81</v>
      </c>
      <c r="B163" s="180">
        <v>42739</v>
      </c>
      <c r="C163" s="180"/>
      <c r="D163" s="181" t="s">
        <v>104</v>
      </c>
      <c r="E163" s="182" t="s">
        <v>593</v>
      </c>
      <c r="F163" s="183">
        <v>99.5</v>
      </c>
      <c r="G163" s="182"/>
      <c r="H163" s="182">
        <v>158</v>
      </c>
      <c r="I163" s="184">
        <v>158</v>
      </c>
      <c r="J163" s="185" t="s">
        <v>688</v>
      </c>
      <c r="K163" s="186">
        <v>58.5</v>
      </c>
      <c r="L163" s="187">
        <v>0.58793969849246197</v>
      </c>
      <c r="M163" s="182" t="s">
        <v>596</v>
      </c>
      <c r="N163" s="188">
        <v>42898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9">
        <v>82</v>
      </c>
      <c r="B164" s="180">
        <v>42786</v>
      </c>
      <c r="C164" s="180"/>
      <c r="D164" s="181" t="s">
        <v>210</v>
      </c>
      <c r="E164" s="182" t="s">
        <v>593</v>
      </c>
      <c r="F164" s="183">
        <v>140.5</v>
      </c>
      <c r="G164" s="182"/>
      <c r="H164" s="182">
        <v>220</v>
      </c>
      <c r="I164" s="184">
        <v>220</v>
      </c>
      <c r="J164" s="185" t="s">
        <v>688</v>
      </c>
      <c r="K164" s="186">
        <f>H164-F164</f>
        <v>79.5</v>
      </c>
      <c r="L164" s="187">
        <f>K164/F164</f>
        <v>0.5658362989323843</v>
      </c>
      <c r="M164" s="182" t="s">
        <v>596</v>
      </c>
      <c r="N164" s="188">
        <v>42864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9">
        <v>83</v>
      </c>
      <c r="B165" s="180">
        <v>42786</v>
      </c>
      <c r="C165" s="180"/>
      <c r="D165" s="181" t="s">
        <v>743</v>
      </c>
      <c r="E165" s="182" t="s">
        <v>593</v>
      </c>
      <c r="F165" s="183">
        <v>202.5</v>
      </c>
      <c r="G165" s="182"/>
      <c r="H165" s="182">
        <v>234</v>
      </c>
      <c r="I165" s="184">
        <v>234</v>
      </c>
      <c r="J165" s="185" t="s">
        <v>688</v>
      </c>
      <c r="K165" s="186">
        <v>31.5</v>
      </c>
      <c r="L165" s="187">
        <v>0.155555555555556</v>
      </c>
      <c r="M165" s="182" t="s">
        <v>596</v>
      </c>
      <c r="N165" s="188">
        <v>42836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9">
        <v>84</v>
      </c>
      <c r="B166" s="180">
        <v>42818</v>
      </c>
      <c r="C166" s="180"/>
      <c r="D166" s="181" t="s">
        <v>744</v>
      </c>
      <c r="E166" s="182" t="s">
        <v>593</v>
      </c>
      <c r="F166" s="183">
        <v>300.5</v>
      </c>
      <c r="G166" s="182"/>
      <c r="H166" s="182">
        <v>417.5</v>
      </c>
      <c r="I166" s="184">
        <v>420</v>
      </c>
      <c r="J166" s="185" t="s">
        <v>745</v>
      </c>
      <c r="K166" s="186">
        <f>H166-F166</f>
        <v>117</v>
      </c>
      <c r="L166" s="187">
        <f>K166/F166</f>
        <v>0.38935108153078202</v>
      </c>
      <c r="M166" s="182" t="s">
        <v>596</v>
      </c>
      <c r="N166" s="188">
        <v>43070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9">
        <v>85</v>
      </c>
      <c r="B167" s="180">
        <v>42818</v>
      </c>
      <c r="C167" s="180"/>
      <c r="D167" s="181" t="s">
        <v>718</v>
      </c>
      <c r="E167" s="182" t="s">
        <v>593</v>
      </c>
      <c r="F167" s="183">
        <v>850</v>
      </c>
      <c r="G167" s="182"/>
      <c r="H167" s="182">
        <v>1042.5</v>
      </c>
      <c r="I167" s="184">
        <v>1023</v>
      </c>
      <c r="J167" s="185" t="s">
        <v>746</v>
      </c>
      <c r="K167" s="186">
        <v>192.5</v>
      </c>
      <c r="L167" s="187">
        <v>0.22647058823529401</v>
      </c>
      <c r="M167" s="182" t="s">
        <v>596</v>
      </c>
      <c r="N167" s="188">
        <v>42830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9">
        <v>86</v>
      </c>
      <c r="B168" s="180">
        <v>42830</v>
      </c>
      <c r="C168" s="180"/>
      <c r="D168" s="181" t="s">
        <v>497</v>
      </c>
      <c r="E168" s="182" t="s">
        <v>593</v>
      </c>
      <c r="F168" s="183">
        <v>785</v>
      </c>
      <c r="G168" s="182"/>
      <c r="H168" s="182">
        <v>930</v>
      </c>
      <c r="I168" s="184">
        <v>920</v>
      </c>
      <c r="J168" s="185" t="s">
        <v>747</v>
      </c>
      <c r="K168" s="186">
        <f>H168-F168</f>
        <v>145</v>
      </c>
      <c r="L168" s="187">
        <f>K168/F168</f>
        <v>0.18471337579617833</v>
      </c>
      <c r="M168" s="182" t="s">
        <v>596</v>
      </c>
      <c r="N168" s="188">
        <v>42976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9">
        <v>87</v>
      </c>
      <c r="B169" s="190">
        <v>42831</v>
      </c>
      <c r="C169" s="190"/>
      <c r="D169" s="191" t="s">
        <v>748</v>
      </c>
      <c r="E169" s="192" t="s">
        <v>593</v>
      </c>
      <c r="F169" s="193">
        <v>40</v>
      </c>
      <c r="G169" s="193"/>
      <c r="H169" s="194">
        <v>13.1</v>
      </c>
      <c r="I169" s="194">
        <v>60</v>
      </c>
      <c r="J169" s="195" t="s">
        <v>749</v>
      </c>
      <c r="K169" s="196">
        <v>-26.9</v>
      </c>
      <c r="L169" s="197">
        <v>-0.67249999999999999</v>
      </c>
      <c r="M169" s="193" t="s">
        <v>607</v>
      </c>
      <c r="N169" s="190">
        <v>43138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9">
        <v>88</v>
      </c>
      <c r="B170" s="180">
        <v>42837</v>
      </c>
      <c r="C170" s="180"/>
      <c r="D170" s="181" t="s">
        <v>102</v>
      </c>
      <c r="E170" s="182" t="s">
        <v>593</v>
      </c>
      <c r="F170" s="183">
        <v>289.5</v>
      </c>
      <c r="G170" s="182"/>
      <c r="H170" s="182">
        <v>354</v>
      </c>
      <c r="I170" s="184">
        <v>360</v>
      </c>
      <c r="J170" s="185" t="s">
        <v>750</v>
      </c>
      <c r="K170" s="186">
        <f t="shared" ref="K170:K178" si="34">H170-F170</f>
        <v>64.5</v>
      </c>
      <c r="L170" s="187">
        <f t="shared" ref="L170:L178" si="35">K170/F170</f>
        <v>0.22279792746113988</v>
      </c>
      <c r="M170" s="182" t="s">
        <v>596</v>
      </c>
      <c r="N170" s="188">
        <v>43040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9">
        <v>89</v>
      </c>
      <c r="B171" s="180">
        <v>42845</v>
      </c>
      <c r="C171" s="180"/>
      <c r="D171" s="181" t="s">
        <v>437</v>
      </c>
      <c r="E171" s="182" t="s">
        <v>593</v>
      </c>
      <c r="F171" s="183">
        <v>700</v>
      </c>
      <c r="G171" s="182"/>
      <c r="H171" s="182">
        <v>840</v>
      </c>
      <c r="I171" s="184">
        <v>840</v>
      </c>
      <c r="J171" s="185" t="s">
        <v>751</v>
      </c>
      <c r="K171" s="186">
        <f t="shared" si="34"/>
        <v>140</v>
      </c>
      <c r="L171" s="187">
        <f t="shared" si="35"/>
        <v>0.2</v>
      </c>
      <c r="M171" s="182" t="s">
        <v>596</v>
      </c>
      <c r="N171" s="188">
        <v>42893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9">
        <v>90</v>
      </c>
      <c r="B172" s="180">
        <v>42887</v>
      </c>
      <c r="C172" s="180"/>
      <c r="D172" s="181" t="s">
        <v>752</v>
      </c>
      <c r="E172" s="182" t="s">
        <v>593</v>
      </c>
      <c r="F172" s="183">
        <v>130</v>
      </c>
      <c r="G172" s="182"/>
      <c r="H172" s="182">
        <v>144.25</v>
      </c>
      <c r="I172" s="184">
        <v>170</v>
      </c>
      <c r="J172" s="185" t="s">
        <v>753</v>
      </c>
      <c r="K172" s="186">
        <f t="shared" si="34"/>
        <v>14.25</v>
      </c>
      <c r="L172" s="187">
        <f t="shared" si="35"/>
        <v>0.10961538461538461</v>
      </c>
      <c r="M172" s="182" t="s">
        <v>596</v>
      </c>
      <c r="N172" s="188">
        <v>43675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9">
        <v>91</v>
      </c>
      <c r="B173" s="180">
        <v>42901</v>
      </c>
      <c r="C173" s="180"/>
      <c r="D173" s="181" t="s">
        <v>754</v>
      </c>
      <c r="E173" s="182" t="s">
        <v>593</v>
      </c>
      <c r="F173" s="183">
        <v>214.5</v>
      </c>
      <c r="G173" s="182"/>
      <c r="H173" s="182">
        <v>262</v>
      </c>
      <c r="I173" s="184">
        <v>262</v>
      </c>
      <c r="J173" s="185" t="s">
        <v>618</v>
      </c>
      <c r="K173" s="186">
        <f t="shared" si="34"/>
        <v>47.5</v>
      </c>
      <c r="L173" s="187">
        <f t="shared" si="35"/>
        <v>0.22144522144522144</v>
      </c>
      <c r="M173" s="182" t="s">
        <v>596</v>
      </c>
      <c r="N173" s="188">
        <v>42977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0">
        <v>92</v>
      </c>
      <c r="B174" s="211">
        <v>42933</v>
      </c>
      <c r="C174" s="211"/>
      <c r="D174" s="212" t="s">
        <v>755</v>
      </c>
      <c r="E174" s="213" t="s">
        <v>593</v>
      </c>
      <c r="F174" s="214">
        <v>370</v>
      </c>
      <c r="G174" s="213"/>
      <c r="H174" s="213">
        <v>447.5</v>
      </c>
      <c r="I174" s="215">
        <v>450</v>
      </c>
      <c r="J174" s="216" t="s">
        <v>688</v>
      </c>
      <c r="K174" s="186">
        <f t="shared" si="34"/>
        <v>77.5</v>
      </c>
      <c r="L174" s="217">
        <f t="shared" si="35"/>
        <v>0.20945945945945946</v>
      </c>
      <c r="M174" s="213" t="s">
        <v>596</v>
      </c>
      <c r="N174" s="218">
        <v>43035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10">
        <v>93</v>
      </c>
      <c r="B175" s="211">
        <v>42943</v>
      </c>
      <c r="C175" s="211"/>
      <c r="D175" s="212" t="s">
        <v>208</v>
      </c>
      <c r="E175" s="213" t="s">
        <v>593</v>
      </c>
      <c r="F175" s="214">
        <v>657.5</v>
      </c>
      <c r="G175" s="213"/>
      <c r="H175" s="213">
        <v>825</v>
      </c>
      <c r="I175" s="215">
        <v>820</v>
      </c>
      <c r="J175" s="216" t="s">
        <v>688</v>
      </c>
      <c r="K175" s="186">
        <f t="shared" si="34"/>
        <v>167.5</v>
      </c>
      <c r="L175" s="217">
        <f t="shared" si="35"/>
        <v>0.25475285171102663</v>
      </c>
      <c r="M175" s="213" t="s">
        <v>596</v>
      </c>
      <c r="N175" s="218">
        <v>43090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9">
        <v>94</v>
      </c>
      <c r="B176" s="180">
        <v>42964</v>
      </c>
      <c r="C176" s="180"/>
      <c r="D176" s="181" t="s">
        <v>385</v>
      </c>
      <c r="E176" s="182" t="s">
        <v>593</v>
      </c>
      <c r="F176" s="183">
        <v>605</v>
      </c>
      <c r="G176" s="182"/>
      <c r="H176" s="182">
        <v>750</v>
      </c>
      <c r="I176" s="184">
        <v>750</v>
      </c>
      <c r="J176" s="185" t="s">
        <v>747</v>
      </c>
      <c r="K176" s="186">
        <f t="shared" si="34"/>
        <v>145</v>
      </c>
      <c r="L176" s="187">
        <f t="shared" si="35"/>
        <v>0.23966942148760331</v>
      </c>
      <c r="M176" s="182" t="s">
        <v>596</v>
      </c>
      <c r="N176" s="188">
        <v>43027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95</v>
      </c>
      <c r="B177" s="190">
        <v>42979</v>
      </c>
      <c r="C177" s="190"/>
      <c r="D177" s="198" t="s">
        <v>756</v>
      </c>
      <c r="E177" s="193" t="s">
        <v>593</v>
      </c>
      <c r="F177" s="193">
        <v>255</v>
      </c>
      <c r="G177" s="194"/>
      <c r="H177" s="194">
        <v>217.25</v>
      </c>
      <c r="I177" s="194">
        <v>320</v>
      </c>
      <c r="J177" s="195" t="s">
        <v>757</v>
      </c>
      <c r="K177" s="196">
        <f t="shared" si="34"/>
        <v>-37.75</v>
      </c>
      <c r="L177" s="199">
        <f t="shared" si="35"/>
        <v>-0.14803921568627451</v>
      </c>
      <c r="M177" s="193" t="s">
        <v>607</v>
      </c>
      <c r="N177" s="190">
        <v>43661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9">
        <v>96</v>
      </c>
      <c r="B178" s="180">
        <v>42997</v>
      </c>
      <c r="C178" s="180"/>
      <c r="D178" s="181" t="s">
        <v>758</v>
      </c>
      <c r="E178" s="182" t="s">
        <v>593</v>
      </c>
      <c r="F178" s="183">
        <v>215</v>
      </c>
      <c r="G178" s="182"/>
      <c r="H178" s="182">
        <v>258</v>
      </c>
      <c r="I178" s="184">
        <v>258</v>
      </c>
      <c r="J178" s="185" t="s">
        <v>688</v>
      </c>
      <c r="K178" s="186">
        <f t="shared" si="34"/>
        <v>43</v>
      </c>
      <c r="L178" s="187">
        <f t="shared" si="35"/>
        <v>0.2</v>
      </c>
      <c r="M178" s="182" t="s">
        <v>596</v>
      </c>
      <c r="N178" s="188">
        <v>43040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9">
        <v>97</v>
      </c>
      <c r="B179" s="180">
        <v>42997</v>
      </c>
      <c r="C179" s="180"/>
      <c r="D179" s="181" t="s">
        <v>758</v>
      </c>
      <c r="E179" s="182" t="s">
        <v>593</v>
      </c>
      <c r="F179" s="183">
        <v>215</v>
      </c>
      <c r="G179" s="182"/>
      <c r="H179" s="182">
        <v>258</v>
      </c>
      <c r="I179" s="184">
        <v>258</v>
      </c>
      <c r="J179" s="216" t="s">
        <v>688</v>
      </c>
      <c r="K179" s="186">
        <v>43</v>
      </c>
      <c r="L179" s="187">
        <v>0.2</v>
      </c>
      <c r="M179" s="182" t="s">
        <v>596</v>
      </c>
      <c r="N179" s="188">
        <v>43040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0">
        <v>98</v>
      </c>
      <c r="B180" s="211">
        <v>42998</v>
      </c>
      <c r="C180" s="211"/>
      <c r="D180" s="212" t="s">
        <v>759</v>
      </c>
      <c r="E180" s="213" t="s">
        <v>593</v>
      </c>
      <c r="F180" s="183">
        <v>75</v>
      </c>
      <c r="G180" s="213"/>
      <c r="H180" s="213">
        <v>90</v>
      </c>
      <c r="I180" s="215">
        <v>90</v>
      </c>
      <c r="J180" s="185" t="s">
        <v>760</v>
      </c>
      <c r="K180" s="186">
        <f t="shared" ref="K180:K185" si="36">H180-F180</f>
        <v>15</v>
      </c>
      <c r="L180" s="187">
        <f t="shared" ref="L180:L185" si="37">K180/F180</f>
        <v>0.2</v>
      </c>
      <c r="M180" s="182" t="s">
        <v>596</v>
      </c>
      <c r="N180" s="188">
        <v>43019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0">
        <v>99</v>
      </c>
      <c r="B181" s="211">
        <v>43011</v>
      </c>
      <c r="C181" s="211"/>
      <c r="D181" s="212" t="s">
        <v>761</v>
      </c>
      <c r="E181" s="213" t="s">
        <v>593</v>
      </c>
      <c r="F181" s="214">
        <v>315</v>
      </c>
      <c r="G181" s="213"/>
      <c r="H181" s="213">
        <v>392</v>
      </c>
      <c r="I181" s="215">
        <v>384</v>
      </c>
      <c r="J181" s="216" t="s">
        <v>762</v>
      </c>
      <c r="K181" s="186">
        <f t="shared" si="36"/>
        <v>77</v>
      </c>
      <c r="L181" s="217">
        <f t="shared" si="37"/>
        <v>0.24444444444444444</v>
      </c>
      <c r="M181" s="213" t="s">
        <v>596</v>
      </c>
      <c r="N181" s="218">
        <v>43017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0">
        <v>100</v>
      </c>
      <c r="B182" s="211">
        <v>43013</v>
      </c>
      <c r="C182" s="211"/>
      <c r="D182" s="212" t="s">
        <v>470</v>
      </c>
      <c r="E182" s="213" t="s">
        <v>593</v>
      </c>
      <c r="F182" s="214">
        <v>145</v>
      </c>
      <c r="G182" s="213"/>
      <c r="H182" s="213">
        <v>179</v>
      </c>
      <c r="I182" s="215">
        <v>180</v>
      </c>
      <c r="J182" s="216" t="s">
        <v>763</v>
      </c>
      <c r="K182" s="186">
        <f t="shared" si="36"/>
        <v>34</v>
      </c>
      <c r="L182" s="217">
        <f t="shared" si="37"/>
        <v>0.23448275862068965</v>
      </c>
      <c r="M182" s="213" t="s">
        <v>596</v>
      </c>
      <c r="N182" s="218">
        <v>43025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0">
        <v>101</v>
      </c>
      <c r="B183" s="211">
        <v>43014</v>
      </c>
      <c r="C183" s="211"/>
      <c r="D183" s="212" t="s">
        <v>360</v>
      </c>
      <c r="E183" s="213" t="s">
        <v>593</v>
      </c>
      <c r="F183" s="214">
        <v>256</v>
      </c>
      <c r="G183" s="213"/>
      <c r="H183" s="213">
        <v>323</v>
      </c>
      <c r="I183" s="215">
        <v>320</v>
      </c>
      <c r="J183" s="216" t="s">
        <v>688</v>
      </c>
      <c r="K183" s="186">
        <f t="shared" si="36"/>
        <v>67</v>
      </c>
      <c r="L183" s="217">
        <f t="shared" si="37"/>
        <v>0.26171875</v>
      </c>
      <c r="M183" s="213" t="s">
        <v>596</v>
      </c>
      <c r="N183" s="218">
        <v>43067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0">
        <v>102</v>
      </c>
      <c r="B184" s="211">
        <v>43017</v>
      </c>
      <c r="C184" s="211"/>
      <c r="D184" s="212" t="s">
        <v>374</v>
      </c>
      <c r="E184" s="213" t="s">
        <v>593</v>
      </c>
      <c r="F184" s="214">
        <v>137.5</v>
      </c>
      <c r="G184" s="213"/>
      <c r="H184" s="213">
        <v>184</v>
      </c>
      <c r="I184" s="215">
        <v>183</v>
      </c>
      <c r="J184" s="216" t="s">
        <v>764</v>
      </c>
      <c r="K184" s="186">
        <f t="shared" si="36"/>
        <v>46.5</v>
      </c>
      <c r="L184" s="217">
        <f t="shared" si="37"/>
        <v>0.33818181818181819</v>
      </c>
      <c r="M184" s="213" t="s">
        <v>596</v>
      </c>
      <c r="N184" s="218">
        <v>43108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0">
        <v>103</v>
      </c>
      <c r="B185" s="211">
        <v>43018</v>
      </c>
      <c r="C185" s="211"/>
      <c r="D185" s="212" t="s">
        <v>765</v>
      </c>
      <c r="E185" s="213" t="s">
        <v>593</v>
      </c>
      <c r="F185" s="214">
        <v>125.5</v>
      </c>
      <c r="G185" s="213"/>
      <c r="H185" s="213">
        <v>158</v>
      </c>
      <c r="I185" s="215">
        <v>155</v>
      </c>
      <c r="J185" s="216" t="s">
        <v>766</v>
      </c>
      <c r="K185" s="186">
        <f t="shared" si="36"/>
        <v>32.5</v>
      </c>
      <c r="L185" s="217">
        <f t="shared" si="37"/>
        <v>0.25896414342629481</v>
      </c>
      <c r="M185" s="213" t="s">
        <v>596</v>
      </c>
      <c r="N185" s="218">
        <v>43067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0">
        <v>104</v>
      </c>
      <c r="B186" s="211">
        <v>43018</v>
      </c>
      <c r="C186" s="211"/>
      <c r="D186" s="212" t="s">
        <v>767</v>
      </c>
      <c r="E186" s="213" t="s">
        <v>593</v>
      </c>
      <c r="F186" s="214">
        <v>895</v>
      </c>
      <c r="G186" s="213"/>
      <c r="H186" s="213">
        <v>1122.5</v>
      </c>
      <c r="I186" s="215">
        <v>1078</v>
      </c>
      <c r="J186" s="216" t="s">
        <v>768</v>
      </c>
      <c r="K186" s="186">
        <v>227.5</v>
      </c>
      <c r="L186" s="217">
        <v>0.25418994413407803</v>
      </c>
      <c r="M186" s="213" t="s">
        <v>596</v>
      </c>
      <c r="N186" s="218">
        <v>43117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0">
        <v>105</v>
      </c>
      <c r="B187" s="211">
        <v>43020</v>
      </c>
      <c r="C187" s="211"/>
      <c r="D187" s="212" t="s">
        <v>369</v>
      </c>
      <c r="E187" s="213" t="s">
        <v>593</v>
      </c>
      <c r="F187" s="214">
        <v>525</v>
      </c>
      <c r="G187" s="213"/>
      <c r="H187" s="213">
        <v>629</v>
      </c>
      <c r="I187" s="215">
        <v>629</v>
      </c>
      <c r="J187" s="216" t="s">
        <v>688</v>
      </c>
      <c r="K187" s="186">
        <v>104</v>
      </c>
      <c r="L187" s="217">
        <v>0.19809523809523799</v>
      </c>
      <c r="M187" s="213" t="s">
        <v>596</v>
      </c>
      <c r="N187" s="218">
        <v>43119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0">
        <v>106</v>
      </c>
      <c r="B188" s="211">
        <v>43046</v>
      </c>
      <c r="C188" s="211"/>
      <c r="D188" s="212" t="s">
        <v>410</v>
      </c>
      <c r="E188" s="213" t="s">
        <v>593</v>
      </c>
      <c r="F188" s="214">
        <v>740</v>
      </c>
      <c r="G188" s="213"/>
      <c r="H188" s="213">
        <v>892.5</v>
      </c>
      <c r="I188" s="215">
        <v>900</v>
      </c>
      <c r="J188" s="216" t="s">
        <v>769</v>
      </c>
      <c r="K188" s="186">
        <f t="shared" ref="K188:K190" si="38">H188-F188</f>
        <v>152.5</v>
      </c>
      <c r="L188" s="217">
        <f t="shared" ref="L188:L190" si="39">K188/F188</f>
        <v>0.20608108108108109</v>
      </c>
      <c r="M188" s="213" t="s">
        <v>596</v>
      </c>
      <c r="N188" s="218">
        <v>43052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9">
        <v>107</v>
      </c>
      <c r="B189" s="180">
        <v>43073</v>
      </c>
      <c r="C189" s="180"/>
      <c r="D189" s="181" t="s">
        <v>770</v>
      </c>
      <c r="E189" s="182" t="s">
        <v>593</v>
      </c>
      <c r="F189" s="183">
        <v>118.5</v>
      </c>
      <c r="G189" s="182"/>
      <c r="H189" s="182">
        <v>143.5</v>
      </c>
      <c r="I189" s="184">
        <v>145</v>
      </c>
      <c r="J189" s="185" t="s">
        <v>771</v>
      </c>
      <c r="K189" s="186">
        <f t="shared" si="38"/>
        <v>25</v>
      </c>
      <c r="L189" s="187">
        <f t="shared" si="39"/>
        <v>0.2109704641350211</v>
      </c>
      <c r="M189" s="182" t="s">
        <v>596</v>
      </c>
      <c r="N189" s="188">
        <v>43097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108</v>
      </c>
      <c r="B190" s="190">
        <v>43090</v>
      </c>
      <c r="C190" s="190"/>
      <c r="D190" s="191" t="s">
        <v>442</v>
      </c>
      <c r="E190" s="192" t="s">
        <v>593</v>
      </c>
      <c r="F190" s="193">
        <v>715</v>
      </c>
      <c r="G190" s="193"/>
      <c r="H190" s="194">
        <v>500</v>
      </c>
      <c r="I190" s="194">
        <v>872</v>
      </c>
      <c r="J190" s="195" t="s">
        <v>772</v>
      </c>
      <c r="K190" s="196">
        <f t="shared" si="38"/>
        <v>-215</v>
      </c>
      <c r="L190" s="197">
        <f t="shared" si="39"/>
        <v>-0.30069930069930068</v>
      </c>
      <c r="M190" s="193" t="s">
        <v>607</v>
      </c>
      <c r="N190" s="190">
        <v>43670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9">
        <v>109</v>
      </c>
      <c r="B191" s="180">
        <v>43098</v>
      </c>
      <c r="C191" s="180"/>
      <c r="D191" s="181" t="s">
        <v>761</v>
      </c>
      <c r="E191" s="182" t="s">
        <v>593</v>
      </c>
      <c r="F191" s="183">
        <v>435</v>
      </c>
      <c r="G191" s="182"/>
      <c r="H191" s="182">
        <v>542.5</v>
      </c>
      <c r="I191" s="184">
        <v>539</v>
      </c>
      <c r="J191" s="185" t="s">
        <v>688</v>
      </c>
      <c r="K191" s="186">
        <v>107.5</v>
      </c>
      <c r="L191" s="187">
        <v>0.247126436781609</v>
      </c>
      <c r="M191" s="182" t="s">
        <v>596</v>
      </c>
      <c r="N191" s="188">
        <v>43206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9">
        <v>110</v>
      </c>
      <c r="B192" s="180">
        <v>43098</v>
      </c>
      <c r="C192" s="180"/>
      <c r="D192" s="181" t="s">
        <v>562</v>
      </c>
      <c r="E192" s="182" t="s">
        <v>593</v>
      </c>
      <c r="F192" s="183">
        <v>885</v>
      </c>
      <c r="G192" s="182"/>
      <c r="H192" s="182">
        <v>1090</v>
      </c>
      <c r="I192" s="184">
        <v>1084</v>
      </c>
      <c r="J192" s="185" t="s">
        <v>688</v>
      </c>
      <c r="K192" s="186">
        <v>205</v>
      </c>
      <c r="L192" s="187">
        <v>0.23163841807909599</v>
      </c>
      <c r="M192" s="182" t="s">
        <v>596</v>
      </c>
      <c r="N192" s="188">
        <v>43213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9">
        <v>111</v>
      </c>
      <c r="B193" s="220">
        <v>43192</v>
      </c>
      <c r="C193" s="220"/>
      <c r="D193" s="198" t="s">
        <v>773</v>
      </c>
      <c r="E193" s="193" t="s">
        <v>593</v>
      </c>
      <c r="F193" s="221">
        <v>478.5</v>
      </c>
      <c r="G193" s="193"/>
      <c r="H193" s="193">
        <v>442</v>
      </c>
      <c r="I193" s="194">
        <v>613</v>
      </c>
      <c r="J193" s="195" t="s">
        <v>774</v>
      </c>
      <c r="K193" s="196">
        <f t="shared" ref="K193:K196" si="40">H193-F193</f>
        <v>-36.5</v>
      </c>
      <c r="L193" s="197">
        <f t="shared" ref="L193:L196" si="41">K193/F193</f>
        <v>-7.6280041797283177E-2</v>
      </c>
      <c r="M193" s="193" t="s">
        <v>607</v>
      </c>
      <c r="N193" s="190">
        <v>43762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112</v>
      </c>
      <c r="B194" s="190">
        <v>43194</v>
      </c>
      <c r="C194" s="190"/>
      <c r="D194" s="191" t="s">
        <v>775</v>
      </c>
      <c r="E194" s="192" t="s">
        <v>593</v>
      </c>
      <c r="F194" s="193">
        <f>141.5-7.3</f>
        <v>134.19999999999999</v>
      </c>
      <c r="G194" s="193"/>
      <c r="H194" s="194">
        <v>77</v>
      </c>
      <c r="I194" s="194">
        <v>180</v>
      </c>
      <c r="J194" s="195" t="s">
        <v>776</v>
      </c>
      <c r="K194" s="196">
        <f t="shared" si="40"/>
        <v>-57.199999999999989</v>
      </c>
      <c r="L194" s="197">
        <f t="shared" si="41"/>
        <v>-0.42622950819672129</v>
      </c>
      <c r="M194" s="193" t="s">
        <v>607</v>
      </c>
      <c r="N194" s="190">
        <v>43522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113</v>
      </c>
      <c r="B195" s="190">
        <v>43209</v>
      </c>
      <c r="C195" s="190"/>
      <c r="D195" s="191" t="s">
        <v>777</v>
      </c>
      <c r="E195" s="192" t="s">
        <v>593</v>
      </c>
      <c r="F195" s="193">
        <v>430</v>
      </c>
      <c r="G195" s="193"/>
      <c r="H195" s="194">
        <v>220</v>
      </c>
      <c r="I195" s="194">
        <v>537</v>
      </c>
      <c r="J195" s="195" t="s">
        <v>778</v>
      </c>
      <c r="K195" s="196">
        <f t="shared" si="40"/>
        <v>-210</v>
      </c>
      <c r="L195" s="197">
        <f t="shared" si="41"/>
        <v>-0.48837209302325579</v>
      </c>
      <c r="M195" s="193" t="s">
        <v>607</v>
      </c>
      <c r="N195" s="190">
        <v>43252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0">
        <v>114</v>
      </c>
      <c r="B196" s="211">
        <v>43220</v>
      </c>
      <c r="C196" s="211"/>
      <c r="D196" s="212" t="s">
        <v>779</v>
      </c>
      <c r="E196" s="213" t="s">
        <v>593</v>
      </c>
      <c r="F196" s="213">
        <v>153.5</v>
      </c>
      <c r="G196" s="213"/>
      <c r="H196" s="213">
        <v>196</v>
      </c>
      <c r="I196" s="215">
        <v>196</v>
      </c>
      <c r="J196" s="185" t="s">
        <v>780</v>
      </c>
      <c r="K196" s="186">
        <f t="shared" si="40"/>
        <v>42.5</v>
      </c>
      <c r="L196" s="187">
        <f t="shared" si="41"/>
        <v>0.27687296416938112</v>
      </c>
      <c r="M196" s="182" t="s">
        <v>596</v>
      </c>
      <c r="N196" s="188">
        <v>43605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115</v>
      </c>
      <c r="B197" s="190">
        <v>43306</v>
      </c>
      <c r="C197" s="190"/>
      <c r="D197" s="191" t="s">
        <v>748</v>
      </c>
      <c r="E197" s="192" t="s">
        <v>593</v>
      </c>
      <c r="F197" s="193">
        <v>27.5</v>
      </c>
      <c r="G197" s="193"/>
      <c r="H197" s="194">
        <v>13.1</v>
      </c>
      <c r="I197" s="194">
        <v>60</v>
      </c>
      <c r="J197" s="195" t="s">
        <v>781</v>
      </c>
      <c r="K197" s="196">
        <v>-14.4</v>
      </c>
      <c r="L197" s="197">
        <v>-0.52363636363636401</v>
      </c>
      <c r="M197" s="193" t="s">
        <v>607</v>
      </c>
      <c r="N197" s="190">
        <v>43138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9">
        <v>116</v>
      </c>
      <c r="B198" s="220">
        <v>43318</v>
      </c>
      <c r="C198" s="220"/>
      <c r="D198" s="198" t="s">
        <v>782</v>
      </c>
      <c r="E198" s="193" t="s">
        <v>593</v>
      </c>
      <c r="F198" s="193">
        <v>148.5</v>
      </c>
      <c r="G198" s="193"/>
      <c r="H198" s="193">
        <v>102</v>
      </c>
      <c r="I198" s="194">
        <v>182</v>
      </c>
      <c r="J198" s="195" t="s">
        <v>783</v>
      </c>
      <c r="K198" s="196">
        <f>H198-F198</f>
        <v>-46.5</v>
      </c>
      <c r="L198" s="197">
        <f>K198/F198</f>
        <v>-0.31313131313131315</v>
      </c>
      <c r="M198" s="193" t="s">
        <v>607</v>
      </c>
      <c r="N198" s="190">
        <v>43661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9">
        <v>117</v>
      </c>
      <c r="B199" s="180">
        <v>43335</v>
      </c>
      <c r="C199" s="180"/>
      <c r="D199" s="181" t="s">
        <v>784</v>
      </c>
      <c r="E199" s="182" t="s">
        <v>593</v>
      </c>
      <c r="F199" s="213">
        <v>285</v>
      </c>
      <c r="G199" s="182"/>
      <c r="H199" s="182">
        <v>355</v>
      </c>
      <c r="I199" s="184">
        <v>364</v>
      </c>
      <c r="J199" s="185" t="s">
        <v>785</v>
      </c>
      <c r="K199" s="186">
        <v>70</v>
      </c>
      <c r="L199" s="187">
        <v>0.24561403508771901</v>
      </c>
      <c r="M199" s="182" t="s">
        <v>596</v>
      </c>
      <c r="N199" s="188">
        <v>43455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9">
        <v>118</v>
      </c>
      <c r="B200" s="180">
        <v>43341</v>
      </c>
      <c r="C200" s="180"/>
      <c r="D200" s="181" t="s">
        <v>400</v>
      </c>
      <c r="E200" s="182" t="s">
        <v>593</v>
      </c>
      <c r="F200" s="213">
        <v>525</v>
      </c>
      <c r="G200" s="182"/>
      <c r="H200" s="182">
        <v>585</v>
      </c>
      <c r="I200" s="184">
        <v>635</v>
      </c>
      <c r="J200" s="185" t="s">
        <v>786</v>
      </c>
      <c r="K200" s="186">
        <f t="shared" ref="K200:K251" si="42">H200-F200</f>
        <v>60</v>
      </c>
      <c r="L200" s="187">
        <f t="shared" ref="L200:L251" si="43">K200/F200</f>
        <v>0.11428571428571428</v>
      </c>
      <c r="M200" s="182" t="s">
        <v>596</v>
      </c>
      <c r="N200" s="188">
        <v>43662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9">
        <v>119</v>
      </c>
      <c r="B201" s="180">
        <v>43395</v>
      </c>
      <c r="C201" s="180"/>
      <c r="D201" s="181" t="s">
        <v>385</v>
      </c>
      <c r="E201" s="182" t="s">
        <v>593</v>
      </c>
      <c r="F201" s="213">
        <v>475</v>
      </c>
      <c r="G201" s="182"/>
      <c r="H201" s="182">
        <v>574</v>
      </c>
      <c r="I201" s="184">
        <v>570</v>
      </c>
      <c r="J201" s="185" t="s">
        <v>688</v>
      </c>
      <c r="K201" s="186">
        <f t="shared" si="42"/>
        <v>99</v>
      </c>
      <c r="L201" s="187">
        <f t="shared" si="43"/>
        <v>0.20842105263157895</v>
      </c>
      <c r="M201" s="182" t="s">
        <v>596</v>
      </c>
      <c r="N201" s="188">
        <v>43403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0">
        <v>120</v>
      </c>
      <c r="B202" s="211">
        <v>43397</v>
      </c>
      <c r="C202" s="211"/>
      <c r="D202" s="212" t="s">
        <v>787</v>
      </c>
      <c r="E202" s="213" t="s">
        <v>593</v>
      </c>
      <c r="F202" s="213">
        <v>707.5</v>
      </c>
      <c r="G202" s="213"/>
      <c r="H202" s="213">
        <v>872</v>
      </c>
      <c r="I202" s="215">
        <v>872</v>
      </c>
      <c r="J202" s="216" t="s">
        <v>688</v>
      </c>
      <c r="K202" s="186">
        <f t="shared" si="42"/>
        <v>164.5</v>
      </c>
      <c r="L202" s="217">
        <f t="shared" si="43"/>
        <v>0.23250883392226149</v>
      </c>
      <c r="M202" s="213" t="s">
        <v>596</v>
      </c>
      <c r="N202" s="218">
        <v>43482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0">
        <v>121</v>
      </c>
      <c r="B203" s="211">
        <v>43398</v>
      </c>
      <c r="C203" s="211"/>
      <c r="D203" s="212" t="s">
        <v>788</v>
      </c>
      <c r="E203" s="213" t="s">
        <v>593</v>
      </c>
      <c r="F203" s="213">
        <v>162</v>
      </c>
      <c r="G203" s="213"/>
      <c r="H203" s="213">
        <v>204</v>
      </c>
      <c r="I203" s="215">
        <v>209</v>
      </c>
      <c r="J203" s="216" t="s">
        <v>789</v>
      </c>
      <c r="K203" s="186">
        <f t="shared" si="42"/>
        <v>42</v>
      </c>
      <c r="L203" s="217">
        <f t="shared" si="43"/>
        <v>0.25925925925925924</v>
      </c>
      <c r="M203" s="213" t="s">
        <v>596</v>
      </c>
      <c r="N203" s="218">
        <v>43539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0">
        <v>122</v>
      </c>
      <c r="B204" s="211">
        <v>43399</v>
      </c>
      <c r="C204" s="211"/>
      <c r="D204" s="212" t="s">
        <v>490</v>
      </c>
      <c r="E204" s="213" t="s">
        <v>593</v>
      </c>
      <c r="F204" s="213">
        <v>240</v>
      </c>
      <c r="G204" s="213"/>
      <c r="H204" s="213">
        <v>297</v>
      </c>
      <c r="I204" s="215">
        <v>297</v>
      </c>
      <c r="J204" s="216" t="s">
        <v>688</v>
      </c>
      <c r="K204" s="222">
        <f t="shared" si="42"/>
        <v>57</v>
      </c>
      <c r="L204" s="217">
        <f t="shared" si="43"/>
        <v>0.23749999999999999</v>
      </c>
      <c r="M204" s="213" t="s">
        <v>596</v>
      </c>
      <c r="N204" s="218">
        <v>43417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9">
        <v>123</v>
      </c>
      <c r="B205" s="180">
        <v>43439</v>
      </c>
      <c r="C205" s="180"/>
      <c r="D205" s="181" t="s">
        <v>790</v>
      </c>
      <c r="E205" s="182" t="s">
        <v>593</v>
      </c>
      <c r="F205" s="182">
        <v>202.5</v>
      </c>
      <c r="G205" s="182"/>
      <c r="H205" s="182">
        <v>255</v>
      </c>
      <c r="I205" s="184">
        <v>252</v>
      </c>
      <c r="J205" s="185" t="s">
        <v>688</v>
      </c>
      <c r="K205" s="186">
        <f t="shared" si="42"/>
        <v>52.5</v>
      </c>
      <c r="L205" s="187">
        <f t="shared" si="43"/>
        <v>0.25925925925925924</v>
      </c>
      <c r="M205" s="182" t="s">
        <v>596</v>
      </c>
      <c r="N205" s="188">
        <v>43542</v>
      </c>
      <c r="O205" s="1"/>
      <c r="P205" s="1"/>
      <c r="Q205" s="1"/>
      <c r="R205" s="6" t="s">
        <v>791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0">
        <v>124</v>
      </c>
      <c r="B206" s="211">
        <v>43465</v>
      </c>
      <c r="C206" s="180"/>
      <c r="D206" s="212" t="s">
        <v>159</v>
      </c>
      <c r="E206" s="213" t="s">
        <v>593</v>
      </c>
      <c r="F206" s="213">
        <v>710</v>
      </c>
      <c r="G206" s="213"/>
      <c r="H206" s="213">
        <v>866</v>
      </c>
      <c r="I206" s="215">
        <v>866</v>
      </c>
      <c r="J206" s="216" t="s">
        <v>688</v>
      </c>
      <c r="K206" s="186">
        <f t="shared" si="42"/>
        <v>156</v>
      </c>
      <c r="L206" s="187">
        <f t="shared" si="43"/>
        <v>0.21971830985915494</v>
      </c>
      <c r="M206" s="182" t="s">
        <v>596</v>
      </c>
      <c r="N206" s="188">
        <v>43553</v>
      </c>
      <c r="O206" s="1"/>
      <c r="P206" s="1"/>
      <c r="Q206" s="1"/>
      <c r="R206" s="6" t="s">
        <v>791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0">
        <v>125</v>
      </c>
      <c r="B207" s="211">
        <v>43522</v>
      </c>
      <c r="C207" s="211"/>
      <c r="D207" s="212" t="s">
        <v>174</v>
      </c>
      <c r="E207" s="213" t="s">
        <v>593</v>
      </c>
      <c r="F207" s="213">
        <v>337.25</v>
      </c>
      <c r="G207" s="213"/>
      <c r="H207" s="213">
        <v>398.5</v>
      </c>
      <c r="I207" s="215">
        <v>411</v>
      </c>
      <c r="J207" s="185" t="s">
        <v>792</v>
      </c>
      <c r="K207" s="186">
        <f t="shared" si="42"/>
        <v>61.25</v>
      </c>
      <c r="L207" s="187">
        <f t="shared" si="43"/>
        <v>0.1816160118606375</v>
      </c>
      <c r="M207" s="182" t="s">
        <v>596</v>
      </c>
      <c r="N207" s="188">
        <v>43760</v>
      </c>
      <c r="O207" s="1"/>
      <c r="P207" s="1"/>
      <c r="Q207" s="1"/>
      <c r="R207" s="6" t="s">
        <v>791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3">
        <v>126</v>
      </c>
      <c r="B208" s="224">
        <v>43559</v>
      </c>
      <c r="C208" s="224"/>
      <c r="D208" s="225" t="s">
        <v>793</v>
      </c>
      <c r="E208" s="226" t="s">
        <v>593</v>
      </c>
      <c r="F208" s="226">
        <v>130</v>
      </c>
      <c r="G208" s="226"/>
      <c r="H208" s="226">
        <v>65</v>
      </c>
      <c r="I208" s="227">
        <v>158</v>
      </c>
      <c r="J208" s="195" t="s">
        <v>794</v>
      </c>
      <c r="K208" s="196">
        <f t="shared" si="42"/>
        <v>-65</v>
      </c>
      <c r="L208" s="197">
        <f t="shared" si="43"/>
        <v>-0.5</v>
      </c>
      <c r="M208" s="193" t="s">
        <v>607</v>
      </c>
      <c r="N208" s="190">
        <v>43726</v>
      </c>
      <c r="O208" s="1"/>
      <c r="P208" s="1"/>
      <c r="Q208" s="1"/>
      <c r="R208" s="6" t="s">
        <v>795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0">
        <v>127</v>
      </c>
      <c r="B209" s="211">
        <v>43017</v>
      </c>
      <c r="C209" s="211"/>
      <c r="D209" s="212" t="s">
        <v>210</v>
      </c>
      <c r="E209" s="213" t="s">
        <v>593</v>
      </c>
      <c r="F209" s="213">
        <v>141.5</v>
      </c>
      <c r="G209" s="213"/>
      <c r="H209" s="213">
        <v>183.5</v>
      </c>
      <c r="I209" s="215">
        <v>210</v>
      </c>
      <c r="J209" s="185" t="s">
        <v>789</v>
      </c>
      <c r="K209" s="186">
        <f t="shared" si="42"/>
        <v>42</v>
      </c>
      <c r="L209" s="187">
        <f t="shared" si="43"/>
        <v>0.29681978798586572</v>
      </c>
      <c r="M209" s="182" t="s">
        <v>596</v>
      </c>
      <c r="N209" s="188">
        <v>43042</v>
      </c>
      <c r="O209" s="1"/>
      <c r="P209" s="1"/>
      <c r="Q209" s="1"/>
      <c r="R209" s="6" t="s">
        <v>795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3">
        <v>128</v>
      </c>
      <c r="B210" s="224">
        <v>43074</v>
      </c>
      <c r="C210" s="224"/>
      <c r="D210" s="225" t="s">
        <v>796</v>
      </c>
      <c r="E210" s="226" t="s">
        <v>593</v>
      </c>
      <c r="F210" s="221">
        <v>172</v>
      </c>
      <c r="G210" s="226"/>
      <c r="H210" s="226">
        <v>155.25</v>
      </c>
      <c r="I210" s="227">
        <v>230</v>
      </c>
      <c r="J210" s="195" t="s">
        <v>797</v>
      </c>
      <c r="K210" s="196">
        <f t="shared" si="42"/>
        <v>-16.75</v>
      </c>
      <c r="L210" s="197">
        <f t="shared" si="43"/>
        <v>-9.7383720930232565E-2</v>
      </c>
      <c r="M210" s="193" t="s">
        <v>607</v>
      </c>
      <c r="N210" s="190">
        <v>43787</v>
      </c>
      <c r="O210" s="1"/>
      <c r="P210" s="1"/>
      <c r="Q210" s="1"/>
      <c r="R210" s="6" t="s">
        <v>795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0">
        <v>129</v>
      </c>
      <c r="B211" s="211">
        <v>43398</v>
      </c>
      <c r="C211" s="211"/>
      <c r="D211" s="212" t="s">
        <v>120</v>
      </c>
      <c r="E211" s="213" t="s">
        <v>593</v>
      </c>
      <c r="F211" s="213">
        <v>698.5</v>
      </c>
      <c r="G211" s="213"/>
      <c r="H211" s="213">
        <v>890</v>
      </c>
      <c r="I211" s="215">
        <v>890</v>
      </c>
      <c r="J211" s="185" t="s">
        <v>798</v>
      </c>
      <c r="K211" s="186">
        <f t="shared" si="42"/>
        <v>191.5</v>
      </c>
      <c r="L211" s="187">
        <f t="shared" si="43"/>
        <v>0.27415891195418757</v>
      </c>
      <c r="M211" s="182" t="s">
        <v>596</v>
      </c>
      <c r="N211" s="188">
        <v>44328</v>
      </c>
      <c r="O211" s="1"/>
      <c r="P211" s="1"/>
      <c r="Q211" s="1"/>
      <c r="R211" s="6" t="s">
        <v>791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0">
        <v>130</v>
      </c>
      <c r="B212" s="211">
        <v>42877</v>
      </c>
      <c r="C212" s="211"/>
      <c r="D212" s="212" t="s">
        <v>799</v>
      </c>
      <c r="E212" s="213" t="s">
        <v>593</v>
      </c>
      <c r="F212" s="213">
        <v>127.6</v>
      </c>
      <c r="G212" s="213"/>
      <c r="H212" s="213">
        <v>138</v>
      </c>
      <c r="I212" s="215">
        <v>190</v>
      </c>
      <c r="J212" s="185" t="s">
        <v>800</v>
      </c>
      <c r="K212" s="186">
        <f t="shared" si="42"/>
        <v>10.400000000000006</v>
      </c>
      <c r="L212" s="187">
        <f t="shared" si="43"/>
        <v>8.1504702194357417E-2</v>
      </c>
      <c r="M212" s="182" t="s">
        <v>596</v>
      </c>
      <c r="N212" s="188">
        <v>43774</v>
      </c>
      <c r="O212" s="1"/>
      <c r="P212" s="1"/>
      <c r="Q212" s="1"/>
      <c r="R212" s="6" t="s">
        <v>795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0">
        <v>131</v>
      </c>
      <c r="B213" s="211">
        <v>43158</v>
      </c>
      <c r="C213" s="211"/>
      <c r="D213" s="212" t="s">
        <v>801</v>
      </c>
      <c r="E213" s="213" t="s">
        <v>593</v>
      </c>
      <c r="F213" s="213">
        <v>317</v>
      </c>
      <c r="G213" s="213"/>
      <c r="H213" s="213">
        <v>382.5</v>
      </c>
      <c r="I213" s="215">
        <v>398</v>
      </c>
      <c r="J213" s="185" t="s">
        <v>802</v>
      </c>
      <c r="K213" s="186">
        <f t="shared" si="42"/>
        <v>65.5</v>
      </c>
      <c r="L213" s="187">
        <f t="shared" si="43"/>
        <v>0.20662460567823343</v>
      </c>
      <c r="M213" s="182" t="s">
        <v>596</v>
      </c>
      <c r="N213" s="188">
        <v>44238</v>
      </c>
      <c r="O213" s="1"/>
      <c r="P213" s="1"/>
      <c r="Q213" s="1"/>
      <c r="R213" s="6" t="s">
        <v>795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3">
        <v>132</v>
      </c>
      <c r="B214" s="224">
        <v>43164</v>
      </c>
      <c r="C214" s="224"/>
      <c r="D214" s="225" t="s">
        <v>166</v>
      </c>
      <c r="E214" s="226" t="s">
        <v>593</v>
      </c>
      <c r="F214" s="221">
        <f>510-14.4</f>
        <v>495.6</v>
      </c>
      <c r="G214" s="226"/>
      <c r="H214" s="226">
        <v>350</v>
      </c>
      <c r="I214" s="227">
        <v>672</v>
      </c>
      <c r="J214" s="195" t="s">
        <v>803</v>
      </c>
      <c r="K214" s="196">
        <f t="shared" si="42"/>
        <v>-145.60000000000002</v>
      </c>
      <c r="L214" s="197">
        <f t="shared" si="43"/>
        <v>-0.29378531073446329</v>
      </c>
      <c r="M214" s="193" t="s">
        <v>607</v>
      </c>
      <c r="N214" s="190">
        <v>43887</v>
      </c>
      <c r="O214" s="1"/>
      <c r="P214" s="1"/>
      <c r="Q214" s="1"/>
      <c r="R214" s="6" t="s">
        <v>791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3">
        <v>133</v>
      </c>
      <c r="B215" s="224">
        <v>43237</v>
      </c>
      <c r="C215" s="224"/>
      <c r="D215" s="225" t="s">
        <v>804</v>
      </c>
      <c r="E215" s="226" t="s">
        <v>593</v>
      </c>
      <c r="F215" s="221">
        <v>230.3</v>
      </c>
      <c r="G215" s="226"/>
      <c r="H215" s="226">
        <v>102.5</v>
      </c>
      <c r="I215" s="227">
        <v>348</v>
      </c>
      <c r="J215" s="195" t="s">
        <v>805</v>
      </c>
      <c r="K215" s="196">
        <f t="shared" si="42"/>
        <v>-127.80000000000001</v>
      </c>
      <c r="L215" s="197">
        <f t="shared" si="43"/>
        <v>-0.55492835432045162</v>
      </c>
      <c r="M215" s="193" t="s">
        <v>607</v>
      </c>
      <c r="N215" s="190">
        <v>43896</v>
      </c>
      <c r="O215" s="1"/>
      <c r="P215" s="1"/>
      <c r="Q215" s="1"/>
      <c r="R215" s="6" t="s">
        <v>791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0">
        <v>134</v>
      </c>
      <c r="B216" s="211">
        <v>43258</v>
      </c>
      <c r="C216" s="211"/>
      <c r="D216" s="212" t="s">
        <v>446</v>
      </c>
      <c r="E216" s="213" t="s">
        <v>593</v>
      </c>
      <c r="F216" s="213">
        <f>342.5-5.1</f>
        <v>337.4</v>
      </c>
      <c r="G216" s="213"/>
      <c r="H216" s="213">
        <v>412.5</v>
      </c>
      <c r="I216" s="215">
        <v>439</v>
      </c>
      <c r="J216" s="185" t="s">
        <v>806</v>
      </c>
      <c r="K216" s="186">
        <f t="shared" si="42"/>
        <v>75.100000000000023</v>
      </c>
      <c r="L216" s="187">
        <f t="shared" si="43"/>
        <v>0.22258446947243635</v>
      </c>
      <c r="M216" s="182" t="s">
        <v>596</v>
      </c>
      <c r="N216" s="188">
        <v>44230</v>
      </c>
      <c r="O216" s="1"/>
      <c r="P216" s="1"/>
      <c r="Q216" s="1"/>
      <c r="R216" s="6" t="s">
        <v>795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4">
        <v>135</v>
      </c>
      <c r="B217" s="203">
        <v>43285</v>
      </c>
      <c r="C217" s="203"/>
      <c r="D217" s="204" t="s">
        <v>58</v>
      </c>
      <c r="E217" s="205" t="s">
        <v>593</v>
      </c>
      <c r="F217" s="205">
        <f>127.5-5.53</f>
        <v>121.97</v>
      </c>
      <c r="G217" s="206"/>
      <c r="H217" s="206">
        <v>122.5</v>
      </c>
      <c r="I217" s="206">
        <v>170</v>
      </c>
      <c r="J217" s="207" t="s">
        <v>807</v>
      </c>
      <c r="K217" s="208">
        <f t="shared" si="42"/>
        <v>0.53000000000000114</v>
      </c>
      <c r="L217" s="209">
        <f t="shared" si="43"/>
        <v>4.3453308190538747E-3</v>
      </c>
      <c r="M217" s="205" t="s">
        <v>616</v>
      </c>
      <c r="N217" s="203">
        <v>44431</v>
      </c>
      <c r="O217" s="1"/>
      <c r="P217" s="1"/>
      <c r="Q217" s="1"/>
      <c r="R217" s="6" t="s">
        <v>791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3">
        <v>136</v>
      </c>
      <c r="B218" s="224">
        <v>43294</v>
      </c>
      <c r="C218" s="224"/>
      <c r="D218" s="225" t="s">
        <v>808</v>
      </c>
      <c r="E218" s="226" t="s">
        <v>593</v>
      </c>
      <c r="F218" s="221">
        <v>46.5</v>
      </c>
      <c r="G218" s="226"/>
      <c r="H218" s="226">
        <v>17</v>
      </c>
      <c r="I218" s="227">
        <v>59</v>
      </c>
      <c r="J218" s="195" t="s">
        <v>809</v>
      </c>
      <c r="K218" s="196">
        <f t="shared" si="42"/>
        <v>-29.5</v>
      </c>
      <c r="L218" s="197">
        <f t="shared" si="43"/>
        <v>-0.63440860215053763</v>
      </c>
      <c r="M218" s="193" t="s">
        <v>607</v>
      </c>
      <c r="N218" s="190">
        <v>43887</v>
      </c>
      <c r="O218" s="1"/>
      <c r="P218" s="1"/>
      <c r="Q218" s="1"/>
      <c r="R218" s="6" t="s">
        <v>791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0">
        <v>137</v>
      </c>
      <c r="B219" s="211">
        <v>43396</v>
      </c>
      <c r="C219" s="211"/>
      <c r="D219" s="212" t="s">
        <v>429</v>
      </c>
      <c r="E219" s="213" t="s">
        <v>593</v>
      </c>
      <c r="F219" s="213">
        <v>156.5</v>
      </c>
      <c r="G219" s="213"/>
      <c r="H219" s="213">
        <v>207.5</v>
      </c>
      <c r="I219" s="215">
        <v>191</v>
      </c>
      <c r="J219" s="185" t="s">
        <v>688</v>
      </c>
      <c r="K219" s="186">
        <f t="shared" si="42"/>
        <v>51</v>
      </c>
      <c r="L219" s="187">
        <f t="shared" si="43"/>
        <v>0.32587859424920129</v>
      </c>
      <c r="M219" s="182" t="s">
        <v>596</v>
      </c>
      <c r="N219" s="188">
        <v>44369</v>
      </c>
      <c r="O219" s="1"/>
      <c r="P219" s="1"/>
      <c r="Q219" s="1"/>
      <c r="R219" s="6" t="s">
        <v>791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0">
        <v>138</v>
      </c>
      <c r="B220" s="211">
        <v>43439</v>
      </c>
      <c r="C220" s="211"/>
      <c r="D220" s="212" t="s">
        <v>348</v>
      </c>
      <c r="E220" s="213" t="s">
        <v>593</v>
      </c>
      <c r="F220" s="213">
        <v>259.5</v>
      </c>
      <c r="G220" s="213"/>
      <c r="H220" s="213">
        <v>320</v>
      </c>
      <c r="I220" s="215">
        <v>320</v>
      </c>
      <c r="J220" s="185" t="s">
        <v>688</v>
      </c>
      <c r="K220" s="186">
        <f t="shared" si="42"/>
        <v>60.5</v>
      </c>
      <c r="L220" s="187">
        <f t="shared" si="43"/>
        <v>0.23314065510597304</v>
      </c>
      <c r="M220" s="182" t="s">
        <v>596</v>
      </c>
      <c r="N220" s="188">
        <v>44323</v>
      </c>
      <c r="O220" s="1"/>
      <c r="P220" s="1"/>
      <c r="Q220" s="1"/>
      <c r="R220" s="6" t="s">
        <v>791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3">
        <v>139</v>
      </c>
      <c r="B221" s="224">
        <v>43439</v>
      </c>
      <c r="C221" s="224"/>
      <c r="D221" s="225" t="s">
        <v>810</v>
      </c>
      <c r="E221" s="226" t="s">
        <v>593</v>
      </c>
      <c r="F221" s="226">
        <v>715</v>
      </c>
      <c r="G221" s="226"/>
      <c r="H221" s="226">
        <v>445</v>
      </c>
      <c r="I221" s="227">
        <v>840</v>
      </c>
      <c r="J221" s="195" t="s">
        <v>811</v>
      </c>
      <c r="K221" s="196">
        <f t="shared" si="42"/>
        <v>-270</v>
      </c>
      <c r="L221" s="197">
        <f t="shared" si="43"/>
        <v>-0.3776223776223776</v>
      </c>
      <c r="M221" s="193" t="s">
        <v>607</v>
      </c>
      <c r="N221" s="190">
        <v>43800</v>
      </c>
      <c r="O221" s="1"/>
      <c r="P221" s="1"/>
      <c r="Q221" s="1"/>
      <c r="R221" s="6" t="s">
        <v>791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0">
        <v>140</v>
      </c>
      <c r="B222" s="211">
        <v>43469</v>
      </c>
      <c r="C222" s="211"/>
      <c r="D222" s="212" t="s">
        <v>180</v>
      </c>
      <c r="E222" s="213" t="s">
        <v>593</v>
      </c>
      <c r="F222" s="213">
        <v>875</v>
      </c>
      <c r="G222" s="213"/>
      <c r="H222" s="213">
        <v>1165</v>
      </c>
      <c r="I222" s="215">
        <v>1185</v>
      </c>
      <c r="J222" s="185" t="s">
        <v>812</v>
      </c>
      <c r="K222" s="186">
        <f t="shared" si="42"/>
        <v>290</v>
      </c>
      <c r="L222" s="187">
        <f t="shared" si="43"/>
        <v>0.33142857142857141</v>
      </c>
      <c r="M222" s="182" t="s">
        <v>596</v>
      </c>
      <c r="N222" s="188">
        <v>43847</v>
      </c>
      <c r="O222" s="1"/>
      <c r="P222" s="1"/>
      <c r="Q222" s="1"/>
      <c r="R222" s="6" t="s">
        <v>791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0">
        <v>141</v>
      </c>
      <c r="B223" s="211">
        <v>43559</v>
      </c>
      <c r="C223" s="211"/>
      <c r="D223" s="212" t="s">
        <v>366</v>
      </c>
      <c r="E223" s="213" t="s">
        <v>593</v>
      </c>
      <c r="F223" s="213">
        <f>387-14.63</f>
        <v>372.37</v>
      </c>
      <c r="G223" s="213"/>
      <c r="H223" s="213">
        <v>490</v>
      </c>
      <c r="I223" s="215">
        <v>490</v>
      </c>
      <c r="J223" s="185" t="s">
        <v>688</v>
      </c>
      <c r="K223" s="186">
        <f t="shared" si="42"/>
        <v>117.63</v>
      </c>
      <c r="L223" s="187">
        <f t="shared" si="43"/>
        <v>0.31589548030185027</v>
      </c>
      <c r="M223" s="182" t="s">
        <v>596</v>
      </c>
      <c r="N223" s="188">
        <v>43850</v>
      </c>
      <c r="O223" s="1"/>
      <c r="P223" s="1"/>
      <c r="Q223" s="1"/>
      <c r="R223" s="6" t="s">
        <v>791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3">
        <v>142</v>
      </c>
      <c r="B224" s="224">
        <v>43578</v>
      </c>
      <c r="C224" s="224"/>
      <c r="D224" s="225" t="s">
        <v>813</v>
      </c>
      <c r="E224" s="226" t="s">
        <v>606</v>
      </c>
      <c r="F224" s="226">
        <v>220</v>
      </c>
      <c r="G224" s="226"/>
      <c r="H224" s="226">
        <v>127.5</v>
      </c>
      <c r="I224" s="227">
        <v>284</v>
      </c>
      <c r="J224" s="195" t="s">
        <v>814</v>
      </c>
      <c r="K224" s="196">
        <f t="shared" si="42"/>
        <v>-92.5</v>
      </c>
      <c r="L224" s="197">
        <f t="shared" si="43"/>
        <v>-0.42045454545454547</v>
      </c>
      <c r="M224" s="193" t="s">
        <v>607</v>
      </c>
      <c r="N224" s="190">
        <v>43896</v>
      </c>
      <c r="O224" s="1"/>
      <c r="P224" s="1"/>
      <c r="Q224" s="1"/>
      <c r="R224" s="6" t="s">
        <v>791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0">
        <v>143</v>
      </c>
      <c r="B225" s="211">
        <v>43622</v>
      </c>
      <c r="C225" s="211"/>
      <c r="D225" s="212" t="s">
        <v>491</v>
      </c>
      <c r="E225" s="213" t="s">
        <v>606</v>
      </c>
      <c r="F225" s="213">
        <v>332.8</v>
      </c>
      <c r="G225" s="213"/>
      <c r="H225" s="213">
        <v>405</v>
      </c>
      <c r="I225" s="215">
        <v>419</v>
      </c>
      <c r="J225" s="185" t="s">
        <v>815</v>
      </c>
      <c r="K225" s="186">
        <f t="shared" si="42"/>
        <v>72.199999999999989</v>
      </c>
      <c r="L225" s="187">
        <f t="shared" si="43"/>
        <v>0.21694711538461534</v>
      </c>
      <c r="M225" s="182" t="s">
        <v>596</v>
      </c>
      <c r="N225" s="188">
        <v>43860</v>
      </c>
      <c r="O225" s="1"/>
      <c r="P225" s="1"/>
      <c r="Q225" s="1"/>
      <c r="R225" s="6" t="s">
        <v>795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4">
        <v>144</v>
      </c>
      <c r="B226" s="203">
        <v>43641</v>
      </c>
      <c r="C226" s="203"/>
      <c r="D226" s="204" t="s">
        <v>172</v>
      </c>
      <c r="E226" s="205" t="s">
        <v>593</v>
      </c>
      <c r="F226" s="205">
        <v>386</v>
      </c>
      <c r="G226" s="206"/>
      <c r="H226" s="206">
        <v>395</v>
      </c>
      <c r="I226" s="206">
        <v>452</v>
      </c>
      <c r="J226" s="207" t="s">
        <v>816</v>
      </c>
      <c r="K226" s="208">
        <f t="shared" si="42"/>
        <v>9</v>
      </c>
      <c r="L226" s="209">
        <f t="shared" si="43"/>
        <v>2.3316062176165803E-2</v>
      </c>
      <c r="M226" s="205" t="s">
        <v>616</v>
      </c>
      <c r="N226" s="203">
        <v>43868</v>
      </c>
      <c r="O226" s="1"/>
      <c r="P226" s="1"/>
      <c r="Q226" s="1"/>
      <c r="R226" s="6" t="s">
        <v>795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4">
        <v>145</v>
      </c>
      <c r="B227" s="203">
        <v>43707</v>
      </c>
      <c r="C227" s="203"/>
      <c r="D227" s="204" t="s">
        <v>146</v>
      </c>
      <c r="E227" s="205" t="s">
        <v>593</v>
      </c>
      <c r="F227" s="205">
        <v>137.5</v>
      </c>
      <c r="G227" s="206"/>
      <c r="H227" s="206">
        <v>138.5</v>
      </c>
      <c r="I227" s="206">
        <v>190</v>
      </c>
      <c r="J227" s="207" t="s">
        <v>817</v>
      </c>
      <c r="K227" s="208">
        <f t="shared" si="42"/>
        <v>1</v>
      </c>
      <c r="L227" s="209">
        <f t="shared" si="43"/>
        <v>7.2727272727272727E-3</v>
      </c>
      <c r="M227" s="205" t="s">
        <v>616</v>
      </c>
      <c r="N227" s="203">
        <v>44432</v>
      </c>
      <c r="O227" s="1"/>
      <c r="P227" s="1"/>
      <c r="Q227" s="1"/>
      <c r="R227" s="6" t="s">
        <v>791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0">
        <v>146</v>
      </c>
      <c r="B228" s="211">
        <v>43731</v>
      </c>
      <c r="C228" s="211"/>
      <c r="D228" s="212" t="s">
        <v>439</v>
      </c>
      <c r="E228" s="213" t="s">
        <v>593</v>
      </c>
      <c r="F228" s="213">
        <v>235</v>
      </c>
      <c r="G228" s="213"/>
      <c r="H228" s="213">
        <v>295</v>
      </c>
      <c r="I228" s="215">
        <v>296</v>
      </c>
      <c r="J228" s="185" t="s">
        <v>818</v>
      </c>
      <c r="K228" s="186">
        <f t="shared" si="42"/>
        <v>60</v>
      </c>
      <c r="L228" s="187">
        <f t="shared" si="43"/>
        <v>0.25531914893617019</v>
      </c>
      <c r="M228" s="182" t="s">
        <v>596</v>
      </c>
      <c r="N228" s="188">
        <v>43844</v>
      </c>
      <c r="O228" s="1"/>
      <c r="P228" s="1"/>
      <c r="Q228" s="1"/>
      <c r="R228" s="6" t="s">
        <v>795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0">
        <v>147</v>
      </c>
      <c r="B229" s="211">
        <v>43752</v>
      </c>
      <c r="C229" s="211"/>
      <c r="D229" s="212" t="s">
        <v>819</v>
      </c>
      <c r="E229" s="213" t="s">
        <v>593</v>
      </c>
      <c r="F229" s="213">
        <v>277.5</v>
      </c>
      <c r="G229" s="213"/>
      <c r="H229" s="213">
        <v>333</v>
      </c>
      <c r="I229" s="215">
        <v>333</v>
      </c>
      <c r="J229" s="185" t="s">
        <v>820</v>
      </c>
      <c r="K229" s="186">
        <f t="shared" si="42"/>
        <v>55.5</v>
      </c>
      <c r="L229" s="187">
        <f t="shared" si="43"/>
        <v>0.2</v>
      </c>
      <c r="M229" s="182" t="s">
        <v>596</v>
      </c>
      <c r="N229" s="188">
        <v>43846</v>
      </c>
      <c r="O229" s="1"/>
      <c r="P229" s="1"/>
      <c r="Q229" s="1"/>
      <c r="R229" s="6" t="s">
        <v>791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0">
        <v>148</v>
      </c>
      <c r="B230" s="211">
        <v>43752</v>
      </c>
      <c r="C230" s="211"/>
      <c r="D230" s="212" t="s">
        <v>821</v>
      </c>
      <c r="E230" s="213" t="s">
        <v>593</v>
      </c>
      <c r="F230" s="213">
        <v>930</v>
      </c>
      <c r="G230" s="213"/>
      <c r="H230" s="213">
        <v>1165</v>
      </c>
      <c r="I230" s="215">
        <v>1200</v>
      </c>
      <c r="J230" s="185" t="s">
        <v>822</v>
      </c>
      <c r="K230" s="186">
        <f t="shared" si="42"/>
        <v>235</v>
      </c>
      <c r="L230" s="187">
        <f t="shared" si="43"/>
        <v>0.25268817204301075</v>
      </c>
      <c r="M230" s="182" t="s">
        <v>596</v>
      </c>
      <c r="N230" s="188">
        <v>43847</v>
      </c>
      <c r="O230" s="1"/>
      <c r="P230" s="1"/>
      <c r="Q230" s="1"/>
      <c r="R230" s="6" t="s">
        <v>795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0">
        <v>149</v>
      </c>
      <c r="B231" s="211">
        <v>43753</v>
      </c>
      <c r="C231" s="211"/>
      <c r="D231" s="212" t="s">
        <v>823</v>
      </c>
      <c r="E231" s="213" t="s">
        <v>593</v>
      </c>
      <c r="F231" s="183">
        <v>111</v>
      </c>
      <c r="G231" s="213"/>
      <c r="H231" s="213">
        <v>141</v>
      </c>
      <c r="I231" s="215">
        <v>141</v>
      </c>
      <c r="J231" s="185" t="s">
        <v>824</v>
      </c>
      <c r="K231" s="186">
        <f t="shared" si="42"/>
        <v>30</v>
      </c>
      <c r="L231" s="187">
        <f t="shared" si="43"/>
        <v>0.27027027027027029</v>
      </c>
      <c r="M231" s="182" t="s">
        <v>596</v>
      </c>
      <c r="N231" s="188">
        <v>44328</v>
      </c>
      <c r="O231" s="1"/>
      <c r="P231" s="1"/>
      <c r="Q231" s="1"/>
      <c r="R231" s="6" t="s">
        <v>795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0">
        <v>150</v>
      </c>
      <c r="B232" s="211">
        <v>43753</v>
      </c>
      <c r="C232" s="211"/>
      <c r="D232" s="212" t="s">
        <v>825</v>
      </c>
      <c r="E232" s="213" t="s">
        <v>593</v>
      </c>
      <c r="F232" s="183">
        <v>296</v>
      </c>
      <c r="G232" s="213"/>
      <c r="H232" s="213">
        <v>370</v>
      </c>
      <c r="I232" s="215">
        <v>370</v>
      </c>
      <c r="J232" s="185" t="s">
        <v>688</v>
      </c>
      <c r="K232" s="186">
        <f t="shared" si="42"/>
        <v>74</v>
      </c>
      <c r="L232" s="187">
        <f t="shared" si="43"/>
        <v>0.25</v>
      </c>
      <c r="M232" s="182" t="s">
        <v>596</v>
      </c>
      <c r="N232" s="188">
        <v>43853</v>
      </c>
      <c r="O232" s="1"/>
      <c r="P232" s="1"/>
      <c r="Q232" s="1"/>
      <c r="R232" s="6" t="s">
        <v>795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0">
        <v>151</v>
      </c>
      <c r="B233" s="211">
        <v>43754</v>
      </c>
      <c r="C233" s="211"/>
      <c r="D233" s="212" t="s">
        <v>826</v>
      </c>
      <c r="E233" s="213" t="s">
        <v>593</v>
      </c>
      <c r="F233" s="183">
        <v>300</v>
      </c>
      <c r="G233" s="213"/>
      <c r="H233" s="213">
        <v>382.5</v>
      </c>
      <c r="I233" s="215">
        <v>344</v>
      </c>
      <c r="J233" s="185" t="s">
        <v>827</v>
      </c>
      <c r="K233" s="186">
        <f t="shared" si="42"/>
        <v>82.5</v>
      </c>
      <c r="L233" s="187">
        <f t="shared" si="43"/>
        <v>0.27500000000000002</v>
      </c>
      <c r="M233" s="182" t="s">
        <v>596</v>
      </c>
      <c r="N233" s="188">
        <v>44238</v>
      </c>
      <c r="O233" s="1"/>
      <c r="P233" s="1"/>
      <c r="Q233" s="1"/>
      <c r="R233" s="6" t="s">
        <v>795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0">
        <v>152</v>
      </c>
      <c r="B234" s="211">
        <v>43832</v>
      </c>
      <c r="C234" s="211"/>
      <c r="D234" s="212" t="s">
        <v>828</v>
      </c>
      <c r="E234" s="213" t="s">
        <v>593</v>
      </c>
      <c r="F234" s="183">
        <v>495</v>
      </c>
      <c r="G234" s="213"/>
      <c r="H234" s="213">
        <v>595</v>
      </c>
      <c r="I234" s="215">
        <v>590</v>
      </c>
      <c r="J234" s="185" t="s">
        <v>619</v>
      </c>
      <c r="K234" s="186">
        <f t="shared" si="42"/>
        <v>100</v>
      </c>
      <c r="L234" s="187">
        <f t="shared" si="43"/>
        <v>0.20202020202020202</v>
      </c>
      <c r="M234" s="182" t="s">
        <v>596</v>
      </c>
      <c r="N234" s="188">
        <v>44589</v>
      </c>
      <c r="O234" s="1"/>
      <c r="P234" s="1"/>
      <c r="Q234" s="1"/>
      <c r="R234" s="6" t="s">
        <v>795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0">
        <v>153</v>
      </c>
      <c r="B235" s="211">
        <v>43966</v>
      </c>
      <c r="C235" s="211"/>
      <c r="D235" s="212" t="s">
        <v>76</v>
      </c>
      <c r="E235" s="213" t="s">
        <v>593</v>
      </c>
      <c r="F235" s="183">
        <v>67.5</v>
      </c>
      <c r="G235" s="213"/>
      <c r="H235" s="213">
        <v>86</v>
      </c>
      <c r="I235" s="215">
        <v>86</v>
      </c>
      <c r="J235" s="185" t="s">
        <v>829</v>
      </c>
      <c r="K235" s="186">
        <f t="shared" si="42"/>
        <v>18.5</v>
      </c>
      <c r="L235" s="187">
        <f t="shared" si="43"/>
        <v>0.27407407407407408</v>
      </c>
      <c r="M235" s="182" t="s">
        <v>596</v>
      </c>
      <c r="N235" s="188">
        <v>44008</v>
      </c>
      <c r="O235" s="1"/>
      <c r="P235" s="1"/>
      <c r="Q235" s="1"/>
      <c r="R235" s="6" t="s">
        <v>795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0">
        <v>154</v>
      </c>
      <c r="B236" s="211">
        <v>44035</v>
      </c>
      <c r="C236" s="211"/>
      <c r="D236" s="212" t="s">
        <v>490</v>
      </c>
      <c r="E236" s="213" t="s">
        <v>593</v>
      </c>
      <c r="F236" s="183">
        <v>231</v>
      </c>
      <c r="G236" s="213"/>
      <c r="H236" s="213">
        <v>281</v>
      </c>
      <c r="I236" s="215">
        <v>281</v>
      </c>
      <c r="J236" s="185" t="s">
        <v>688</v>
      </c>
      <c r="K236" s="186">
        <f t="shared" si="42"/>
        <v>50</v>
      </c>
      <c r="L236" s="187">
        <f t="shared" si="43"/>
        <v>0.21645021645021645</v>
      </c>
      <c r="M236" s="182" t="s">
        <v>596</v>
      </c>
      <c r="N236" s="188">
        <v>44358</v>
      </c>
      <c r="O236" s="1"/>
      <c r="P236" s="1"/>
      <c r="Q236" s="1"/>
      <c r="R236" s="6" t="s">
        <v>795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0">
        <v>155</v>
      </c>
      <c r="B237" s="211">
        <v>44092</v>
      </c>
      <c r="C237" s="211"/>
      <c r="D237" s="212" t="s">
        <v>144</v>
      </c>
      <c r="E237" s="213" t="s">
        <v>593</v>
      </c>
      <c r="F237" s="213">
        <v>206</v>
      </c>
      <c r="G237" s="213"/>
      <c r="H237" s="213">
        <v>248</v>
      </c>
      <c r="I237" s="215">
        <v>248</v>
      </c>
      <c r="J237" s="185" t="s">
        <v>688</v>
      </c>
      <c r="K237" s="186">
        <f t="shared" si="42"/>
        <v>42</v>
      </c>
      <c r="L237" s="187">
        <f t="shared" si="43"/>
        <v>0.20388349514563106</v>
      </c>
      <c r="M237" s="182" t="s">
        <v>596</v>
      </c>
      <c r="N237" s="188">
        <v>44214</v>
      </c>
      <c r="O237" s="1"/>
      <c r="P237" s="1"/>
      <c r="Q237" s="1"/>
      <c r="R237" s="6" t="s">
        <v>795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0">
        <v>156</v>
      </c>
      <c r="B238" s="211">
        <v>44140</v>
      </c>
      <c r="C238" s="211"/>
      <c r="D238" s="212" t="s">
        <v>144</v>
      </c>
      <c r="E238" s="213" t="s">
        <v>593</v>
      </c>
      <c r="F238" s="213">
        <v>182.5</v>
      </c>
      <c r="G238" s="213"/>
      <c r="H238" s="213">
        <v>248</v>
      </c>
      <c r="I238" s="215">
        <v>248</v>
      </c>
      <c r="J238" s="185" t="s">
        <v>688</v>
      </c>
      <c r="K238" s="186">
        <f t="shared" si="42"/>
        <v>65.5</v>
      </c>
      <c r="L238" s="187">
        <f t="shared" si="43"/>
        <v>0.35890410958904112</v>
      </c>
      <c r="M238" s="182" t="s">
        <v>596</v>
      </c>
      <c r="N238" s="188">
        <v>44214</v>
      </c>
      <c r="O238" s="1"/>
      <c r="P238" s="1"/>
      <c r="Q238" s="1"/>
      <c r="R238" s="6" t="s">
        <v>795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0">
        <v>157</v>
      </c>
      <c r="B239" s="211">
        <v>44140</v>
      </c>
      <c r="C239" s="211"/>
      <c r="D239" s="212" t="s">
        <v>348</v>
      </c>
      <c r="E239" s="213" t="s">
        <v>593</v>
      </c>
      <c r="F239" s="213">
        <v>247.5</v>
      </c>
      <c r="G239" s="213"/>
      <c r="H239" s="213">
        <v>320</v>
      </c>
      <c r="I239" s="215">
        <v>320</v>
      </c>
      <c r="J239" s="185" t="s">
        <v>688</v>
      </c>
      <c r="K239" s="186">
        <f t="shared" si="42"/>
        <v>72.5</v>
      </c>
      <c r="L239" s="187">
        <f t="shared" si="43"/>
        <v>0.29292929292929293</v>
      </c>
      <c r="M239" s="182" t="s">
        <v>596</v>
      </c>
      <c r="N239" s="188">
        <v>44323</v>
      </c>
      <c r="O239" s="1"/>
      <c r="P239" s="1"/>
      <c r="Q239" s="1"/>
      <c r="R239" s="6" t="s">
        <v>795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0">
        <v>158</v>
      </c>
      <c r="B240" s="211">
        <v>44140</v>
      </c>
      <c r="C240" s="211"/>
      <c r="D240" s="212" t="s">
        <v>203</v>
      </c>
      <c r="E240" s="213" t="s">
        <v>593</v>
      </c>
      <c r="F240" s="183">
        <v>925</v>
      </c>
      <c r="G240" s="213"/>
      <c r="H240" s="213">
        <v>1095</v>
      </c>
      <c r="I240" s="215">
        <v>1093</v>
      </c>
      <c r="J240" s="185" t="s">
        <v>830</v>
      </c>
      <c r="K240" s="186">
        <f t="shared" si="42"/>
        <v>170</v>
      </c>
      <c r="L240" s="187">
        <f t="shared" si="43"/>
        <v>0.18378378378378379</v>
      </c>
      <c r="M240" s="182" t="s">
        <v>596</v>
      </c>
      <c r="N240" s="188">
        <v>44201</v>
      </c>
      <c r="O240" s="1"/>
      <c r="P240" s="1"/>
      <c r="Q240" s="1"/>
      <c r="R240" s="6" t="s">
        <v>795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0">
        <v>159</v>
      </c>
      <c r="B241" s="211">
        <v>44140</v>
      </c>
      <c r="C241" s="211"/>
      <c r="D241" s="212" t="s">
        <v>366</v>
      </c>
      <c r="E241" s="213" t="s">
        <v>593</v>
      </c>
      <c r="F241" s="183">
        <v>332.5</v>
      </c>
      <c r="G241" s="213"/>
      <c r="H241" s="213">
        <v>393</v>
      </c>
      <c r="I241" s="215">
        <v>406</v>
      </c>
      <c r="J241" s="185" t="s">
        <v>831</v>
      </c>
      <c r="K241" s="186">
        <f t="shared" si="42"/>
        <v>60.5</v>
      </c>
      <c r="L241" s="187">
        <f t="shared" si="43"/>
        <v>0.18195488721804512</v>
      </c>
      <c r="M241" s="182" t="s">
        <v>596</v>
      </c>
      <c r="N241" s="188">
        <v>44256</v>
      </c>
      <c r="O241" s="1"/>
      <c r="P241" s="1"/>
      <c r="Q241" s="1"/>
      <c r="R241" s="6" t="s">
        <v>795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0">
        <v>160</v>
      </c>
      <c r="B242" s="211">
        <v>44141</v>
      </c>
      <c r="C242" s="211"/>
      <c r="D242" s="212" t="s">
        <v>490</v>
      </c>
      <c r="E242" s="213" t="s">
        <v>593</v>
      </c>
      <c r="F242" s="183">
        <v>231</v>
      </c>
      <c r="G242" s="213"/>
      <c r="H242" s="213">
        <v>281</v>
      </c>
      <c r="I242" s="215">
        <v>281</v>
      </c>
      <c r="J242" s="185" t="s">
        <v>688</v>
      </c>
      <c r="K242" s="186">
        <f t="shared" si="42"/>
        <v>50</v>
      </c>
      <c r="L242" s="187">
        <f t="shared" si="43"/>
        <v>0.21645021645021645</v>
      </c>
      <c r="M242" s="182" t="s">
        <v>596</v>
      </c>
      <c r="N242" s="188">
        <v>44358</v>
      </c>
      <c r="O242" s="1"/>
      <c r="P242" s="1"/>
      <c r="Q242" s="1"/>
      <c r="R242" s="6" t="s">
        <v>795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0">
        <v>161</v>
      </c>
      <c r="B243" s="211">
        <v>44187</v>
      </c>
      <c r="C243" s="211"/>
      <c r="D243" s="212" t="s">
        <v>832</v>
      </c>
      <c r="E243" s="213" t="s">
        <v>593</v>
      </c>
      <c r="F243" s="183">
        <v>190</v>
      </c>
      <c r="G243" s="213"/>
      <c r="H243" s="213">
        <v>239</v>
      </c>
      <c r="I243" s="215">
        <v>239</v>
      </c>
      <c r="J243" s="185" t="s">
        <v>833</v>
      </c>
      <c r="K243" s="186">
        <f t="shared" si="42"/>
        <v>49</v>
      </c>
      <c r="L243" s="187">
        <f t="shared" si="43"/>
        <v>0.25789473684210529</v>
      </c>
      <c r="M243" s="182" t="s">
        <v>596</v>
      </c>
      <c r="N243" s="188">
        <v>44844</v>
      </c>
      <c r="O243" s="1"/>
      <c r="P243" s="1"/>
      <c r="Q243" s="1"/>
      <c r="R243" s="6" t="s">
        <v>795</v>
      </c>
    </row>
    <row r="244" spans="1:26" ht="12.75" customHeight="1">
      <c r="A244" s="210">
        <v>162</v>
      </c>
      <c r="B244" s="211">
        <v>44258</v>
      </c>
      <c r="C244" s="211"/>
      <c r="D244" s="212" t="s">
        <v>828</v>
      </c>
      <c r="E244" s="213" t="s">
        <v>593</v>
      </c>
      <c r="F244" s="183">
        <v>495</v>
      </c>
      <c r="G244" s="213"/>
      <c r="H244" s="213">
        <v>595</v>
      </c>
      <c r="I244" s="215">
        <v>590</v>
      </c>
      <c r="J244" s="185" t="s">
        <v>619</v>
      </c>
      <c r="K244" s="186">
        <f t="shared" si="42"/>
        <v>100</v>
      </c>
      <c r="L244" s="187">
        <f t="shared" si="43"/>
        <v>0.20202020202020202</v>
      </c>
      <c r="M244" s="182" t="s">
        <v>596</v>
      </c>
      <c r="N244" s="188">
        <v>44589</v>
      </c>
      <c r="O244" s="1"/>
      <c r="P244" s="1"/>
      <c r="R244" s="6" t="s">
        <v>795</v>
      </c>
    </row>
    <row r="245" spans="1:26" ht="12.75" customHeight="1">
      <c r="A245" s="210">
        <v>163</v>
      </c>
      <c r="B245" s="211">
        <v>44274</v>
      </c>
      <c r="C245" s="211"/>
      <c r="D245" s="212" t="s">
        <v>366</v>
      </c>
      <c r="E245" s="213" t="s">
        <v>593</v>
      </c>
      <c r="F245" s="183">
        <v>355</v>
      </c>
      <c r="G245" s="213"/>
      <c r="H245" s="213">
        <v>422.5</v>
      </c>
      <c r="I245" s="215">
        <v>420</v>
      </c>
      <c r="J245" s="185" t="s">
        <v>834</v>
      </c>
      <c r="K245" s="186">
        <f t="shared" si="42"/>
        <v>67.5</v>
      </c>
      <c r="L245" s="187">
        <f t="shared" si="43"/>
        <v>0.19014084507042253</v>
      </c>
      <c r="M245" s="182" t="s">
        <v>596</v>
      </c>
      <c r="N245" s="188">
        <v>44361</v>
      </c>
      <c r="O245" s="1"/>
      <c r="R245" s="228" t="s">
        <v>795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0">
        <v>164</v>
      </c>
      <c r="B246" s="211">
        <v>44295</v>
      </c>
      <c r="C246" s="211"/>
      <c r="D246" s="212" t="s">
        <v>328</v>
      </c>
      <c r="E246" s="213" t="s">
        <v>593</v>
      </c>
      <c r="F246" s="183">
        <v>555</v>
      </c>
      <c r="G246" s="213"/>
      <c r="H246" s="213">
        <v>663</v>
      </c>
      <c r="I246" s="215">
        <v>663</v>
      </c>
      <c r="J246" s="185" t="s">
        <v>835</v>
      </c>
      <c r="K246" s="186">
        <f t="shared" si="42"/>
        <v>108</v>
      </c>
      <c r="L246" s="187">
        <f t="shared" si="43"/>
        <v>0.19459459459459461</v>
      </c>
      <c r="M246" s="182" t="s">
        <v>596</v>
      </c>
      <c r="N246" s="188">
        <v>44321</v>
      </c>
      <c r="O246" s="1"/>
      <c r="P246" s="1"/>
      <c r="Q246" s="1"/>
      <c r="R246" s="228" t="s">
        <v>795</v>
      </c>
    </row>
    <row r="247" spans="1:26" ht="12.75" customHeight="1">
      <c r="A247" s="210">
        <v>165</v>
      </c>
      <c r="B247" s="211">
        <v>44308</v>
      </c>
      <c r="C247" s="211"/>
      <c r="D247" s="212" t="s">
        <v>799</v>
      </c>
      <c r="E247" s="213" t="s">
        <v>593</v>
      </c>
      <c r="F247" s="183">
        <v>126.5</v>
      </c>
      <c r="G247" s="213"/>
      <c r="H247" s="213">
        <v>155</v>
      </c>
      <c r="I247" s="215">
        <v>155</v>
      </c>
      <c r="J247" s="185" t="s">
        <v>688</v>
      </c>
      <c r="K247" s="186">
        <f t="shared" si="42"/>
        <v>28.5</v>
      </c>
      <c r="L247" s="187">
        <f t="shared" si="43"/>
        <v>0.22529644268774704</v>
      </c>
      <c r="M247" s="182" t="s">
        <v>596</v>
      </c>
      <c r="N247" s="188">
        <v>44362</v>
      </c>
      <c r="O247" s="1"/>
      <c r="R247" s="228" t="s">
        <v>795</v>
      </c>
    </row>
    <row r="248" spans="1:26" ht="12.75" customHeight="1">
      <c r="A248" s="189">
        <v>166</v>
      </c>
      <c r="B248" s="220">
        <v>44368</v>
      </c>
      <c r="C248" s="220"/>
      <c r="D248" s="191" t="s">
        <v>836</v>
      </c>
      <c r="E248" s="193" t="s">
        <v>593</v>
      </c>
      <c r="F248" s="221">
        <v>287.5</v>
      </c>
      <c r="G248" s="193"/>
      <c r="H248" s="193">
        <v>245</v>
      </c>
      <c r="I248" s="194">
        <v>344</v>
      </c>
      <c r="J248" s="195" t="s">
        <v>837</v>
      </c>
      <c r="K248" s="196">
        <f t="shared" si="42"/>
        <v>-42.5</v>
      </c>
      <c r="L248" s="197">
        <f t="shared" si="43"/>
        <v>-0.14782608695652175</v>
      </c>
      <c r="M248" s="193" t="s">
        <v>607</v>
      </c>
      <c r="N248" s="190">
        <v>44508</v>
      </c>
      <c r="O248" s="1"/>
      <c r="R248" s="228" t="s">
        <v>795</v>
      </c>
    </row>
    <row r="249" spans="1:26" ht="12.75" customHeight="1">
      <c r="A249" s="210">
        <v>167</v>
      </c>
      <c r="B249" s="211">
        <v>44368</v>
      </c>
      <c r="C249" s="211"/>
      <c r="D249" s="212" t="s">
        <v>490</v>
      </c>
      <c r="E249" s="213" t="s">
        <v>593</v>
      </c>
      <c r="F249" s="183">
        <v>241</v>
      </c>
      <c r="G249" s="213"/>
      <c r="H249" s="213">
        <v>298</v>
      </c>
      <c r="I249" s="215">
        <v>320</v>
      </c>
      <c r="J249" s="185" t="s">
        <v>688</v>
      </c>
      <c r="K249" s="186">
        <f t="shared" si="42"/>
        <v>57</v>
      </c>
      <c r="L249" s="187">
        <f t="shared" si="43"/>
        <v>0.23651452282157676</v>
      </c>
      <c r="M249" s="182" t="s">
        <v>596</v>
      </c>
      <c r="N249" s="188">
        <v>44802</v>
      </c>
      <c r="O249" s="41"/>
      <c r="R249" s="228" t="s">
        <v>795</v>
      </c>
    </row>
    <row r="250" spans="1:26" ht="12.75" customHeight="1">
      <c r="A250" s="210">
        <v>168</v>
      </c>
      <c r="B250" s="211">
        <v>44406</v>
      </c>
      <c r="C250" s="211"/>
      <c r="D250" s="212" t="s">
        <v>799</v>
      </c>
      <c r="E250" s="213" t="s">
        <v>593</v>
      </c>
      <c r="F250" s="183">
        <v>162.5</v>
      </c>
      <c r="G250" s="213"/>
      <c r="H250" s="213">
        <v>200</v>
      </c>
      <c r="I250" s="215">
        <v>200</v>
      </c>
      <c r="J250" s="185" t="s">
        <v>688</v>
      </c>
      <c r="K250" s="186">
        <f t="shared" si="42"/>
        <v>37.5</v>
      </c>
      <c r="L250" s="187">
        <f t="shared" si="43"/>
        <v>0.23076923076923078</v>
      </c>
      <c r="M250" s="182" t="s">
        <v>596</v>
      </c>
      <c r="N250" s="188">
        <v>44802</v>
      </c>
      <c r="O250" s="1"/>
      <c r="R250" s="228" t="s">
        <v>795</v>
      </c>
    </row>
    <row r="251" spans="1:26" ht="12.75" customHeight="1">
      <c r="A251" s="210">
        <v>169</v>
      </c>
      <c r="B251" s="211">
        <v>44462</v>
      </c>
      <c r="C251" s="211"/>
      <c r="D251" s="212" t="s">
        <v>447</v>
      </c>
      <c r="E251" s="213" t="s">
        <v>593</v>
      </c>
      <c r="F251" s="183">
        <v>1235</v>
      </c>
      <c r="G251" s="213"/>
      <c r="H251" s="213">
        <v>1505</v>
      </c>
      <c r="I251" s="215">
        <v>1500</v>
      </c>
      <c r="J251" s="185" t="s">
        <v>688</v>
      </c>
      <c r="K251" s="186">
        <f t="shared" si="42"/>
        <v>270</v>
      </c>
      <c r="L251" s="187">
        <f t="shared" si="43"/>
        <v>0.21862348178137653</v>
      </c>
      <c r="M251" s="182" t="s">
        <v>596</v>
      </c>
      <c r="N251" s="188">
        <v>44564</v>
      </c>
      <c r="O251" s="1"/>
      <c r="R251" s="228" t="s">
        <v>795</v>
      </c>
    </row>
    <row r="252" spans="1:26" ht="12.75" customHeight="1">
      <c r="A252" s="229">
        <v>170</v>
      </c>
      <c r="B252" s="230">
        <v>44480</v>
      </c>
      <c r="C252" s="230"/>
      <c r="D252" s="231" t="s">
        <v>838</v>
      </c>
      <c r="E252" s="232" t="s">
        <v>593</v>
      </c>
      <c r="F252" s="62">
        <v>58.75</v>
      </c>
      <c r="G252" s="232"/>
      <c r="H252" s="233"/>
      <c r="I252" s="56"/>
      <c r="J252" s="234" t="s">
        <v>594</v>
      </c>
      <c r="K252" s="229"/>
      <c r="L252" s="230"/>
      <c r="M252" s="230"/>
      <c r="N252" s="231"/>
      <c r="O252" s="41"/>
      <c r="R252" s="228" t="s">
        <v>795</v>
      </c>
    </row>
    <row r="253" spans="1:26" ht="12.75" customHeight="1">
      <c r="A253" s="235">
        <v>171</v>
      </c>
      <c r="B253" s="236">
        <v>44481</v>
      </c>
      <c r="C253" s="236"/>
      <c r="D253" s="237" t="s">
        <v>279</v>
      </c>
      <c r="E253" s="56" t="s">
        <v>593</v>
      </c>
      <c r="F253" s="238" t="s">
        <v>839</v>
      </c>
      <c r="G253" s="56"/>
      <c r="H253" s="56"/>
      <c r="I253" s="56">
        <v>380</v>
      </c>
      <c r="J253" s="239" t="s">
        <v>594</v>
      </c>
      <c r="K253" s="235"/>
      <c r="L253" s="236"/>
      <c r="M253" s="236"/>
      <c r="N253" s="237"/>
      <c r="O253" s="41"/>
      <c r="R253" s="228" t="s">
        <v>795</v>
      </c>
    </row>
    <row r="254" spans="1:26" ht="12.75" customHeight="1">
      <c r="A254" s="210">
        <v>172</v>
      </c>
      <c r="B254" s="211">
        <v>44481</v>
      </c>
      <c r="C254" s="211"/>
      <c r="D254" s="212" t="s">
        <v>840</v>
      </c>
      <c r="E254" s="213" t="s">
        <v>593</v>
      </c>
      <c r="F254" s="183">
        <v>45.5</v>
      </c>
      <c r="G254" s="213"/>
      <c r="H254" s="213">
        <v>56.5</v>
      </c>
      <c r="I254" s="215">
        <v>56</v>
      </c>
      <c r="J254" s="185" t="s">
        <v>841</v>
      </c>
      <c r="K254" s="186">
        <f t="shared" ref="K254:K255" si="44">H254-F254</f>
        <v>11</v>
      </c>
      <c r="L254" s="187">
        <f t="shared" ref="L254:L255" si="45">K254/F254</f>
        <v>0.24175824175824176</v>
      </c>
      <c r="M254" s="182" t="s">
        <v>596</v>
      </c>
      <c r="N254" s="188">
        <v>44881</v>
      </c>
      <c r="O254" s="41"/>
      <c r="R254" s="228"/>
    </row>
    <row r="255" spans="1:26" ht="12.75" customHeight="1">
      <c r="A255" s="210">
        <v>173</v>
      </c>
      <c r="B255" s="211">
        <v>44551</v>
      </c>
      <c r="C255" s="211"/>
      <c r="D255" s="212" t="s">
        <v>131</v>
      </c>
      <c r="E255" s="213" t="s">
        <v>593</v>
      </c>
      <c r="F255" s="183">
        <v>2300</v>
      </c>
      <c r="G255" s="213"/>
      <c r="H255" s="213">
        <f>(2820+2200)/2</f>
        <v>2510</v>
      </c>
      <c r="I255" s="215">
        <v>3000</v>
      </c>
      <c r="J255" s="185" t="s">
        <v>842</v>
      </c>
      <c r="K255" s="186">
        <f t="shared" si="44"/>
        <v>210</v>
      </c>
      <c r="L255" s="187">
        <f t="shared" si="45"/>
        <v>9.1304347826086957E-2</v>
      </c>
      <c r="M255" s="182" t="s">
        <v>596</v>
      </c>
      <c r="N255" s="188">
        <v>44649</v>
      </c>
      <c r="O255" s="1"/>
      <c r="R255" s="228"/>
    </row>
    <row r="256" spans="1:26" ht="12.75" customHeight="1">
      <c r="A256" s="58">
        <v>174</v>
      </c>
      <c r="B256" s="236">
        <v>44606</v>
      </c>
      <c r="C256" s="58"/>
      <c r="D256" s="58" t="s">
        <v>437</v>
      </c>
      <c r="E256" s="56" t="s">
        <v>593</v>
      </c>
      <c r="F256" s="56" t="s">
        <v>843</v>
      </c>
      <c r="G256" s="56"/>
      <c r="H256" s="56"/>
      <c r="I256" s="56">
        <v>764</v>
      </c>
      <c r="J256" s="56" t="s">
        <v>594</v>
      </c>
      <c r="K256" s="56"/>
      <c r="L256" s="56"/>
      <c r="M256" s="56"/>
      <c r="N256" s="58"/>
      <c r="O256" s="41"/>
      <c r="R256" s="228"/>
    </row>
    <row r="257" spans="1:38" ht="12.75" customHeight="1">
      <c r="A257" s="210">
        <v>175</v>
      </c>
      <c r="B257" s="211">
        <v>44613</v>
      </c>
      <c r="C257" s="211"/>
      <c r="D257" s="212" t="s">
        <v>447</v>
      </c>
      <c r="E257" s="213" t="s">
        <v>593</v>
      </c>
      <c r="F257" s="183">
        <v>1255</v>
      </c>
      <c r="G257" s="213"/>
      <c r="H257" s="213">
        <v>1515</v>
      </c>
      <c r="I257" s="215">
        <v>1510</v>
      </c>
      <c r="J257" s="185" t="s">
        <v>688</v>
      </c>
      <c r="K257" s="186">
        <f>H257-F257</f>
        <v>260</v>
      </c>
      <c r="L257" s="187">
        <f>K257/F257</f>
        <v>0.20717131474103587</v>
      </c>
      <c r="M257" s="182" t="s">
        <v>596</v>
      </c>
      <c r="N257" s="188">
        <v>44834</v>
      </c>
      <c r="O257" s="41"/>
      <c r="R257" s="228"/>
    </row>
    <row r="258" spans="1:38" ht="12.75" customHeight="1">
      <c r="A258">
        <v>176</v>
      </c>
      <c r="B258" s="236">
        <v>44670</v>
      </c>
      <c r="C258" s="236"/>
      <c r="D258" s="58" t="s">
        <v>553</v>
      </c>
      <c r="E258" s="240" t="s">
        <v>593</v>
      </c>
      <c r="F258" s="56" t="s">
        <v>844</v>
      </c>
      <c r="G258" s="56"/>
      <c r="H258" s="56"/>
      <c r="I258" s="56">
        <v>553</v>
      </c>
      <c r="J258" s="56" t="s">
        <v>594</v>
      </c>
      <c r="K258" s="56"/>
      <c r="L258" s="56"/>
      <c r="M258" s="56"/>
      <c r="N258" s="56"/>
      <c r="O258" s="41"/>
      <c r="R258" s="228"/>
    </row>
    <row r="259" spans="1:38" ht="12.75" customHeight="1">
      <c r="A259" s="210">
        <v>177</v>
      </c>
      <c r="B259" s="211">
        <v>44746</v>
      </c>
      <c r="C259" s="211"/>
      <c r="D259" s="212" t="s">
        <v>845</v>
      </c>
      <c r="E259" s="213" t="s">
        <v>593</v>
      </c>
      <c r="F259" s="183">
        <v>207.5</v>
      </c>
      <c r="G259" s="213"/>
      <c r="H259" s="213">
        <v>254</v>
      </c>
      <c r="I259" s="215">
        <v>254</v>
      </c>
      <c r="J259" s="185" t="s">
        <v>688</v>
      </c>
      <c r="K259" s="186">
        <f t="shared" ref="K259:K261" si="46">H259-F259</f>
        <v>46.5</v>
      </c>
      <c r="L259" s="187">
        <f t="shared" ref="L259:L261" si="47">K259/F259</f>
        <v>0.22409638554216868</v>
      </c>
      <c r="M259" s="182" t="s">
        <v>596</v>
      </c>
      <c r="N259" s="188">
        <v>44792</v>
      </c>
      <c r="O259" s="1"/>
      <c r="R259" s="228"/>
    </row>
    <row r="260" spans="1:38" ht="12.75" customHeight="1">
      <c r="A260" s="210">
        <v>178</v>
      </c>
      <c r="B260" s="211">
        <v>44775</v>
      </c>
      <c r="C260" s="211"/>
      <c r="D260" s="212" t="s">
        <v>492</v>
      </c>
      <c r="E260" s="213" t="s">
        <v>593</v>
      </c>
      <c r="F260" s="183">
        <v>31.25</v>
      </c>
      <c r="G260" s="213"/>
      <c r="H260" s="213">
        <v>38.75</v>
      </c>
      <c r="I260" s="215">
        <v>38</v>
      </c>
      <c r="J260" s="185" t="s">
        <v>688</v>
      </c>
      <c r="K260" s="186">
        <f t="shared" si="46"/>
        <v>7.5</v>
      </c>
      <c r="L260" s="187">
        <f t="shared" si="47"/>
        <v>0.24</v>
      </c>
      <c r="M260" s="182" t="s">
        <v>596</v>
      </c>
      <c r="N260" s="188">
        <v>44844</v>
      </c>
      <c r="O260" s="41"/>
      <c r="R260" s="62"/>
    </row>
    <row r="261" spans="1:38" ht="12.75" customHeight="1">
      <c r="A261" s="210">
        <v>179</v>
      </c>
      <c r="B261" s="211">
        <v>44841</v>
      </c>
      <c r="C261" s="211"/>
      <c r="D261" s="212" t="s">
        <v>846</v>
      </c>
      <c r="E261" s="213" t="s">
        <v>593</v>
      </c>
      <c r="F261" s="183">
        <v>665</v>
      </c>
      <c r="G261" s="213"/>
      <c r="H261" s="213">
        <v>807.5</v>
      </c>
      <c r="I261" s="215">
        <v>840</v>
      </c>
      <c r="J261" s="185" t="s">
        <v>842</v>
      </c>
      <c r="K261" s="186">
        <f t="shared" si="46"/>
        <v>142.5</v>
      </c>
      <c r="L261" s="187">
        <f t="shared" si="47"/>
        <v>0.21428571428571427</v>
      </c>
      <c r="M261" s="182" t="s">
        <v>596</v>
      </c>
      <c r="N261" s="188">
        <v>45097</v>
      </c>
      <c r="O261" s="41"/>
      <c r="R261" s="62"/>
    </row>
    <row r="262" spans="1:38" ht="12.75" customHeight="1">
      <c r="A262" s="235">
        <v>180</v>
      </c>
      <c r="B262" s="236">
        <v>44844</v>
      </c>
      <c r="C262" s="58"/>
      <c r="D262" s="58" t="s">
        <v>439</v>
      </c>
      <c r="E262" s="240" t="s">
        <v>593</v>
      </c>
      <c r="F262" s="56" t="s">
        <v>847</v>
      </c>
      <c r="G262" s="56"/>
      <c r="H262" s="56"/>
      <c r="I262" s="56">
        <v>291</v>
      </c>
      <c r="J262" s="56" t="s">
        <v>594</v>
      </c>
      <c r="K262" s="56"/>
      <c r="L262" s="56"/>
      <c r="M262" s="56"/>
      <c r="N262" s="56"/>
      <c r="O262" s="41"/>
      <c r="Q262" s="41"/>
      <c r="R262" s="62"/>
    </row>
    <row r="263" spans="1:38" ht="12.75" customHeight="1">
      <c r="A263" s="235">
        <v>181</v>
      </c>
      <c r="B263" s="236">
        <v>44845</v>
      </c>
      <c r="C263" s="58"/>
      <c r="D263" s="58" t="s">
        <v>437</v>
      </c>
      <c r="E263" s="240" t="s">
        <v>593</v>
      </c>
      <c r="F263" s="56" t="s">
        <v>848</v>
      </c>
      <c r="G263" s="56"/>
      <c r="H263" s="56"/>
      <c r="I263" s="56">
        <v>765</v>
      </c>
      <c r="J263" s="56" t="s">
        <v>594</v>
      </c>
      <c r="K263" s="56"/>
      <c r="L263" s="56"/>
      <c r="M263" s="56"/>
      <c r="N263" s="56"/>
      <c r="O263" s="41"/>
      <c r="Q263" s="41"/>
      <c r="R263" s="62"/>
    </row>
    <row r="264" spans="1:38" ht="12.75" customHeight="1">
      <c r="A264" s="210">
        <v>182</v>
      </c>
      <c r="B264" s="211">
        <v>44981</v>
      </c>
      <c r="C264" s="211"/>
      <c r="D264" s="212" t="s">
        <v>454</v>
      </c>
      <c r="E264" s="213" t="s">
        <v>593</v>
      </c>
      <c r="F264" s="183">
        <v>1675</v>
      </c>
      <c r="G264" s="213"/>
      <c r="H264" s="213">
        <v>2080</v>
      </c>
      <c r="I264" s="215">
        <v>2080</v>
      </c>
      <c r="J264" s="185" t="s">
        <v>688</v>
      </c>
      <c r="K264" s="186">
        <f>H264-F264</f>
        <v>405</v>
      </c>
      <c r="L264" s="187">
        <f>K264/F264</f>
        <v>0.2417910447761194</v>
      </c>
      <c r="M264" s="182" t="s">
        <v>596</v>
      </c>
      <c r="N264" s="188">
        <v>45119</v>
      </c>
      <c r="O264" s="41"/>
      <c r="R264" s="62" t="s">
        <v>928</v>
      </c>
    </row>
    <row r="265" spans="1:38" ht="12.75" customHeight="1">
      <c r="A265" s="210">
        <v>183</v>
      </c>
      <c r="B265" s="211">
        <v>44986</v>
      </c>
      <c r="C265" s="211"/>
      <c r="D265" s="212" t="s">
        <v>492</v>
      </c>
      <c r="E265" s="213" t="s">
        <v>593</v>
      </c>
      <c r="F265" s="183">
        <v>57.5</v>
      </c>
      <c r="G265" s="213"/>
      <c r="H265" s="213">
        <v>120</v>
      </c>
      <c r="I265" s="215">
        <v>120</v>
      </c>
      <c r="J265" s="185" t="s">
        <v>688</v>
      </c>
      <c r="K265" s="186">
        <f>H265-F265</f>
        <v>62.5</v>
      </c>
      <c r="L265" s="187">
        <f>K265/F265</f>
        <v>1.0869565217391304</v>
      </c>
      <c r="M265" s="182" t="s">
        <v>596</v>
      </c>
      <c r="N265" s="188">
        <v>45049</v>
      </c>
      <c r="O265" s="41"/>
      <c r="R265" s="62" t="s">
        <v>928</v>
      </c>
    </row>
    <row r="266" spans="1:38" ht="12.75" customHeight="1">
      <c r="A266" s="241">
        <v>184</v>
      </c>
      <c r="B266" s="236">
        <v>45008</v>
      </c>
      <c r="C266" s="236"/>
      <c r="D266" s="58" t="s">
        <v>509</v>
      </c>
      <c r="E266" s="240" t="s">
        <v>593</v>
      </c>
      <c r="F266" s="240" t="s">
        <v>849</v>
      </c>
      <c r="G266" s="56"/>
      <c r="H266" s="56"/>
      <c r="I266" s="56">
        <v>3523</v>
      </c>
      <c r="J266" s="56" t="s">
        <v>594</v>
      </c>
      <c r="K266" s="56"/>
      <c r="L266" s="56"/>
      <c r="M266" s="56"/>
      <c r="N266" s="56"/>
      <c r="O266" s="41"/>
      <c r="R266" s="62" t="s">
        <v>928</v>
      </c>
    </row>
    <row r="267" spans="1:38" ht="12.75" customHeight="1">
      <c r="A267" s="235">
        <v>185</v>
      </c>
      <c r="B267" s="236">
        <v>45027</v>
      </c>
      <c r="C267" s="58"/>
      <c r="D267" s="58" t="s">
        <v>850</v>
      </c>
      <c r="E267" s="240" t="s">
        <v>593</v>
      </c>
      <c r="F267" s="56" t="s">
        <v>851</v>
      </c>
      <c r="G267" s="56"/>
      <c r="H267" s="56"/>
      <c r="I267" s="56">
        <v>810</v>
      </c>
      <c r="J267" s="56" t="s">
        <v>594</v>
      </c>
      <c r="K267" s="56"/>
      <c r="L267" s="56"/>
      <c r="M267" s="56"/>
      <c r="N267" s="56"/>
      <c r="O267" s="41"/>
      <c r="R267" s="62" t="s">
        <v>928</v>
      </c>
    </row>
    <row r="268" spans="1:38" ht="12.75" customHeight="1">
      <c r="A268" s="235">
        <v>186</v>
      </c>
      <c r="B268" s="236">
        <v>45050</v>
      </c>
      <c r="C268" s="58"/>
      <c r="D268" s="58" t="s">
        <v>42</v>
      </c>
      <c r="E268" s="240" t="s">
        <v>593</v>
      </c>
      <c r="F268" s="56" t="s">
        <v>852</v>
      </c>
      <c r="G268" s="56"/>
      <c r="H268" s="56"/>
      <c r="I268" s="56">
        <v>5040</v>
      </c>
      <c r="J268" s="56" t="s">
        <v>594</v>
      </c>
      <c r="K268" s="56"/>
      <c r="L268" s="56"/>
      <c r="M268" s="56"/>
      <c r="N268" s="56"/>
      <c r="O268" s="41"/>
      <c r="R268" s="62" t="s">
        <v>928</v>
      </c>
    </row>
    <row r="269" spans="1:38" ht="12.75" customHeight="1">
      <c r="A269" s="229">
        <v>187</v>
      </c>
      <c r="B269" s="230">
        <v>45075</v>
      </c>
      <c r="C269" s="242"/>
      <c r="D269" s="242" t="s">
        <v>853</v>
      </c>
      <c r="E269" s="243" t="s">
        <v>593</v>
      </c>
      <c r="F269" s="232" t="s">
        <v>854</v>
      </c>
      <c r="G269" s="232"/>
      <c r="H269" s="232"/>
      <c r="I269" s="232">
        <v>732</v>
      </c>
      <c r="J269" s="232" t="s">
        <v>594</v>
      </c>
      <c r="K269" s="232"/>
      <c r="L269" s="232"/>
      <c r="M269" s="232"/>
      <c r="N269" s="232"/>
      <c r="O269" s="41"/>
      <c r="Q269" s="41"/>
      <c r="R269" s="62" t="s">
        <v>928</v>
      </c>
      <c r="T269" s="41"/>
      <c r="V269" s="41"/>
      <c r="W269" s="62"/>
      <c r="Y269" s="41"/>
      <c r="AA269" s="41"/>
      <c r="AB269" s="62"/>
      <c r="AD269" s="41"/>
      <c r="AF269" s="41"/>
      <c r="AG269" s="62"/>
      <c r="AI269" s="41"/>
      <c r="AK269" s="41"/>
      <c r="AL269" s="62"/>
    </row>
    <row r="270" spans="1:38" ht="12.75" customHeight="1">
      <c r="A270" s="235">
        <v>188</v>
      </c>
      <c r="B270" s="236">
        <v>45078</v>
      </c>
      <c r="C270" s="58"/>
      <c r="D270" s="58" t="s">
        <v>541</v>
      </c>
      <c r="E270" s="240" t="s">
        <v>593</v>
      </c>
      <c r="F270" s="56" t="s">
        <v>855</v>
      </c>
      <c r="G270" s="56"/>
      <c r="H270" s="56"/>
      <c r="I270" s="56">
        <v>4300</v>
      </c>
      <c r="J270" s="56" t="s">
        <v>594</v>
      </c>
      <c r="K270" s="56"/>
      <c r="L270" s="56"/>
      <c r="M270" s="56"/>
      <c r="N270" s="56"/>
      <c r="O270" s="41"/>
      <c r="Q270" s="41"/>
      <c r="R270" s="62" t="s">
        <v>928</v>
      </c>
      <c r="T270" s="41"/>
      <c r="V270" s="41"/>
      <c r="W270" s="62"/>
      <c r="Y270" s="41"/>
      <c r="AA270" s="41"/>
      <c r="AB270" s="62"/>
      <c r="AD270" s="41"/>
      <c r="AF270" s="41"/>
      <c r="AG270" s="62"/>
      <c r="AI270" s="41"/>
      <c r="AK270" s="41"/>
      <c r="AL270" s="62"/>
    </row>
    <row r="271" spans="1:38" ht="12.75" customHeight="1">
      <c r="A271" s="235">
        <v>189</v>
      </c>
      <c r="B271" s="236">
        <v>45103</v>
      </c>
      <c r="C271" s="58"/>
      <c r="D271" s="58" t="s">
        <v>892</v>
      </c>
      <c r="E271" s="240" t="s">
        <v>593</v>
      </c>
      <c r="F271" s="56" t="s">
        <v>668</v>
      </c>
      <c r="G271" s="56"/>
      <c r="H271" s="56"/>
      <c r="I271" s="56">
        <v>383</v>
      </c>
      <c r="J271" s="56" t="s">
        <v>594</v>
      </c>
      <c r="K271" s="56"/>
      <c r="L271" s="56"/>
      <c r="M271" s="56"/>
      <c r="N271" s="56"/>
      <c r="O271" s="41"/>
      <c r="Q271" s="41"/>
      <c r="R271" s="62" t="s">
        <v>928</v>
      </c>
      <c r="T271" s="41"/>
      <c r="V271" s="41"/>
      <c r="W271" s="62"/>
      <c r="Y271" s="41"/>
      <c r="AA271" s="41"/>
      <c r="AB271" s="62"/>
      <c r="AD271" s="41"/>
      <c r="AF271" s="41"/>
      <c r="AG271" s="62"/>
      <c r="AI271" s="41"/>
      <c r="AK271" s="41"/>
      <c r="AL271" s="62"/>
    </row>
    <row r="272" spans="1:38" ht="12.75" customHeight="1">
      <c r="A272" s="235">
        <v>190</v>
      </c>
      <c r="B272" s="236">
        <v>45120</v>
      </c>
      <c r="C272" s="58"/>
      <c r="D272" s="58" t="s">
        <v>540</v>
      </c>
      <c r="E272" s="240" t="s">
        <v>593</v>
      </c>
      <c r="F272" s="56" t="s">
        <v>889</v>
      </c>
      <c r="G272" s="56"/>
      <c r="H272" s="56"/>
      <c r="I272" s="56">
        <v>2935</v>
      </c>
      <c r="J272" s="56" t="s">
        <v>594</v>
      </c>
      <c r="K272" s="56"/>
      <c r="L272" s="56"/>
      <c r="M272" s="56"/>
      <c r="N272" s="56"/>
      <c r="O272" s="41"/>
      <c r="Q272" s="41"/>
      <c r="R272" s="62" t="s">
        <v>928</v>
      </c>
      <c r="T272" s="41"/>
      <c r="V272" s="41"/>
      <c r="W272" s="62"/>
      <c r="Y272" s="41"/>
      <c r="AA272" s="41"/>
      <c r="AB272" s="62"/>
      <c r="AD272" s="41"/>
      <c r="AF272" s="41"/>
      <c r="AG272" s="62"/>
      <c r="AI272" s="41"/>
      <c r="AK272" s="41"/>
      <c r="AL272" s="62"/>
    </row>
    <row r="273" spans="1:38" ht="12.75" customHeight="1">
      <c r="A273" s="235">
        <v>191</v>
      </c>
      <c r="B273" s="236">
        <v>45125</v>
      </c>
      <c r="C273" s="58"/>
      <c r="D273" s="58" t="s">
        <v>203</v>
      </c>
      <c r="E273" s="240" t="s">
        <v>593</v>
      </c>
      <c r="F273" s="56" t="s">
        <v>896</v>
      </c>
      <c r="G273" s="56"/>
      <c r="H273" s="56"/>
      <c r="I273" s="56">
        <v>4895</v>
      </c>
      <c r="J273" s="56" t="s">
        <v>594</v>
      </c>
      <c r="K273" s="56"/>
      <c r="L273" s="56"/>
      <c r="M273" s="56"/>
      <c r="N273" s="56"/>
      <c r="O273" s="41"/>
      <c r="R273" s="62" t="s">
        <v>928</v>
      </c>
      <c r="T273" s="41"/>
      <c r="W273" s="62"/>
      <c r="Y273" s="41"/>
      <c r="AB273" s="62"/>
      <c r="AD273" s="41"/>
      <c r="AG273" s="62"/>
      <c r="AI273" s="41"/>
      <c r="AL273" s="62"/>
    </row>
    <row r="274" spans="1:38" ht="12.75" customHeight="1">
      <c r="A274" s="235"/>
      <c r="B274" s="236"/>
      <c r="C274" s="58"/>
      <c r="D274" s="58"/>
      <c r="E274" s="240"/>
      <c r="F274" s="56"/>
      <c r="G274" s="56"/>
      <c r="H274" s="56"/>
      <c r="I274" s="56"/>
      <c r="J274" s="56"/>
      <c r="K274" s="56"/>
      <c r="L274" s="56"/>
      <c r="M274" s="56"/>
      <c r="N274" s="56"/>
      <c r="O274" s="41"/>
      <c r="R274" s="62"/>
      <c r="T274" s="41"/>
      <c r="W274" s="62"/>
      <c r="Y274" s="41"/>
      <c r="AB274" s="62"/>
      <c r="AD274" s="41"/>
      <c r="AG274" s="62"/>
      <c r="AI274" s="41"/>
      <c r="AL274" s="62"/>
    </row>
    <row r="275" spans="1:38" ht="12.75" customHeight="1">
      <c r="A275" s="235"/>
      <c r="B275" s="236"/>
      <c r="C275" s="58"/>
      <c r="D275" s="58"/>
      <c r="E275" s="240"/>
      <c r="F275" s="56"/>
      <c r="G275" s="56"/>
      <c r="H275" s="56"/>
      <c r="I275" s="56"/>
      <c r="J275" s="56"/>
      <c r="K275" s="56"/>
      <c r="L275" s="56"/>
      <c r="M275" s="56"/>
      <c r="N275" s="56"/>
      <c r="O275" s="41"/>
      <c r="R275" s="62"/>
      <c r="T275" s="41"/>
      <c r="W275" s="62"/>
      <c r="Y275" s="41"/>
      <c r="AB275" s="62"/>
      <c r="AD275" s="41"/>
      <c r="AG275" s="62"/>
      <c r="AI275" s="41"/>
      <c r="AL275" s="62"/>
    </row>
    <row r="276" spans="1:38" ht="12.75" customHeight="1">
      <c r="A276" s="235"/>
      <c r="B276" s="236"/>
      <c r="C276" s="58"/>
      <c r="D276" s="58"/>
      <c r="E276" s="240"/>
      <c r="F276" s="56"/>
      <c r="G276" s="56"/>
      <c r="H276" s="56"/>
      <c r="I276" s="56"/>
      <c r="J276" s="56"/>
      <c r="K276" s="56"/>
      <c r="L276" s="56"/>
      <c r="M276" s="56"/>
      <c r="N276" s="56"/>
      <c r="O276" s="41"/>
      <c r="R276" s="62"/>
      <c r="T276" s="41"/>
      <c r="W276" s="62"/>
      <c r="Y276" s="41"/>
      <c r="AB276" s="62"/>
      <c r="AD276" s="41"/>
      <c r="AG276" s="62"/>
      <c r="AI276" s="41"/>
      <c r="AL276" s="62"/>
    </row>
    <row r="277" spans="1:38" ht="12.75" customHeight="1">
      <c r="A277" s="58"/>
      <c r="B277" s="58"/>
      <c r="C277" s="58"/>
      <c r="D277" s="58"/>
      <c r="E277" s="58"/>
      <c r="F277" s="56"/>
      <c r="G277" s="56"/>
      <c r="H277" s="56"/>
      <c r="I277" s="56"/>
      <c r="J277" s="31"/>
      <c r="K277" s="56"/>
      <c r="L277" s="56"/>
      <c r="M277" s="56"/>
      <c r="N277" s="58"/>
      <c r="O277" s="41"/>
      <c r="R277" s="62"/>
      <c r="T277" s="41"/>
      <c r="W277" s="62"/>
      <c r="Y277" s="41"/>
      <c r="AB277" s="62"/>
      <c r="AD277" s="41"/>
      <c r="AG277" s="62"/>
      <c r="AI277" s="41"/>
      <c r="AL277" s="62"/>
    </row>
    <row r="278" spans="1:38" ht="12.75" customHeight="1">
      <c r="B278" s="244" t="s">
        <v>856</v>
      </c>
      <c r="F278" s="62"/>
      <c r="G278" s="62"/>
      <c r="H278" s="62"/>
      <c r="I278" s="62"/>
      <c r="J278" s="41"/>
      <c r="K278" s="62"/>
      <c r="L278" s="62"/>
      <c r="M278" s="62"/>
      <c r="O278" s="41"/>
      <c r="R278" s="62"/>
      <c r="T278" s="41"/>
      <c r="W278" s="62"/>
      <c r="Y278" s="41"/>
      <c r="AB278" s="62"/>
      <c r="AD278" s="41"/>
      <c r="AG278" s="62"/>
      <c r="AI278" s="41"/>
      <c r="AL278" s="62"/>
    </row>
    <row r="279" spans="1:38" ht="12.75" customHeight="1">
      <c r="A279" s="245"/>
      <c r="F279" s="62"/>
      <c r="G279" s="62"/>
      <c r="H279" s="62"/>
      <c r="I279" s="62"/>
      <c r="J279" s="41"/>
      <c r="K279" s="62"/>
      <c r="L279" s="62"/>
      <c r="M279" s="62"/>
      <c r="O279" s="41"/>
      <c r="R279" s="62"/>
      <c r="T279" s="41"/>
      <c r="W279" s="62"/>
      <c r="Y279" s="41"/>
      <c r="AB279" s="62"/>
      <c r="AD279" s="41"/>
      <c r="AG279" s="62"/>
      <c r="AI279" s="41"/>
      <c r="AL279" s="62"/>
    </row>
    <row r="280" spans="1:38" ht="12.75" customHeight="1">
      <c r="A280" s="245"/>
      <c r="F280" s="62"/>
      <c r="G280" s="62"/>
      <c r="H280" s="62"/>
      <c r="I280" s="62"/>
      <c r="J280" s="41"/>
      <c r="K280" s="62"/>
      <c r="L280" s="62"/>
      <c r="M280" s="62"/>
      <c r="O280" s="41"/>
      <c r="R280" s="62"/>
    </row>
    <row r="281" spans="1:38" ht="12.75" customHeight="1">
      <c r="A281" s="56"/>
      <c r="F281" s="62"/>
      <c r="G281" s="62"/>
      <c r="H281" s="62"/>
      <c r="I281" s="62"/>
      <c r="J281" s="41"/>
      <c r="K281" s="62"/>
      <c r="L281" s="62"/>
      <c r="M281" s="62"/>
      <c r="O281" s="41"/>
      <c r="R281" s="62"/>
    </row>
    <row r="282" spans="1:38" ht="12.75" customHeight="1">
      <c r="F282" s="62"/>
      <c r="G282" s="62"/>
      <c r="H282" s="62"/>
      <c r="I282" s="62"/>
      <c r="J282" s="41"/>
      <c r="K282" s="62"/>
      <c r="L282" s="62"/>
      <c r="M282" s="62"/>
      <c r="O282" s="41"/>
      <c r="R282" s="62"/>
    </row>
    <row r="283" spans="1:38" ht="12.75" customHeight="1">
      <c r="F283" s="62"/>
      <c r="G283" s="62"/>
      <c r="H283" s="62"/>
      <c r="I283" s="62"/>
      <c r="J283" s="41"/>
      <c r="K283" s="62"/>
      <c r="L283" s="62"/>
      <c r="M283" s="62"/>
      <c r="O283" s="41"/>
      <c r="R283" s="62"/>
    </row>
    <row r="284" spans="1:38" ht="12.75" customHeight="1">
      <c r="F284" s="62"/>
      <c r="G284" s="62"/>
      <c r="H284" s="62"/>
      <c r="I284" s="62"/>
      <c r="J284" s="41"/>
      <c r="K284" s="62"/>
      <c r="L284" s="62"/>
      <c r="M284" s="62"/>
      <c r="O284" s="41"/>
      <c r="R284" s="62"/>
    </row>
    <row r="285" spans="1:38" ht="12.75" customHeight="1">
      <c r="F285" s="62"/>
      <c r="G285" s="62"/>
      <c r="H285" s="62"/>
      <c r="I285" s="62"/>
      <c r="J285" s="41"/>
      <c r="K285" s="62"/>
      <c r="L285" s="62"/>
      <c r="M285" s="62"/>
      <c r="O285" s="41"/>
      <c r="R285" s="62"/>
    </row>
    <row r="286" spans="1:38" ht="12.75" customHeight="1">
      <c r="F286" s="62"/>
      <c r="G286" s="62"/>
      <c r="H286" s="62"/>
      <c r="I286" s="62"/>
      <c r="J286" s="41"/>
      <c r="K286" s="62"/>
      <c r="L286" s="62"/>
      <c r="M286" s="62"/>
      <c r="O286" s="41"/>
      <c r="R286" s="62"/>
    </row>
    <row r="287" spans="1:38" ht="12.75" customHeight="1">
      <c r="F287" s="62"/>
      <c r="G287" s="62"/>
      <c r="H287" s="62"/>
      <c r="I287" s="62"/>
      <c r="J287" s="41"/>
      <c r="K287" s="62"/>
      <c r="L287" s="62"/>
      <c r="M287" s="62"/>
      <c r="O287" s="41"/>
      <c r="R287" s="62"/>
    </row>
    <row r="288" spans="1:38" ht="12.75" customHeight="1">
      <c r="F288" s="62"/>
      <c r="G288" s="62"/>
      <c r="H288" s="62"/>
      <c r="I288" s="62"/>
      <c r="J288" s="41"/>
      <c r="K288" s="62"/>
      <c r="L288" s="62"/>
      <c r="M288" s="62"/>
      <c r="O288" s="41"/>
      <c r="R288" s="62"/>
    </row>
    <row r="289" spans="6:18" ht="12.75" customHeight="1">
      <c r="F289" s="62"/>
      <c r="G289" s="62"/>
      <c r="H289" s="62"/>
      <c r="I289" s="62"/>
      <c r="J289" s="41"/>
      <c r="K289" s="62"/>
      <c r="L289" s="62"/>
      <c r="M289" s="62"/>
      <c r="O289" s="41"/>
      <c r="R289" s="62"/>
    </row>
    <row r="290" spans="6:18" ht="12.75" customHeight="1">
      <c r="F290" s="62"/>
      <c r="G290" s="62"/>
      <c r="H290" s="62"/>
      <c r="I290" s="62"/>
      <c r="J290" s="41"/>
      <c r="K290" s="62"/>
      <c r="L290" s="62"/>
      <c r="M290" s="62"/>
      <c r="O290" s="41"/>
      <c r="R290" s="62"/>
    </row>
    <row r="291" spans="6:18" ht="12.75" customHeight="1">
      <c r="F291" s="62"/>
      <c r="G291" s="62"/>
      <c r="H291" s="62"/>
      <c r="I291" s="62"/>
      <c r="J291" s="41"/>
      <c r="K291" s="62"/>
      <c r="L291" s="62"/>
      <c r="M291" s="62"/>
      <c r="O291" s="41"/>
      <c r="R291" s="62"/>
    </row>
    <row r="292" spans="6:18" ht="12.75" customHeight="1">
      <c r="F292" s="62"/>
      <c r="G292" s="62"/>
      <c r="H292" s="62"/>
      <c r="I292" s="62"/>
      <c r="J292" s="41"/>
      <c r="K292" s="62"/>
      <c r="L292" s="62"/>
      <c r="M292" s="62"/>
      <c r="O292" s="41"/>
      <c r="R292" s="62"/>
    </row>
    <row r="293" spans="6:18" ht="12.75" customHeight="1">
      <c r="F293" s="62"/>
      <c r="G293" s="62"/>
      <c r="H293" s="62"/>
      <c r="I293" s="62"/>
      <c r="J293" s="41"/>
      <c r="K293" s="62"/>
      <c r="L293" s="62"/>
      <c r="M293" s="62"/>
      <c r="O293" s="41"/>
      <c r="R293" s="62"/>
    </row>
    <row r="294" spans="6:18" ht="12.75" customHeight="1">
      <c r="F294" s="62"/>
      <c r="G294" s="62"/>
      <c r="H294" s="62"/>
      <c r="I294" s="62"/>
      <c r="J294" s="41"/>
      <c r="K294" s="62"/>
      <c r="L294" s="62"/>
      <c r="M294" s="62"/>
      <c r="O294" s="41"/>
      <c r="R294" s="62"/>
    </row>
    <row r="295" spans="6:18" ht="12.75" customHeight="1">
      <c r="F295" s="62"/>
      <c r="G295" s="62"/>
      <c r="H295" s="62"/>
      <c r="I295" s="62"/>
      <c r="J295" s="41"/>
      <c r="K295" s="62"/>
      <c r="L295" s="62"/>
      <c r="M295" s="62"/>
      <c r="O295" s="41"/>
      <c r="R295" s="62"/>
    </row>
    <row r="296" spans="6:18" ht="12.75" customHeight="1">
      <c r="F296" s="62"/>
      <c r="G296" s="62"/>
      <c r="H296" s="62"/>
      <c r="I296" s="62"/>
      <c r="J296" s="41"/>
      <c r="K296" s="62"/>
      <c r="L296" s="62"/>
      <c r="M296" s="62"/>
      <c r="O296" s="41"/>
      <c r="R296" s="62"/>
    </row>
    <row r="297" spans="6:18" ht="12.75" customHeight="1">
      <c r="F297" s="62"/>
      <c r="G297" s="62"/>
      <c r="H297" s="62"/>
      <c r="I297" s="62"/>
      <c r="J297" s="41"/>
      <c r="K297" s="62"/>
      <c r="L297" s="62"/>
      <c r="M297" s="62"/>
      <c r="O297" s="41"/>
      <c r="R297" s="62"/>
    </row>
    <row r="298" spans="6:18" ht="12.75" customHeight="1">
      <c r="F298" s="62"/>
      <c r="G298" s="62"/>
      <c r="H298" s="62"/>
      <c r="I298" s="62"/>
      <c r="J298" s="41"/>
      <c r="K298" s="62"/>
      <c r="L298" s="62"/>
      <c r="M298" s="62"/>
      <c r="O298" s="41"/>
      <c r="R298" s="62"/>
    </row>
    <row r="299" spans="6:18" ht="12.75" customHeight="1">
      <c r="F299" s="62"/>
      <c r="G299" s="62"/>
      <c r="H299" s="62"/>
      <c r="I299" s="62"/>
      <c r="J299" s="41"/>
      <c r="K299" s="62"/>
      <c r="L299" s="62"/>
      <c r="M299" s="62"/>
      <c r="O299" s="41"/>
      <c r="R299" s="62"/>
    </row>
    <row r="300" spans="6:18" ht="12.75" customHeight="1">
      <c r="F300" s="62"/>
      <c r="G300" s="62"/>
      <c r="H300" s="62"/>
      <c r="I300" s="62"/>
      <c r="J300" s="41"/>
      <c r="K300" s="62"/>
      <c r="L300" s="62"/>
      <c r="M300" s="62"/>
      <c r="O300" s="41"/>
      <c r="R300" s="62"/>
    </row>
    <row r="301" spans="6:18" ht="12.75" customHeight="1">
      <c r="F301" s="62"/>
      <c r="G301" s="62"/>
      <c r="H301" s="62"/>
      <c r="I301" s="62"/>
      <c r="J301" s="41"/>
      <c r="K301" s="62"/>
      <c r="L301" s="62"/>
      <c r="M301" s="62"/>
      <c r="O301" s="41"/>
      <c r="R301" s="62"/>
    </row>
    <row r="302" spans="6:18" ht="12.75" customHeight="1">
      <c r="F302" s="62"/>
      <c r="G302" s="62"/>
      <c r="H302" s="62"/>
      <c r="I302" s="62"/>
      <c r="J302" s="41"/>
      <c r="K302" s="62"/>
      <c r="L302" s="62"/>
      <c r="M302" s="62"/>
      <c r="O302" s="41"/>
      <c r="R302" s="62"/>
    </row>
    <row r="303" spans="6:18" ht="12.75" customHeight="1">
      <c r="F303" s="62"/>
      <c r="G303" s="62"/>
      <c r="H303" s="62"/>
      <c r="I303" s="62"/>
      <c r="J303" s="41"/>
      <c r="K303" s="62"/>
      <c r="L303" s="62"/>
      <c r="M303" s="62"/>
      <c r="O303" s="41"/>
      <c r="R303" s="62"/>
    </row>
    <row r="304" spans="6:18" ht="12.75" customHeight="1">
      <c r="F304" s="62"/>
      <c r="G304" s="62"/>
      <c r="H304" s="62"/>
      <c r="I304" s="62"/>
      <c r="J304" s="41"/>
      <c r="K304" s="62"/>
      <c r="L304" s="62"/>
      <c r="M304" s="62"/>
      <c r="O304" s="41"/>
      <c r="R304" s="62"/>
    </row>
    <row r="305" spans="6:18" ht="12.75" customHeight="1">
      <c r="F305" s="62"/>
      <c r="G305" s="62"/>
      <c r="H305" s="62"/>
      <c r="I305" s="62"/>
      <c r="J305" s="41"/>
      <c r="K305" s="62"/>
      <c r="L305" s="62"/>
      <c r="M305" s="62"/>
      <c r="O305" s="41"/>
      <c r="R305" s="62"/>
    </row>
    <row r="306" spans="6:18" ht="12.75" customHeight="1">
      <c r="F306" s="62"/>
      <c r="G306" s="62"/>
      <c r="H306" s="62"/>
      <c r="I306" s="62"/>
      <c r="J306" s="41"/>
      <c r="K306" s="62"/>
      <c r="L306" s="62"/>
      <c r="M306" s="62"/>
      <c r="O306" s="41"/>
      <c r="R306" s="62"/>
    </row>
    <row r="307" spans="6:18" ht="12.75" customHeight="1">
      <c r="F307" s="62"/>
      <c r="G307" s="62"/>
      <c r="H307" s="62"/>
      <c r="I307" s="62"/>
      <c r="J307" s="41"/>
      <c r="K307" s="62"/>
      <c r="L307" s="62"/>
      <c r="M307" s="62"/>
      <c r="O307" s="41"/>
      <c r="R307" s="62"/>
    </row>
    <row r="308" spans="6:18" ht="12.75" customHeight="1">
      <c r="F308" s="62"/>
      <c r="G308" s="62"/>
      <c r="H308" s="62"/>
      <c r="I308" s="62"/>
      <c r="J308" s="41"/>
      <c r="K308" s="62"/>
      <c r="L308" s="62"/>
      <c r="M308" s="62"/>
      <c r="O308" s="41"/>
      <c r="R308" s="62"/>
    </row>
    <row r="309" spans="6:18" ht="12.75" customHeight="1">
      <c r="F309" s="62"/>
      <c r="G309" s="62"/>
      <c r="H309" s="62"/>
      <c r="I309" s="62"/>
      <c r="J309" s="41"/>
      <c r="K309" s="62"/>
      <c r="L309" s="62"/>
      <c r="M309" s="62"/>
      <c r="O309" s="41"/>
      <c r="R309" s="62"/>
    </row>
    <row r="310" spans="6:18" ht="12.75" customHeight="1">
      <c r="F310" s="62"/>
      <c r="G310" s="62"/>
      <c r="H310" s="62"/>
      <c r="I310" s="62"/>
      <c r="J310" s="41"/>
      <c r="K310" s="62"/>
      <c r="L310" s="62"/>
      <c r="M310" s="62"/>
      <c r="O310" s="41"/>
      <c r="R310" s="62"/>
    </row>
    <row r="311" spans="6:18" ht="12.75" customHeight="1">
      <c r="F311" s="62"/>
      <c r="G311" s="62"/>
      <c r="H311" s="62"/>
      <c r="I311" s="62"/>
      <c r="J311" s="41"/>
      <c r="K311" s="62"/>
      <c r="L311" s="62"/>
      <c r="M311" s="62"/>
      <c r="O311" s="41"/>
      <c r="R311" s="62"/>
    </row>
    <row r="312" spans="6:18" ht="12.75" customHeight="1">
      <c r="F312" s="62"/>
      <c r="G312" s="62"/>
      <c r="H312" s="62"/>
      <c r="I312" s="62"/>
      <c r="J312" s="41"/>
      <c r="K312" s="62"/>
      <c r="L312" s="62"/>
      <c r="M312" s="62"/>
      <c r="O312" s="41"/>
      <c r="R312" s="62"/>
    </row>
    <row r="313" spans="6:18" ht="12.75" customHeight="1">
      <c r="F313" s="62"/>
      <c r="G313" s="62"/>
      <c r="H313" s="62"/>
      <c r="I313" s="62"/>
      <c r="J313" s="41"/>
      <c r="K313" s="62"/>
      <c r="L313" s="62"/>
      <c r="M313" s="62"/>
      <c r="O313" s="41"/>
      <c r="R313" s="62"/>
    </row>
    <row r="314" spans="6:18" ht="12.75" customHeight="1">
      <c r="F314" s="62"/>
      <c r="G314" s="62"/>
      <c r="H314" s="62"/>
      <c r="I314" s="62"/>
      <c r="J314" s="41"/>
      <c r="K314" s="62"/>
      <c r="L314" s="62"/>
      <c r="M314" s="62"/>
      <c r="O314" s="41"/>
      <c r="R314" s="62"/>
    </row>
    <row r="315" spans="6:18" ht="12.75" customHeight="1">
      <c r="F315" s="62"/>
      <c r="G315" s="62"/>
      <c r="H315" s="62"/>
      <c r="I315" s="62"/>
      <c r="J315" s="41"/>
      <c r="K315" s="62"/>
      <c r="L315" s="62"/>
      <c r="M315" s="62"/>
      <c r="O315" s="41"/>
      <c r="R315" s="62"/>
    </row>
    <row r="316" spans="6:18" ht="12.75" customHeight="1">
      <c r="F316" s="62"/>
      <c r="G316" s="62"/>
      <c r="H316" s="62"/>
      <c r="I316" s="62"/>
      <c r="J316" s="41"/>
      <c r="K316" s="62"/>
      <c r="L316" s="62"/>
      <c r="M316" s="62"/>
      <c r="O316" s="41"/>
      <c r="R316" s="62"/>
    </row>
    <row r="317" spans="6:18" ht="12.75" customHeight="1">
      <c r="F317" s="62"/>
      <c r="G317" s="62"/>
      <c r="H317" s="62"/>
      <c r="I317" s="62"/>
      <c r="J317" s="41"/>
      <c r="K317" s="62"/>
      <c r="L317" s="62"/>
      <c r="M317" s="62"/>
      <c r="O317" s="41"/>
      <c r="R317" s="62"/>
    </row>
    <row r="318" spans="6:18" ht="12.75" customHeight="1">
      <c r="F318" s="62"/>
      <c r="G318" s="62"/>
      <c r="H318" s="62"/>
      <c r="I318" s="62"/>
      <c r="J318" s="41"/>
      <c r="K318" s="62"/>
      <c r="L318" s="62"/>
      <c r="M318" s="62"/>
      <c r="O318" s="41"/>
      <c r="R318" s="62"/>
    </row>
    <row r="319" spans="6:18" ht="12.75" customHeight="1">
      <c r="F319" s="62"/>
      <c r="G319" s="62"/>
      <c r="H319" s="62"/>
      <c r="I319" s="62"/>
      <c r="J319" s="41"/>
      <c r="K319" s="62"/>
      <c r="L319" s="62"/>
      <c r="M319" s="62"/>
      <c r="O319" s="41"/>
      <c r="R319" s="62"/>
    </row>
    <row r="320" spans="6:18" ht="12.75" customHeight="1">
      <c r="F320" s="62"/>
      <c r="G320" s="62"/>
      <c r="H320" s="62"/>
      <c r="I320" s="62"/>
      <c r="J320" s="41"/>
      <c r="K320" s="62"/>
      <c r="L320" s="62"/>
      <c r="M320" s="62"/>
      <c r="O320" s="41"/>
      <c r="R320" s="62"/>
    </row>
    <row r="321" spans="6:18" ht="12.75" customHeight="1">
      <c r="F321" s="62"/>
      <c r="G321" s="62"/>
      <c r="H321" s="62"/>
      <c r="I321" s="62"/>
      <c r="J321" s="41"/>
      <c r="K321" s="62"/>
      <c r="L321" s="62"/>
      <c r="M321" s="62"/>
      <c r="O321" s="41"/>
      <c r="R321" s="62"/>
    </row>
    <row r="322" spans="6:18" ht="12.75" customHeight="1">
      <c r="F322" s="62"/>
      <c r="G322" s="62"/>
      <c r="H322" s="62"/>
      <c r="I322" s="62"/>
      <c r="J322" s="41"/>
      <c r="K322" s="62"/>
      <c r="L322" s="62"/>
      <c r="M322" s="62"/>
      <c r="O322" s="41"/>
      <c r="R322" s="62"/>
    </row>
    <row r="323" spans="6:18" ht="12.75" customHeight="1">
      <c r="F323" s="62"/>
      <c r="G323" s="62"/>
      <c r="H323" s="62"/>
      <c r="I323" s="62"/>
      <c r="J323" s="41"/>
      <c r="K323" s="62"/>
      <c r="L323" s="62"/>
      <c r="M323" s="62"/>
      <c r="O323" s="41"/>
      <c r="R323" s="62"/>
    </row>
    <row r="324" spans="6:18" ht="12.75" customHeight="1">
      <c r="F324" s="62"/>
      <c r="G324" s="62"/>
      <c r="H324" s="62"/>
      <c r="I324" s="62"/>
      <c r="J324" s="41"/>
      <c r="K324" s="62"/>
      <c r="L324" s="62"/>
      <c r="M324" s="62"/>
      <c r="O324" s="41"/>
      <c r="R324" s="62"/>
    </row>
    <row r="325" spans="6:18" ht="12.75" customHeight="1">
      <c r="F325" s="62"/>
      <c r="G325" s="62"/>
      <c r="H325" s="62"/>
      <c r="I325" s="62"/>
      <c r="J325" s="41"/>
      <c r="K325" s="62"/>
      <c r="L325" s="62"/>
      <c r="M325" s="62"/>
      <c r="O325" s="41"/>
      <c r="R325" s="62"/>
    </row>
    <row r="326" spans="6:18" ht="12.75" customHeight="1">
      <c r="F326" s="62"/>
      <c r="G326" s="62"/>
      <c r="H326" s="62"/>
      <c r="I326" s="62"/>
      <c r="J326" s="41"/>
      <c r="K326" s="62"/>
      <c r="L326" s="62"/>
      <c r="M326" s="62"/>
      <c r="O326" s="41"/>
      <c r="R326" s="62"/>
    </row>
    <row r="327" spans="6:18" ht="12.75" customHeight="1">
      <c r="F327" s="62"/>
      <c r="G327" s="62"/>
      <c r="H327" s="62"/>
      <c r="I327" s="62"/>
      <c r="J327" s="41"/>
      <c r="K327" s="62"/>
      <c r="L327" s="62"/>
      <c r="M327" s="62"/>
      <c r="O327" s="41"/>
      <c r="R327" s="62"/>
    </row>
    <row r="328" spans="6:18" ht="12.75" customHeight="1">
      <c r="F328" s="62"/>
      <c r="G328" s="62"/>
      <c r="H328" s="62"/>
      <c r="I328" s="62"/>
      <c r="J328" s="41"/>
      <c r="K328" s="62"/>
      <c r="L328" s="62"/>
      <c r="M328" s="62"/>
      <c r="O328" s="41"/>
      <c r="R328" s="62"/>
    </row>
    <row r="329" spans="6:18" ht="12.75" customHeight="1">
      <c r="F329" s="62"/>
      <c r="G329" s="62"/>
      <c r="H329" s="62"/>
      <c r="I329" s="62"/>
      <c r="J329" s="41"/>
      <c r="K329" s="62"/>
      <c r="L329" s="62"/>
      <c r="M329" s="62"/>
      <c r="O329" s="41"/>
      <c r="R329" s="62"/>
    </row>
    <row r="330" spans="6:18" ht="12.75" customHeight="1">
      <c r="F330" s="62"/>
      <c r="G330" s="62"/>
      <c r="H330" s="62"/>
      <c r="I330" s="62"/>
      <c r="J330" s="41"/>
      <c r="K330" s="62"/>
      <c r="L330" s="62"/>
      <c r="M330" s="62"/>
      <c r="O330" s="41"/>
      <c r="R330" s="62"/>
    </row>
    <row r="331" spans="6:18" ht="12.75" customHeight="1">
      <c r="F331" s="62"/>
      <c r="G331" s="62"/>
      <c r="H331" s="62"/>
      <c r="I331" s="62"/>
      <c r="J331" s="41"/>
      <c r="K331" s="62"/>
      <c r="L331" s="62"/>
      <c r="M331" s="62"/>
      <c r="O331" s="41"/>
      <c r="R331" s="62"/>
    </row>
    <row r="332" spans="6:18" ht="12.75" customHeight="1">
      <c r="F332" s="62"/>
      <c r="G332" s="62"/>
      <c r="H332" s="62"/>
      <c r="I332" s="62"/>
      <c r="J332" s="41"/>
      <c r="K332" s="62"/>
      <c r="L332" s="62"/>
      <c r="M332" s="62"/>
      <c r="O332" s="41"/>
      <c r="R332" s="62"/>
    </row>
    <row r="333" spans="6:18" ht="12.75" customHeight="1">
      <c r="F333" s="62"/>
      <c r="G333" s="62"/>
      <c r="H333" s="62"/>
      <c r="I333" s="62"/>
      <c r="J333" s="41"/>
      <c r="K333" s="62"/>
      <c r="L333" s="62"/>
      <c r="M333" s="62"/>
      <c r="O333" s="41"/>
      <c r="R333" s="62"/>
    </row>
    <row r="334" spans="6:18" ht="12.75" customHeight="1">
      <c r="F334" s="62"/>
      <c r="G334" s="62"/>
      <c r="H334" s="62"/>
      <c r="I334" s="62"/>
      <c r="J334" s="41"/>
      <c r="K334" s="62"/>
      <c r="L334" s="62"/>
      <c r="M334" s="62"/>
      <c r="O334" s="41"/>
      <c r="R334" s="62"/>
    </row>
    <row r="335" spans="6:18" ht="12.75" customHeight="1">
      <c r="F335" s="62"/>
      <c r="G335" s="62"/>
      <c r="H335" s="62"/>
      <c r="I335" s="62"/>
      <c r="J335" s="41"/>
      <c r="K335" s="62"/>
      <c r="L335" s="62"/>
      <c r="M335" s="62"/>
      <c r="O335" s="41"/>
      <c r="R335" s="62"/>
    </row>
    <row r="336" spans="6:18" ht="12.75" customHeight="1"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6:18" ht="12.75" customHeight="1"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6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6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6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6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6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6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6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6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6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6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6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6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6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6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6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</sheetData>
  <autoFilter ref="R1:R277"/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2023-08-03T02:44:48Z</dcterms:modified>
</cp:coreProperties>
</file>