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6"/>
  <c r="K25"/>
  <c r="L24"/>
  <c r="K24"/>
  <c r="M24" s="1"/>
  <c r="P13"/>
  <c r="P14"/>
  <c r="M74"/>
  <c r="L73"/>
  <c r="K73"/>
  <c r="L74"/>
  <c r="K74"/>
  <c r="K75"/>
  <c r="K84"/>
  <c r="M84" s="1"/>
  <c r="M73" l="1"/>
  <c r="M25"/>
  <c r="K72"/>
  <c r="L72"/>
  <c r="L71"/>
  <c r="K71"/>
  <c r="L70"/>
  <c r="K70"/>
  <c r="L69"/>
  <c r="K69"/>
  <c r="M71" l="1"/>
  <c r="M70"/>
  <c r="M72"/>
  <c r="M69"/>
  <c r="L67"/>
  <c r="K67"/>
  <c r="L68"/>
  <c r="K68"/>
  <c r="L66"/>
  <c r="K66"/>
  <c r="M67" l="1"/>
  <c r="M68"/>
  <c r="M66"/>
  <c r="L65"/>
  <c r="K65"/>
  <c r="L64"/>
  <c r="K64"/>
  <c r="L61"/>
  <c r="K61"/>
  <c r="L62"/>
  <c r="K62"/>
  <c r="L60"/>
  <c r="K60"/>
  <c r="L63"/>
  <c r="K63"/>
  <c r="L57"/>
  <c r="K57"/>
  <c r="L58"/>
  <c r="K58"/>
  <c r="L59"/>
  <c r="K59"/>
  <c r="L56"/>
  <c r="K56"/>
  <c r="L55"/>
  <c r="K55"/>
  <c r="M62" l="1"/>
  <c r="M60"/>
  <c r="M65"/>
  <c r="M64"/>
  <c r="M63"/>
  <c r="M61"/>
  <c r="M56"/>
  <c r="M59"/>
  <c r="M57"/>
  <c r="M58"/>
  <c r="M55"/>
  <c r="P12"/>
  <c r="L54"/>
  <c r="K54"/>
  <c r="L53"/>
  <c r="K53"/>
  <c r="L52"/>
  <c r="K52"/>
  <c r="M53" l="1"/>
  <c r="M54"/>
  <c r="M52"/>
  <c r="L46" l="1"/>
  <c r="K46"/>
  <c r="L49"/>
  <c r="K49"/>
  <c r="K51"/>
  <c r="L51"/>
  <c r="L50"/>
  <c r="K50"/>
  <c r="L48"/>
  <c r="K48"/>
  <c r="L45"/>
  <c r="K45"/>
  <c r="L47"/>
  <c r="K47"/>
  <c r="L11"/>
  <c r="K11"/>
  <c r="L44"/>
  <c r="K44"/>
  <c r="L43"/>
  <c r="K43"/>
  <c r="L42"/>
  <c r="K42"/>
  <c r="L41"/>
  <c r="K41"/>
  <c r="L40"/>
  <c r="K40"/>
  <c r="L38"/>
  <c r="K38"/>
  <c r="L39"/>
  <c r="K39"/>
  <c r="L37"/>
  <c r="K37"/>
  <c r="P10"/>
  <c r="M45" l="1"/>
  <c r="M11"/>
  <c r="M50"/>
  <c r="M49"/>
  <c r="M48"/>
  <c r="M46"/>
  <c r="M51"/>
  <c r="M47"/>
  <c r="M41"/>
  <c r="M44"/>
  <c r="M42"/>
  <c r="M43"/>
  <c r="M38"/>
  <c r="M40"/>
  <c r="M39"/>
  <c r="M37"/>
  <c r="H273" l="1"/>
  <c r="K273" l="1"/>
  <c r="L273" s="1"/>
  <c r="K262"/>
  <c r="L262" s="1"/>
  <c r="K252"/>
  <c r="L252" s="1"/>
  <c r="K268" l="1"/>
  <c r="L268" s="1"/>
  <c r="K269" l="1"/>
  <c r="L269" s="1"/>
  <c r="K266" l="1"/>
  <c r="L266" s="1"/>
  <c r="K245"/>
  <c r="L245" s="1"/>
  <c r="K265"/>
  <c r="L265" s="1"/>
  <c r="K264"/>
  <c r="L264" s="1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F241"/>
  <c r="K241" s="1"/>
  <c r="L241" s="1"/>
  <c r="K240"/>
  <c r="L240" s="1"/>
  <c r="K239"/>
  <c r="L239" s="1"/>
  <c r="K238"/>
  <c r="L238" s="1"/>
  <c r="K237"/>
  <c r="L237" s="1"/>
  <c r="K236"/>
  <c r="L236" s="1"/>
  <c r="F235"/>
  <c r="K235" s="1"/>
  <c r="L235" s="1"/>
  <c r="F234"/>
  <c r="K234" s="1"/>
  <c r="L234" s="1"/>
  <c r="K233"/>
  <c r="L233" s="1"/>
  <c r="F232"/>
  <c r="K232" s="1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3"/>
  <c r="L213" s="1"/>
  <c r="F212"/>
  <c r="K212" s="1"/>
  <c r="L212" s="1"/>
  <c r="K211"/>
  <c r="L211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4"/>
  <c r="L184" s="1"/>
  <c r="K182"/>
  <c r="L182" s="1"/>
  <c r="K180"/>
  <c r="L180" s="1"/>
  <c r="K179"/>
  <c r="L179" s="1"/>
  <c r="K178"/>
  <c r="L178" s="1"/>
  <c r="K176"/>
  <c r="L176" s="1"/>
  <c r="K175"/>
  <c r="L175" s="1"/>
  <c r="K174"/>
  <c r="L174" s="1"/>
  <c r="K173"/>
  <c r="K172"/>
  <c r="L172" s="1"/>
  <c r="K171"/>
  <c r="L171" s="1"/>
  <c r="K169"/>
  <c r="L169" s="1"/>
  <c r="K168"/>
  <c r="L168" s="1"/>
  <c r="K167"/>
  <c r="L167" s="1"/>
  <c r="K166"/>
  <c r="L166" s="1"/>
  <c r="K165"/>
  <c r="L165" s="1"/>
  <c r="F164"/>
  <c r="K164" s="1"/>
  <c r="L164" s="1"/>
  <c r="H163"/>
  <c r="K163" s="1"/>
  <c r="L163" s="1"/>
  <c r="K160"/>
  <c r="L160" s="1"/>
  <c r="K159"/>
  <c r="L159" s="1"/>
  <c r="K158"/>
  <c r="L158" s="1"/>
  <c r="K157"/>
  <c r="L157" s="1"/>
  <c r="K156"/>
  <c r="L156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H129"/>
  <c r="K129" s="1"/>
  <c r="L129" s="1"/>
  <c r="F128"/>
  <c r="K128" s="1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M7"/>
  <c r="D7" i="5"/>
  <c r="K6" i="4"/>
  <c r="K6" i="3"/>
  <c r="L6" i="2"/>
</calcChain>
</file>

<file path=xl/sharedStrings.xml><?xml version="1.0" encoding="utf-8"?>
<sst xmlns="http://schemas.openxmlformats.org/spreadsheetml/2006/main" count="2836" uniqueCount="1107">
  <si>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</si>
  <si>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</si>
  <si>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</si>
  <si>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</si>
  <si>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</si>
  <si>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</si>
  <si>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</si>
  <si>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</si>
  <si>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</si>
  <si>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</si>
  <si>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</si>
  <si>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</si>
  <si>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</si>
  <si>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</si>
  <si>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</si>
  <si>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</si>
  <si>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</si>
  <si>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</si>
  <si>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</si>
  <si>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</si>
  <si>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</si>
  <si>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</si>
  <si>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</si>
  <si>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</si>
  <si>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</si>
  <si>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</si>
  <si>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</si>
  <si>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</si>
  <si>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</si>
  <si>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</si>
  <si>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</si>
  <si>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</si>
  <si>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</si>
  <si>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</si>
  <si>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</si>
  <si>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</si>
  <si>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</si>
  <si>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</si>
  <si>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</si>
  <si>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</si>
  <si>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</si>
  <si>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</si>
  <si>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</si>
  <si>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</si>
  <si>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</si>
  <si>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</si>
  <si>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</si>
  <si>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</si>
  <si>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</si>
  <si>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</si>
  <si>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</si>
  <si>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</si>
  <si>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</si>
  <si>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</si>
  <si>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</si>
  <si>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</si>
  <si>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</si>
  <si>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</si>
  <si>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</si>
  <si>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</si>
  <si>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</si>
  <si>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</si>
  <si>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</si>
  <si>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</si>
  <si>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</si>
  <si>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</si>
  <si>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</si>
  <si>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</si>
  <si>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</si>
  <si>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</si>
  <si>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</si>
  <si>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</si>
  <si>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</si>
  <si>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</si>
  <si>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</si>
  <si>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</si>
  <si>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</si>
  <si>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</si>
  <si>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</si>
  <si>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</si>
  <si>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</si>
  <si>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</si>
  <si>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</si>
  <si>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</si>
  <si>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</si>
  <si>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</si>
  <si>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</si>
  <si>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</si>
  <si>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</si>
  <si>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</si>
  <si>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</si>
  <si>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</si>
  <si>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</si>
  <si>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</si>
  <si>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</si>
  <si>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</si>
  <si>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</si>
  <si>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</si>
  <si>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</si>
  <si>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</si>
  <si>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</si>
  <si>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</si>
  <si>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</si>
  <si>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</si>
  <si>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</si>
  <si>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</si>
  <si>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</si>
  <si>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</si>
  <si>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</si>
  <si>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</si>
  <si>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</si>
  <si>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</si>
  <si>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</si>
  <si>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</si>
  <si>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</si>
  <si>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</si>
  <si>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</si>
  <si>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</si>
  <si>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</si>
  <si>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</si>
  <si>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</si>
  <si>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</si>
  <si>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</si>
  <si>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</si>
  <si>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</si>
  <si>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</si>
  <si>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</si>
  <si>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</si>
  <si>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</si>
  <si>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</si>
  <si>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</si>
  <si>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</si>
  <si>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</si>
  <si>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</si>
  <si>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</si>
  <si>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</si>
  <si>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</si>
  <si>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</si>
  <si>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</si>
  <si>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</si>
  <si>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</si>
  <si>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</si>
  <si>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</si>
  <si>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</si>
  <si>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</si>
  <si>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</si>
  <si>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</si>
  <si>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</si>
  <si>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</si>
  <si>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</si>
  <si>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</si>
  <si>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</si>
  <si>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</si>
  <si>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</si>
  <si>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</si>
  <si>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</si>
  <si>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</si>
  <si>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</si>
  <si>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</si>
  <si>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</si>
  <si>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</si>
  <si>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</si>
  <si>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</si>
  <si>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</si>
  <si>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</si>
  <si>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</si>
  <si>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</si>
  <si>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</si>
  <si>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</si>
  <si>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</si>
  <si>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</si>
  <si>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</si>
  <si>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</si>
  <si>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</si>
  <si>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</si>
  <si>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</si>
  <si>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</si>
  <si>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</si>
  <si>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</si>
  <si>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</si>
  <si>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</si>
  <si>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</si>
  <si>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</si>
  <si>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</si>
  <si>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</si>
  <si>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</si>
  <si>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</si>
  <si>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</si>
  <si>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</si>
  <si>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</si>
  <si>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</si>
  <si>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</si>
  <si>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</si>
  <si>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</si>
  <si>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</si>
  <si>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</si>
  <si>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</si>
  <si>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</si>
  <si>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</si>
  <si>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</si>
  <si>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</si>
  <si>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</si>
  <si>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</si>
  <si>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</si>
  <si>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</si>
  <si>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</si>
  <si>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</si>
  <si>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</si>
  <si>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</si>
  <si>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</si>
  <si>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</si>
  <si>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</si>
  <si>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</si>
  <si>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</si>
  <si>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</si>
  <si>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</si>
  <si>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</si>
  <si>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</si>
  <si>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</si>
  <si>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</si>
  <si>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</si>
  <si>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</si>
  <si>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</si>
  <si>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</si>
  <si>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</si>
  <si>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</si>
  <si>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</si>
  <si>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</si>
  <si>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</si>
  <si>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</si>
  <si>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</si>
  <si>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</si>
  <si>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</si>
  <si>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</si>
  <si>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</si>
  <si>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</si>
  <si>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</si>
  <si>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</si>
  <si>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</si>
  <si>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</si>
  <si>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</si>
  <si>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</si>
  <si>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</si>
  <si>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</si>
  <si>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</si>
  <si>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</si>
  <si>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</si>
  <si>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</si>
  <si>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</si>
  <si>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</si>
  <si>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</si>
  <si>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</si>
  <si>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</si>
  <si>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</si>
  <si>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</si>
  <si>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</si>
  <si>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</si>
  <si>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</si>
  <si>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</si>
  <si>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</si>
  <si>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</si>
  <si>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</si>
  <si>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</si>
  <si>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</si>
  <si>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</si>
  <si>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</si>
  <si>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</si>
  <si>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</si>
  <si>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</si>
  <si>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</si>
  <si>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</si>
  <si>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</si>
  <si>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</si>
  <si>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</si>
  <si>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</si>
  <si>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</si>
  <si>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</si>
  <si>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</si>
  <si>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</si>
  <si>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</si>
  <si>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</si>
  <si>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</si>
  <si>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</si>
  <si>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</si>
  <si>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</si>
  <si>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</si>
  <si>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</si>
  <si>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</si>
  <si>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</si>
  <si>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</si>
  <si>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</si>
  <si>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</si>
  <si>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</si>
  <si>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</si>
  <si>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</si>
  <si>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</si>
  <si>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</si>
  <si>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</si>
  <si>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</si>
  <si>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</si>
  <si>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</si>
  <si>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</si>
  <si>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</si>
  <si>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</si>
  <si>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</si>
  <si>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</si>
  <si>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</si>
  <si>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</si>
  <si>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</si>
  <si>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</si>
  <si>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</si>
  <si>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</si>
  <si>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</si>
  <si>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</si>
  <si>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</si>
  <si>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</si>
  <si>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</si>
  <si>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</si>
  <si>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</si>
  <si>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</si>
  <si>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</si>
  <si>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</si>
  <si>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</si>
  <si>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</si>
  <si>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</si>
  <si>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</si>
  <si>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</si>
  <si>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</si>
  <si>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</si>
  <si>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</si>
  <si>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</si>
  <si>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</si>
  <si>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</si>
  <si>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</si>
  <si>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</si>
  <si>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</si>
  <si>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</si>
  <si>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</si>
  <si>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</si>
  <si>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</si>
  <si>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</si>
  <si>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</si>
  <si>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</si>
  <si>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</si>
  <si>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</si>
  <si>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</si>
  <si>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</si>
  <si>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</si>
  <si>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</si>
  <si>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</si>
  <si>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</si>
  <si>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</si>
  <si>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</si>
  <si>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</si>
  <si>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</si>
  <si>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</si>
  <si>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</si>
  <si>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</si>
  <si>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</si>
  <si>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</si>
  <si>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</si>
  <si>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</si>
  <si>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</si>
  <si>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</si>
  <si>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</si>
  <si>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</si>
  <si>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</si>
  <si>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</si>
  <si>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</si>
  <si>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</si>
  <si>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</si>
  <si>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</si>
  <si>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</si>
  <si>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</si>
  <si>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</si>
  <si>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</si>
  <si>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</si>
  <si>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</si>
  <si>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</si>
  <si>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</si>
  <si>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</si>
  <si>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</si>
  <si>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</si>
  <si>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</si>
  <si>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</si>
  <si>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</si>
  <si>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</si>
  <si>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</si>
  <si>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</si>
  <si>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</si>
  <si>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</si>
  <si>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</si>
  <si>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</si>
  <si>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</si>
  <si>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</si>
  <si>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</si>
  <si>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</si>
  <si>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</si>
  <si>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</si>
  <si>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</si>
  <si>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</si>
  <si>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</si>
  <si>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</si>
  <si>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</si>
  <si>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</si>
  <si>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</si>
  <si>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</si>
  <si>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</si>
  <si>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</si>
  <si>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</si>
  <si>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</si>
  <si>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</si>
  <si>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</si>
  <si>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</si>
  <si>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</si>
  <si>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</si>
  <si>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</si>
  <si>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</si>
  <si>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</si>
  <si>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</si>
  <si>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</si>
  <si>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</si>
  <si>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</si>
  <si>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</si>
  <si>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</si>
  <si>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</si>
  <si>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</si>
  <si>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</si>
  <si>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</si>
  <si>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</si>
  <si>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</si>
  <si>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</si>
  <si>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</si>
  <si>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</si>
  <si>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</si>
  <si>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</si>
  <si>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</si>
  <si>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</si>
  <si>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</si>
  <si>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</si>
  <si>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</si>
  <si>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</si>
  <si>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</si>
  <si>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</si>
  <si>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</si>
  <si>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</si>
  <si>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</si>
  <si>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</si>
  <si>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</si>
  <si>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</si>
  <si>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</si>
  <si>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</si>
  <si>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</si>
  <si>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</si>
  <si>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</si>
  <si>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</si>
  <si>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</si>
  <si>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</si>
  <si>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</si>
  <si>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</si>
  <si>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</si>
  <si>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</si>
  <si>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</si>
  <si>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</si>
  <si>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</si>
  <si>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</si>
  <si>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</si>
  <si>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</si>
  <si>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</si>
  <si>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</si>
  <si>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</si>
  <si>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</si>
  <si>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</si>
  <si>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</si>
  <si>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</si>
  <si>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</si>
  <si>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</si>
  <si>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</si>
  <si>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</si>
  <si>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</si>
  <si>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</si>
  <si>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</si>
  <si>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</si>
  <si>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</si>
  <si>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</si>
  <si>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</si>
  <si>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</si>
  <si>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</si>
  <si>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</si>
  <si>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</si>
  <si>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</si>
  <si>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</si>
  <si>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</si>
  <si>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</si>
  <si>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</si>
  <si>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</si>
  <si>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</si>
  <si>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</si>
  <si>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</si>
  <si>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</si>
  <si>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</si>
  <si>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</si>
  <si>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</si>
  <si>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</si>
  <si>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</si>
  <si>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</si>
  <si>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</si>
  <si>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</si>
  <si>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</si>
  <si>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</si>
  <si>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</si>
  <si>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</si>
  <si>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</si>
  <si>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</si>
  <si>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</si>
  <si>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</si>
  <si>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</si>
  <si>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</si>
  <si>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</si>
  <si>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</si>
  <si>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</si>
  <si>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</si>
  <si>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</si>
  <si>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</si>
  <si>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</si>
  <si>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</si>
  <si>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</si>
  <si>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</si>
  <si>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</si>
  <si>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</si>
  <si>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</si>
  <si>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</si>
  <si>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</si>
  <si>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</si>
  <si>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</si>
  <si>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</si>
  <si>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</si>
  <si>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</si>
  <si>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</si>
  <si>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</si>
  <si>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</si>
  <si>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</si>
  <si>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</si>
  <si>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</si>
  <si>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</si>
  <si>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</si>
  <si>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</si>
  <si>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</si>
  <si>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</si>
  <si>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</si>
  <si>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</si>
  <si>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</si>
  <si>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</si>
  <si>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</si>
  <si>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</si>
  <si>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</si>
  <si>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</si>
  <si>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</si>
  <si>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</si>
  <si>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</si>
  <si>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</si>
  <si>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</si>
  <si>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</si>
  <si>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</si>
  <si>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</si>
  <si>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</si>
  <si>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</si>
  <si>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</si>
  <si>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</si>
  <si>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</si>
  <si>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</si>
  <si>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</si>
  <si>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</si>
  <si>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</si>
  <si>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</si>
  <si>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</si>
  <si>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</si>
  <si>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</si>
  <si>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</si>
  <si>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</si>
  <si>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</si>
  <si>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</si>
  <si>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</si>
  <si>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</si>
  <si>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</si>
  <si>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</si>
  <si>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</si>
  <si>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</si>
  <si>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</si>
  <si>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</si>
  <si>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</si>
  <si>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</si>
  <si>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</si>
  <si>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</si>
  <si>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</si>
  <si>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</si>
  <si>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</si>
  <si>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</si>
  <si>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</si>
  <si>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</si>
  <si>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</si>
  <si>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</si>
  <si>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</si>
  <si>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</si>
  <si>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</si>
  <si>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</si>
  <si>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</si>
  <si>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</si>
  <si>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</si>
  <si>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</si>
  <si>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</si>
  <si>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</si>
  <si>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</si>
  <si>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</si>
  <si>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</si>
  <si>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</si>
  <si>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</si>
  <si>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</si>
  <si>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</si>
  <si>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</si>
  <si>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</si>
  <si>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</si>
  <si>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</si>
  <si>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</si>
  <si>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</si>
  <si>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</si>
  <si>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</si>
  <si>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</si>
  <si>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</si>
  <si>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</si>
  <si>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</si>
  <si>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</si>
  <si>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</si>
  <si>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</si>
  <si>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</si>
  <si>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</si>
  <si>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</si>
  <si>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</si>
  <si>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</si>
  <si>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</si>
  <si>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</si>
  <si>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</si>
  <si>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</si>
  <si>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</si>
  <si>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</si>
  <si>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</si>
  <si>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</si>
  <si>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</si>
  <si>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</si>
  <si>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</si>
  <si>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</si>
  <si>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</si>
  <si>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</si>
  <si>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</si>
  <si>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</si>
  <si>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</si>
  <si>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</si>
  <si>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</si>
  <si>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</si>
  <si>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</si>
  <si>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</si>
  <si>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</si>
  <si>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</si>
  <si>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</si>
  <si>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</si>
  <si>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</si>
  <si>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</si>
  <si>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</si>
  <si>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</si>
  <si>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</si>
  <si>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</si>
  <si>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</si>
  <si>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</si>
  <si>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</si>
  <si>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</si>
  <si>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</si>
  <si>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</si>
  <si>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</si>
  <si>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</si>
  <si>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</si>
  <si>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</si>
  <si>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</si>
  <si>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</si>
  <si>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</si>
  <si>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</si>
  <si>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</si>
  <si>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</si>
  <si>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</si>
  <si>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</si>
  <si>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</si>
  <si>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</si>
  <si>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</si>
  <si>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</si>
  <si>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</si>
  <si>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</si>
  <si>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</si>
  <si>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</si>
  <si>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</si>
  <si>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</si>
  <si>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</si>
  <si>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</si>
  <si>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</si>
  <si>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</si>
  <si>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</si>
  <si>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</si>
  <si>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</si>
  <si>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</si>
  <si>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</si>
  <si>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</si>
  <si>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</si>
  <si>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</si>
  <si>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</si>
  <si>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</si>
  <si>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</si>
  <si>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</si>
  <si>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</si>
  <si>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</si>
  <si>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</si>
  <si>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</si>
  <si>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</si>
  <si>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</si>
  <si>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</si>
  <si>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</si>
  <si>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</si>
  <si>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</si>
  <si>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</si>
  <si>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</si>
  <si>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</si>
  <si>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</si>
  <si>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</si>
  <si>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</si>
  <si>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</si>
  <si>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</si>
  <si>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</si>
  <si>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</si>
  <si>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</si>
  <si>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</si>
  <si>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</si>
  <si>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</si>
  <si>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</si>
  <si>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</si>
  <si>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</si>
  <si>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</si>
  <si>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</si>
  <si>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</si>
  <si>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</si>
  <si>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</si>
  <si>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</si>
  <si>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</si>
  <si>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</si>
  <si>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</si>
  <si>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</si>
  <si>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</si>
  <si>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</si>
  <si>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</si>
  <si>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</si>
  <si>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</si>
  <si>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</si>
  <si>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</si>
  <si>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</si>
  <si>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</si>
  <si>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</si>
  <si>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</si>
  <si>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</si>
  <si>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</si>
  <si>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</si>
  <si>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</si>
  <si>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</si>
  <si>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</si>
  <si>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</si>
  <si>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</si>
  <si>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</si>
  <si>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</si>
  <si>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</si>
  <si>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</si>
  <si>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</si>
  <si>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</si>
  <si>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</si>
  <si>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</si>
  <si>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</si>
  <si>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</si>
  <si>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</si>
  <si>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</si>
  <si>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</si>
  <si>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</si>
  <si>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</si>
  <si>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</si>
  <si>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</si>
  <si>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</si>
  <si>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</si>
  <si>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</si>
  <si>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</si>
  <si>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</si>
  <si>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</si>
  <si>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</si>
  <si>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</si>
  <si>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</si>
  <si>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</si>
  <si>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</si>
  <si>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</si>
  <si>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</si>
  <si>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</si>
  <si>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</si>
  <si>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</si>
  <si>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</si>
  <si>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</si>
  <si>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</si>
  <si>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</si>
  <si>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</si>
  <si>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</si>
  <si>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</si>
  <si>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</si>
  <si>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</si>
  <si>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</si>
  <si>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</si>
  <si>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</si>
  <si>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</si>
  <si>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</si>
  <si>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</si>
  <si>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</si>
  <si>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</si>
  <si>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</si>
  <si>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</si>
  <si>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</si>
  <si>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</si>
  <si>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</si>
  <si>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</si>
  <si>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</si>
  <si>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</si>
  <si>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</si>
  <si>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</si>
  <si>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</si>
  <si>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</si>
  <si>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</si>
  <si>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</si>
  <si>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</si>
  <si>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</si>
  <si>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</si>
  <si>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</si>
  <si>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</si>
  <si>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</si>
  <si>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</si>
  <si>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</si>
  <si>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</si>
  <si>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</si>
  <si>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</si>
  <si>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</si>
  <si>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</si>
  <si>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</si>
  <si>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</si>
  <si>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</si>
  <si>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</si>
  <si>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</si>
  <si>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</si>
  <si>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</si>
  <si>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</si>
  <si>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</si>
  <si>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</si>
  <si>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</si>
  <si>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</si>
  <si>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</si>
  <si>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</si>
  <si>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</si>
  <si>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</si>
  <si>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</si>
  <si>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</si>
  <si>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</si>
  <si>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</si>
  <si>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</si>
  <si>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</si>
  <si>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</si>
  <si>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</si>
  <si>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</si>
  <si>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</si>
  <si>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</si>
  <si>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</si>
  <si>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</si>
  <si>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</si>
  <si>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</si>
  <si>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</si>
  <si>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</si>
  <si>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</si>
  <si>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</si>
  <si>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</si>
  <si>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</si>
  <si>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</si>
  <si>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</si>
  <si>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</si>
  <si>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</si>
  <si>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</si>
  <si>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</si>
  <si>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</si>
  <si>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</si>
  <si>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</si>
  <si>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</si>
  <si>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</si>
  <si>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</si>
  <si>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</si>
  <si>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</si>
  <si>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</si>
  <si>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</si>
  <si>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</si>
  <si>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</si>
  <si>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</si>
  <si>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</si>
  <si>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</si>
  <si>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</si>
  <si>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</si>
  <si>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</si>
  <si>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</si>
  <si>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</si>
  <si>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</si>
  <si>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</si>
  <si>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</si>
  <si>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</si>
  <si>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</si>
  <si>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</si>
  <si>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</si>
  <si>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</si>
  <si>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</si>
  <si>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</si>
  <si>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</si>
  <si>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</si>
  <si>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</si>
  <si>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</si>
  <si>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</si>
  <si>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</si>
  <si>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</si>
  <si>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</si>
  <si>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</si>
  <si>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</si>
  <si>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</si>
  <si>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</si>
  <si>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</si>
  <si>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</si>
  <si>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</si>
  <si>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</si>
  <si>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</si>
  <si>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</si>
  <si>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</si>
  <si>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</si>
  <si>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</si>
  <si>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</si>
  <si>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</si>
  <si>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</si>
  <si>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</si>
  <si>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</si>
  <si>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</si>
  <si>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</si>
  <si>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</si>
  <si>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</si>
  <si>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ALFAVIO</t>
  </si>
  <si>
    <t>JETMALL</t>
  </si>
  <si>
    <t>PIDILITIND AUG FUT</t>
  </si>
  <si>
    <t>2380-2400</t>
  </si>
  <si>
    <t>IFL</t>
  </si>
  <si>
    <t>1020-1040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</si>
  <si>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</si>
  <si>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</si>
  <si>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</si>
  <si>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</si>
  <si>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</si>
  <si>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</si>
  <si>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</si>
  <si>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349-351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</si>
  <si>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</si>
  <si>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</si>
  <si>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</si>
  <si>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</si>
  <si>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</si>
  <si>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</si>
  <si>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</si>
  <si>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</si>
  <si>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</si>
  <si>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</si>
  <si>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</si>
  <si>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</si>
  <si>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</si>
  <si>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</si>
  <si>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EARUM</t>
  </si>
  <si>
    <t>PAYAL BHUMISHTH PATEL</t>
  </si>
  <si>
    <t>GKP</t>
  </si>
  <si>
    <t>MOHAMED HASHIM YACOOBALI</t>
  </si>
  <si>
    <t>HILTON</t>
  </si>
  <si>
    <t>Hilton Metal Forging Limi</t>
  </si>
  <si>
    <t>MANSI SHARES &amp; STOCK ADVISORS PVT LTD</t>
  </si>
  <si>
    <t>Profit of Rs.7.1/-</t>
  </si>
  <si>
    <t>Loss of Rs.171.5/-</t>
  </si>
  <si>
    <t>Profit of Rs.2.95/-</t>
  </si>
  <si>
    <t>COLPAL AUG FUT</t>
  </si>
  <si>
    <t>1580-1583</t>
  </si>
  <si>
    <t>1630-1660</t>
  </si>
  <si>
    <t>Retail Research Technical Calls &amp; Fundamental Performance Report for the month of Aug-2022</t>
  </si>
  <si>
    <t>ADISHAKTI</t>
  </si>
  <si>
    <t>NNM SECURITIES PVT LTD</t>
  </si>
  <si>
    <t>ASRL</t>
  </si>
  <si>
    <t>SHAIBAL GHOSH</t>
  </si>
  <si>
    <t>SHAH NISHITH</t>
  </si>
  <si>
    <t>BHARAT KUMAR PUKHRAJJI</t>
  </si>
  <si>
    <t>SADHNA</t>
  </si>
  <si>
    <t>AGNI</t>
  </si>
  <si>
    <t>Agni Green Power Ltd</t>
  </si>
  <si>
    <t>YUGA STOCKS AND COMMODITIES PRIVATE LIMITED  .</t>
  </si>
  <si>
    <t>JIGNESH AMRUTLAL THOBHANI</t>
  </si>
  <si>
    <t>ANKITA VISHAL SHAH</t>
  </si>
  <si>
    <t>GICL</t>
  </si>
  <si>
    <t>Globe Intl Carriers Ltd</t>
  </si>
  <si>
    <t>SKSE SECURITIES LTD</t>
  </si>
  <si>
    <t>MOKSH</t>
  </si>
  <si>
    <t>Moksh Ornaments Limited</t>
  </si>
  <si>
    <t>RIIL</t>
  </si>
  <si>
    <t>Reliance Indl Infra Ltd</t>
  </si>
  <si>
    <t>XTX MARKETS LLP</t>
  </si>
  <si>
    <t>QE SECURITIES</t>
  </si>
  <si>
    <t>GRAVITON RESEARCH CAPITAL LLP</t>
  </si>
  <si>
    <t>TOUCHLINE SECURITIES PRIVATE LIMITED</t>
  </si>
  <si>
    <t>DCM</t>
  </si>
  <si>
    <t>DCM  Ltd</t>
  </si>
  <si>
    <t>VED PRAKASH AGARWAL</t>
  </si>
  <si>
    <t>132-135</t>
  </si>
  <si>
    <t>Profit of Rs.63/-</t>
  </si>
  <si>
    <t>Profit of Rs.3.25/-</t>
  </si>
  <si>
    <t>2400-2410</t>
  </si>
  <si>
    <t>2480-2530</t>
  </si>
  <si>
    <t xml:space="preserve">BALKRISIND </t>
  </si>
  <si>
    <t>535-538</t>
  </si>
  <si>
    <t>560-570</t>
  </si>
  <si>
    <t>PIIND AUG FUT</t>
  </si>
  <si>
    <t>3045-3055</t>
  </si>
  <si>
    <t>3150-3200</t>
  </si>
  <si>
    <t>31-31.5</t>
  </si>
  <si>
    <t>MSB E TRADE SECURITIES LIMITED</t>
  </si>
  <si>
    <t>ANKIT GUPTA</t>
  </si>
  <si>
    <t>AMARESH GUPTA</t>
  </si>
  <si>
    <t>KEBBEHALI PANCHILINGAIAHUMESH .</t>
  </si>
  <si>
    <t>EKENNIS</t>
  </si>
  <si>
    <t>NIKHIL JAIN</t>
  </si>
  <si>
    <t>ANMOL SHARE BROKING PRIVATE LIMITED</t>
  </si>
  <si>
    <t>ETT</t>
  </si>
  <si>
    <t>JATIN MANUBHAI SHAH</t>
  </si>
  <si>
    <t>YACOOBALI VENTURE COMMODITY BROKING PVT. LTD.</t>
  </si>
  <si>
    <t>SOUTH GUJARAT SHARES AND SHAREBROKERS LIMITED</t>
  </si>
  <si>
    <t>HKG</t>
  </si>
  <si>
    <t>VALUEWORTH ADVISORS LLP</t>
  </si>
  <si>
    <t>LALJIBHAI TRIVEDI</t>
  </si>
  <si>
    <t>MANISH GROVER</t>
  </si>
  <si>
    <t>BHAVNA GROVER</t>
  </si>
  <si>
    <t>VIDHYABEN MAHENDRASINH CHAUHAN</t>
  </si>
  <si>
    <t>SANDIPBHAI SAROJBHAI SONI</t>
  </si>
  <si>
    <t>JANUSCORP</t>
  </si>
  <si>
    <t>RIPALBEN DHARMIKKUMAR PARIKH</t>
  </si>
  <si>
    <t>R ROUNAK KUMAR .</t>
  </si>
  <si>
    <t>VIJAYAKUMAR</t>
  </si>
  <si>
    <t>LALITHA SHANMUGAM</t>
  </si>
  <si>
    <t>KDML</t>
  </si>
  <si>
    <t>JYOTI RAKESH LAHOTI</t>
  </si>
  <si>
    <t>OSIAJEE</t>
  </si>
  <si>
    <t>PVVINFRA</t>
  </si>
  <si>
    <t>AKSHAY LALIT CHADHA</t>
  </si>
  <si>
    <t>RCAN</t>
  </si>
  <si>
    <t>NIRAJ RAJNIKANT SHAH</t>
  </si>
  <si>
    <t>STURDY</t>
  </si>
  <si>
    <t>ALPHA LEON ENTERPRISES LLP</t>
  </si>
  <si>
    <t>PRANAV PARESH SHAH</t>
  </si>
  <si>
    <t>SWAGTAM</t>
  </si>
  <si>
    <t>RAUNAK AGARWAL</t>
  </si>
  <si>
    <t>TRANSFD</t>
  </si>
  <si>
    <t>CHANNABASAVA .</t>
  </si>
  <si>
    <t>TTFL</t>
  </si>
  <si>
    <t>HARDIK JIGISHKUMAR DESAI</t>
  </si>
  <si>
    <t>SANTA GHOSH</t>
  </si>
  <si>
    <t>Easy Trip Planners Ltd</t>
  </si>
  <si>
    <t>NOMURA SINGAPORE LIMITED</t>
  </si>
  <si>
    <t>ESSENTIA</t>
  </si>
  <si>
    <t>Integra Essentia Limited</t>
  </si>
  <si>
    <t>STEPPING STONE CONSTRUCTION PRIVATE LIMITED</t>
  </si>
  <si>
    <t>SEEMA GARG</t>
  </si>
  <si>
    <t>SAROJ GUPTA</t>
  </si>
  <si>
    <t>RAMESH BHANDAPPA MUNNOLI</t>
  </si>
  <si>
    <t>GREENPOWER</t>
  </si>
  <si>
    <t>Orient Green Power Co Ltd</t>
  </si>
  <si>
    <t>HARDWYN</t>
  </si>
  <si>
    <t>Hardwyn India Limited</t>
  </si>
  <si>
    <t>SAWARNBHUMI VANIJYA PRIVATE LIMITED</t>
  </si>
  <si>
    <t>KOTYARK</t>
  </si>
  <si>
    <t>Kotyark Industries Ltd</t>
  </si>
  <si>
    <t>GUNAVANTH KUMAR HUF</t>
  </si>
  <si>
    <t>LIBAS</t>
  </si>
  <si>
    <t>Libas Consu Products Ltd</t>
  </si>
  <si>
    <t>TEAM INDIA MANAGERS LTD</t>
  </si>
  <si>
    <t>GURNAM ARORA</t>
  </si>
  <si>
    <t>Nazara Technologies Ltd</t>
  </si>
  <si>
    <t>NK SECURITIES RESEARCH PRIVATE LIMITED</t>
  </si>
  <si>
    <t>VAIBHAV STOCK AND DERIVATIVES BROKING PRIVATE LIMITED</t>
  </si>
  <si>
    <t>UNIVASTU</t>
  </si>
  <si>
    <t>Univastu India Limited</t>
  </si>
  <si>
    <t>VEENA RAJESH SHAH</t>
  </si>
  <si>
    <t>VIKASECO</t>
  </si>
  <si>
    <t>Vikas EcoTech Limited</t>
  </si>
  <si>
    <t>NIKUNJ STOCK BROKERS LTD</t>
  </si>
  <si>
    <t>PREETI  BHAUKA</t>
  </si>
  <si>
    <t>GLASTON MARIO MENEZES</t>
  </si>
  <si>
    <t>SUNRISE INFINLEASE PVT LTD</t>
  </si>
  <si>
    <t>SAMBHAVNATH INVESTMENTS AND FINANCES PRIVATE LIMITED</t>
  </si>
  <si>
    <t>VIRAL MALAYBHAI BHOW</t>
  </si>
  <si>
    <t>SUNFLOWER BROKING PVT LTD</t>
  </si>
  <si>
    <t>ARBINA MAQBOOL DHOKI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</si>
</sst>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5" fontId="31" fillId="12" borderId="20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44776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44776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3" t="s">
        <v>16</v>
      </c>
      <c r="B9" s="385" t="s">
        <v>17</v>
      </c>
      <c r="C9" s="385" t="s">
        <v>18</v>
      </c>
      <c r="D9" s="385" t="s">
        <v>19</v>
      </c>
      <c r="E9" s="23" t="s">
        <v>20</v>
      </c>
      <c r="F9" s="23" t="s">
        <v>21</v>
      </c>
      <c r="G9" s="380" t="s">
        <v>22</v>
      </c>
      <c r="H9" s="381"/>
      <c r="I9" s="382"/>
      <c r="J9" s="380" t="s">
        <v>23</v>
      </c>
      <c r="K9" s="381"/>
      <c r="L9" s="382"/>
      <c r="M9" s="23"/>
      <c r="N9" s="24"/>
      <c r="O9" s="24"/>
      <c r="P9" s="24"/>
    </row>
    <row r="10" spans="1:16" ht="59.25" customHeight="1">
      <c r="A10" s="384"/>
      <c r="B10" s="386"/>
      <c r="C10" s="386"/>
      <c r="D10" s="38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17346.3</v>
      </c>
      <c r="F11" s="32">
        <v>17335.8</v>
      </c>
      <c r="G11" s="33">
        <v>17251.599999999999</v>
      </c>
      <c r="H11" s="33">
        <v>17156.899999999998</v>
      </c>
      <c r="I11" s="33">
        <v>17072.699999999997</v>
      </c>
      <c r="J11" s="33">
        <v>17430.5</v>
      </c>
      <c r="K11" s="33">
        <v>17514.700000000004</v>
      </c>
      <c r="L11" s="33">
        <v>17609.400000000001</v>
      </c>
      <c r="M11" s="34">
        <v>17420</v>
      </c>
      <c r="N11" s="34">
        <v>17241.099999999999</v>
      </c>
      <c r="O11" s="35">
        <v>12011200</v>
      </c>
      <c r="P11" s="36">
        <v>-1.8692810457516341E-2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38023.9</v>
      </c>
      <c r="F12" s="37">
        <v>37974.533333333333</v>
      </c>
      <c r="G12" s="38">
        <v>37717.066666666666</v>
      </c>
      <c r="H12" s="38">
        <v>37410.23333333333</v>
      </c>
      <c r="I12" s="38">
        <v>37152.766666666663</v>
      </c>
      <c r="J12" s="38">
        <v>38281.366666666669</v>
      </c>
      <c r="K12" s="38">
        <v>38538.833333333328</v>
      </c>
      <c r="L12" s="38">
        <v>38845.666666666672</v>
      </c>
      <c r="M12" s="28">
        <v>38232</v>
      </c>
      <c r="N12" s="28">
        <v>37667.699999999997</v>
      </c>
      <c r="O12" s="39">
        <v>2709725</v>
      </c>
      <c r="P12" s="40">
        <v>4.722659684447493E-2</v>
      </c>
    </row>
    <row r="13" spans="1:16" ht="12.75" customHeight="1">
      <c r="A13" s="28">
        <v>3</v>
      </c>
      <c r="B13" s="29" t="s">
        <v>35</v>
      </c>
      <c r="C13" s="30" t="s">
        <v>793</v>
      </c>
      <c r="D13" s="31">
        <v>44803</v>
      </c>
      <c r="E13" s="37">
        <v>17568.650000000001</v>
      </c>
      <c r="F13" s="37">
        <v>17552.316666666669</v>
      </c>
      <c r="G13" s="38">
        <v>17449.683333333338</v>
      </c>
      <c r="H13" s="38">
        <v>17330.716666666667</v>
      </c>
      <c r="I13" s="38">
        <v>17228.083333333336</v>
      </c>
      <c r="J13" s="38">
        <v>17671.28333333334</v>
      </c>
      <c r="K13" s="38">
        <v>17773.916666666672</v>
      </c>
      <c r="L13" s="38">
        <v>17892.883333333342</v>
      </c>
      <c r="M13" s="28">
        <v>17654.95</v>
      </c>
      <c r="N13" s="28">
        <v>17433.349999999999</v>
      </c>
      <c r="O13" s="39">
        <v>4320</v>
      </c>
      <c r="P13" s="40">
        <v>-0.14960629921259844</v>
      </c>
    </row>
    <row r="14" spans="1:16" ht="12.75" customHeight="1">
      <c r="A14" s="28">
        <v>4</v>
      </c>
      <c r="B14" s="29" t="s">
        <v>35</v>
      </c>
      <c r="C14" s="30" t="s">
        <v>822</v>
      </c>
      <c r="D14" s="31">
        <v>44803</v>
      </c>
      <c r="E14" s="37">
        <v>7210</v>
      </c>
      <c r="F14" s="37">
        <v>7216.6833333333334</v>
      </c>
      <c r="G14" s="38">
        <v>7203.3166666666666</v>
      </c>
      <c r="H14" s="38">
        <v>7196.6333333333332</v>
      </c>
      <c r="I14" s="38">
        <v>7183.2666666666664</v>
      </c>
      <c r="J14" s="38">
        <v>7223.3666666666668</v>
      </c>
      <c r="K14" s="38">
        <v>7236.7333333333336</v>
      </c>
      <c r="L14" s="38">
        <v>7243.416666666667</v>
      </c>
      <c r="M14" s="28">
        <v>7230.05</v>
      </c>
      <c r="N14" s="28">
        <v>7210</v>
      </c>
      <c r="O14" s="39">
        <v>300</v>
      </c>
      <c r="P14" s="40">
        <v>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813.7</v>
      </c>
      <c r="F15" s="37">
        <v>809.6</v>
      </c>
      <c r="G15" s="38">
        <v>800.55000000000007</v>
      </c>
      <c r="H15" s="38">
        <v>787.40000000000009</v>
      </c>
      <c r="I15" s="38">
        <v>778.35000000000014</v>
      </c>
      <c r="J15" s="38">
        <v>822.75</v>
      </c>
      <c r="K15" s="38">
        <v>831.8</v>
      </c>
      <c r="L15" s="38">
        <v>844.94999999999993</v>
      </c>
      <c r="M15" s="28">
        <v>818.65</v>
      </c>
      <c r="N15" s="28">
        <v>796.45</v>
      </c>
      <c r="O15" s="39">
        <v>3458650</v>
      </c>
      <c r="P15" s="40">
        <v>-6.106497313141182E-3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2776.25</v>
      </c>
      <c r="F16" s="37">
        <v>2784.3833333333337</v>
      </c>
      <c r="G16" s="38">
        <v>2736.9166666666674</v>
      </c>
      <c r="H16" s="38">
        <v>2697.5833333333339</v>
      </c>
      <c r="I16" s="38">
        <v>2650.1166666666677</v>
      </c>
      <c r="J16" s="38">
        <v>2823.7166666666672</v>
      </c>
      <c r="K16" s="38">
        <v>2871.1833333333334</v>
      </c>
      <c r="L16" s="38">
        <v>2910.5166666666669</v>
      </c>
      <c r="M16" s="28">
        <v>2831.85</v>
      </c>
      <c r="N16" s="28">
        <v>2745.05</v>
      </c>
      <c r="O16" s="39">
        <v>809250</v>
      </c>
      <c r="P16" s="40">
        <v>1.5370138017565873E-2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20543.25</v>
      </c>
      <c r="F17" s="37">
        <v>20547.783333333333</v>
      </c>
      <c r="G17" s="38">
        <v>20155.566666666666</v>
      </c>
      <c r="H17" s="38">
        <v>19767.883333333331</v>
      </c>
      <c r="I17" s="38">
        <v>19375.666666666664</v>
      </c>
      <c r="J17" s="38">
        <v>20935.466666666667</v>
      </c>
      <c r="K17" s="38">
        <v>21327.683333333334</v>
      </c>
      <c r="L17" s="38">
        <v>21715.366666666669</v>
      </c>
      <c r="M17" s="28">
        <v>20940</v>
      </c>
      <c r="N17" s="28">
        <v>20160.099999999999</v>
      </c>
      <c r="O17" s="39">
        <v>39960</v>
      </c>
      <c r="P17" s="40">
        <v>-7.9262672811059906E-2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107.9</v>
      </c>
      <c r="F18" s="37">
        <v>107.86666666666667</v>
      </c>
      <c r="G18" s="38">
        <v>106.53333333333335</v>
      </c>
      <c r="H18" s="38">
        <v>105.16666666666667</v>
      </c>
      <c r="I18" s="38">
        <v>103.83333333333334</v>
      </c>
      <c r="J18" s="38">
        <v>109.23333333333335</v>
      </c>
      <c r="K18" s="38">
        <v>110.56666666666666</v>
      </c>
      <c r="L18" s="38">
        <v>111.93333333333335</v>
      </c>
      <c r="M18" s="28">
        <v>109.2</v>
      </c>
      <c r="N18" s="28">
        <v>106.5</v>
      </c>
      <c r="O18" s="39">
        <v>21799800</v>
      </c>
      <c r="P18" s="40">
        <v>-7.6204523107177976E-3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281.25</v>
      </c>
      <c r="F19" s="37">
        <v>279.05</v>
      </c>
      <c r="G19" s="38">
        <v>274.45000000000005</v>
      </c>
      <c r="H19" s="38">
        <v>267.65000000000003</v>
      </c>
      <c r="I19" s="38">
        <v>263.05000000000007</v>
      </c>
      <c r="J19" s="38">
        <v>285.85000000000002</v>
      </c>
      <c r="K19" s="38">
        <v>290.45000000000005</v>
      </c>
      <c r="L19" s="38">
        <v>297.25</v>
      </c>
      <c r="M19" s="28">
        <v>283.64999999999998</v>
      </c>
      <c r="N19" s="28">
        <v>272.25</v>
      </c>
      <c r="O19" s="39">
        <v>11408800</v>
      </c>
      <c r="P19" s="40">
        <v>0.10223561919115801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2240.5</v>
      </c>
      <c r="F20" s="37">
        <v>2247.2333333333336</v>
      </c>
      <c r="G20" s="38">
        <v>2218.416666666667</v>
      </c>
      <c r="H20" s="38">
        <v>2196.3333333333335</v>
      </c>
      <c r="I20" s="38">
        <v>2167.5166666666669</v>
      </c>
      <c r="J20" s="38">
        <v>2269.3166666666671</v>
      </c>
      <c r="K20" s="38">
        <v>2298.1333333333337</v>
      </c>
      <c r="L20" s="38">
        <v>2320.2166666666672</v>
      </c>
      <c r="M20" s="28">
        <v>2276.0500000000002</v>
      </c>
      <c r="N20" s="28">
        <v>2225.15</v>
      </c>
      <c r="O20" s="39">
        <v>2258500</v>
      </c>
      <c r="P20" s="40">
        <v>6.9238963190910163E-2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2690.25</v>
      </c>
      <c r="F21" s="37">
        <v>2682.3833333333332</v>
      </c>
      <c r="G21" s="38">
        <v>2659.8666666666663</v>
      </c>
      <c r="H21" s="38">
        <v>2629.4833333333331</v>
      </c>
      <c r="I21" s="38">
        <v>2606.9666666666662</v>
      </c>
      <c r="J21" s="38">
        <v>2712.7666666666664</v>
      </c>
      <c r="K21" s="38">
        <v>2735.2833333333328</v>
      </c>
      <c r="L21" s="38">
        <v>2765.6666666666665</v>
      </c>
      <c r="M21" s="28">
        <v>2704.9</v>
      </c>
      <c r="N21" s="28">
        <v>2652</v>
      </c>
      <c r="O21" s="39">
        <v>20110500</v>
      </c>
      <c r="P21" s="40">
        <v>-9.4813574348618437E-3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804.25</v>
      </c>
      <c r="F22" s="37">
        <v>805.05000000000007</v>
      </c>
      <c r="G22" s="38">
        <v>797.30000000000018</v>
      </c>
      <c r="H22" s="38">
        <v>790.35000000000014</v>
      </c>
      <c r="I22" s="38">
        <v>782.60000000000025</v>
      </c>
      <c r="J22" s="38">
        <v>812.00000000000011</v>
      </c>
      <c r="K22" s="38">
        <v>819.74999999999989</v>
      </c>
      <c r="L22" s="38">
        <v>826.7</v>
      </c>
      <c r="M22" s="28">
        <v>812.8</v>
      </c>
      <c r="N22" s="28">
        <v>798.1</v>
      </c>
      <c r="O22" s="39">
        <v>76346250</v>
      </c>
      <c r="P22" s="40">
        <v>-4.4174219208450152E-3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3193.65</v>
      </c>
      <c r="F23" s="37">
        <v>3199.7999999999997</v>
      </c>
      <c r="G23" s="38">
        <v>3173.8499999999995</v>
      </c>
      <c r="H23" s="38">
        <v>3154.0499999999997</v>
      </c>
      <c r="I23" s="38">
        <v>3128.0999999999995</v>
      </c>
      <c r="J23" s="38">
        <v>3219.5999999999995</v>
      </c>
      <c r="K23" s="38">
        <v>3245.5499999999993</v>
      </c>
      <c r="L23" s="38">
        <v>3265.3499999999995</v>
      </c>
      <c r="M23" s="28">
        <v>3225.75</v>
      </c>
      <c r="N23" s="28">
        <v>3180</v>
      </c>
      <c r="O23" s="39">
        <v>261800</v>
      </c>
      <c r="P23" s="40">
        <v>2.7472527472527472E-2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508.3</v>
      </c>
      <c r="F24" s="37">
        <v>507.11666666666662</v>
      </c>
      <c r="G24" s="38">
        <v>503.33333333333326</v>
      </c>
      <c r="H24" s="38">
        <v>498.36666666666662</v>
      </c>
      <c r="I24" s="38">
        <v>494.58333333333326</v>
      </c>
      <c r="J24" s="38">
        <v>512.08333333333326</v>
      </c>
      <c r="K24" s="38">
        <v>515.86666666666667</v>
      </c>
      <c r="L24" s="38">
        <v>520.83333333333326</v>
      </c>
      <c r="M24" s="28">
        <v>510.9</v>
      </c>
      <c r="N24" s="28">
        <v>502.15</v>
      </c>
      <c r="O24" s="39">
        <v>6284000</v>
      </c>
      <c r="P24" s="40">
        <v>-3.1816735602927139E-4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381.15</v>
      </c>
      <c r="F25" s="37">
        <v>381.04999999999995</v>
      </c>
      <c r="G25" s="38">
        <v>376.64999999999992</v>
      </c>
      <c r="H25" s="38">
        <v>372.15</v>
      </c>
      <c r="I25" s="38">
        <v>367.74999999999994</v>
      </c>
      <c r="J25" s="38">
        <v>385.5499999999999</v>
      </c>
      <c r="K25" s="38">
        <v>389.95</v>
      </c>
      <c r="L25" s="38">
        <v>394.44999999999987</v>
      </c>
      <c r="M25" s="28">
        <v>385.45</v>
      </c>
      <c r="N25" s="28">
        <v>376.55</v>
      </c>
      <c r="O25" s="39">
        <v>46900800</v>
      </c>
      <c r="P25" s="40">
        <v>0.1177076183939602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4325.8500000000004</v>
      </c>
      <c r="F26" s="37">
        <v>4313.8666666666659</v>
      </c>
      <c r="G26" s="38">
        <v>4280.7833333333319</v>
      </c>
      <c r="H26" s="38">
        <v>4235.7166666666662</v>
      </c>
      <c r="I26" s="38">
        <v>4202.6333333333323</v>
      </c>
      <c r="J26" s="38">
        <v>4358.9333333333316</v>
      </c>
      <c r="K26" s="38">
        <v>4392.0166666666655</v>
      </c>
      <c r="L26" s="38">
        <v>4437.0833333333312</v>
      </c>
      <c r="M26" s="28">
        <v>4346.95</v>
      </c>
      <c r="N26" s="28">
        <v>4268.8</v>
      </c>
      <c r="O26" s="39">
        <v>1769125</v>
      </c>
      <c r="P26" s="40">
        <v>-2.2312793589389333E-2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228.55</v>
      </c>
      <c r="F27" s="37">
        <v>226.4666666666667</v>
      </c>
      <c r="G27" s="38">
        <v>222.13333333333338</v>
      </c>
      <c r="H27" s="38">
        <v>215.7166666666667</v>
      </c>
      <c r="I27" s="38">
        <v>211.38333333333338</v>
      </c>
      <c r="J27" s="38">
        <v>232.88333333333338</v>
      </c>
      <c r="K27" s="38">
        <v>237.2166666666667</v>
      </c>
      <c r="L27" s="38">
        <v>243.63333333333338</v>
      </c>
      <c r="M27" s="28">
        <v>230.8</v>
      </c>
      <c r="N27" s="28">
        <v>220.05</v>
      </c>
      <c r="O27" s="39">
        <v>11700500</v>
      </c>
      <c r="P27" s="40">
        <v>-3.4094192429933542E-2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149.05000000000001</v>
      </c>
      <c r="F28" s="37">
        <v>150.93333333333334</v>
      </c>
      <c r="G28" s="38">
        <v>145.61666666666667</v>
      </c>
      <c r="H28" s="38">
        <v>142.18333333333334</v>
      </c>
      <c r="I28" s="38">
        <v>136.86666666666667</v>
      </c>
      <c r="J28" s="38">
        <v>154.36666666666667</v>
      </c>
      <c r="K28" s="38">
        <v>159.68333333333334</v>
      </c>
      <c r="L28" s="38">
        <v>163.11666666666667</v>
      </c>
      <c r="M28" s="28">
        <v>156.25</v>
      </c>
      <c r="N28" s="28">
        <v>147.5</v>
      </c>
      <c r="O28" s="39">
        <v>44020000</v>
      </c>
      <c r="P28" s="40">
        <v>5.0847457627118647E-2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3405.05</v>
      </c>
      <c r="F29" s="37">
        <v>3388.2166666666672</v>
      </c>
      <c r="G29" s="38">
        <v>3359.6333333333341</v>
      </c>
      <c r="H29" s="38">
        <v>3314.2166666666672</v>
      </c>
      <c r="I29" s="38">
        <v>3285.6333333333341</v>
      </c>
      <c r="J29" s="38">
        <v>3433.6333333333341</v>
      </c>
      <c r="K29" s="38">
        <v>3462.2166666666672</v>
      </c>
      <c r="L29" s="38">
        <v>3507.6333333333341</v>
      </c>
      <c r="M29" s="28">
        <v>3416.8</v>
      </c>
      <c r="N29" s="28">
        <v>3342.8</v>
      </c>
      <c r="O29" s="39">
        <v>5815800</v>
      </c>
      <c r="P29" s="40">
        <v>-3.7813681677552422E-4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44798</v>
      </c>
      <c r="E30" s="37">
        <v>1894.25</v>
      </c>
      <c r="F30" s="37">
        <v>1894.75</v>
      </c>
      <c r="G30" s="38">
        <v>1880.2</v>
      </c>
      <c r="H30" s="38">
        <v>1866.15</v>
      </c>
      <c r="I30" s="38">
        <v>1851.6000000000001</v>
      </c>
      <c r="J30" s="38">
        <v>1908.8</v>
      </c>
      <c r="K30" s="38">
        <v>1923.3500000000001</v>
      </c>
      <c r="L30" s="38">
        <v>1937.3999999999999</v>
      </c>
      <c r="M30" s="28">
        <v>1909.3</v>
      </c>
      <c r="N30" s="28">
        <v>1880.7</v>
      </c>
      <c r="O30" s="39">
        <v>681175</v>
      </c>
      <c r="P30" s="40">
        <v>-4.3998456194519489E-2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44798</v>
      </c>
      <c r="E31" s="37">
        <v>9200.15</v>
      </c>
      <c r="F31" s="37">
        <v>9202.2833333333328</v>
      </c>
      <c r="G31" s="38">
        <v>9088.866666666665</v>
      </c>
      <c r="H31" s="38">
        <v>8977.5833333333321</v>
      </c>
      <c r="I31" s="38">
        <v>8864.1666666666642</v>
      </c>
      <c r="J31" s="38">
        <v>9313.5666666666657</v>
      </c>
      <c r="K31" s="38">
        <v>9426.9833333333336</v>
      </c>
      <c r="L31" s="38">
        <v>9538.2666666666664</v>
      </c>
      <c r="M31" s="28">
        <v>9315.7000000000007</v>
      </c>
      <c r="N31" s="28">
        <v>9091</v>
      </c>
      <c r="O31" s="39">
        <v>101250</v>
      </c>
      <c r="P31" s="40">
        <v>-2.6676279740447006E-2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619.6</v>
      </c>
      <c r="F32" s="37">
        <v>613.93333333333328</v>
      </c>
      <c r="G32" s="38">
        <v>599.71666666666658</v>
      </c>
      <c r="H32" s="38">
        <v>579.83333333333326</v>
      </c>
      <c r="I32" s="38">
        <v>565.61666666666656</v>
      </c>
      <c r="J32" s="38">
        <v>633.81666666666661</v>
      </c>
      <c r="K32" s="38">
        <v>648.0333333333333</v>
      </c>
      <c r="L32" s="38">
        <v>667.91666666666663</v>
      </c>
      <c r="M32" s="28">
        <v>628.15</v>
      </c>
      <c r="N32" s="28">
        <v>594.04999999999995</v>
      </c>
      <c r="O32" s="39">
        <v>7304000</v>
      </c>
      <c r="P32" s="40">
        <v>0.13433763006678057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576.5</v>
      </c>
      <c r="F33" s="37">
        <v>568.51666666666665</v>
      </c>
      <c r="G33" s="38">
        <v>556.0333333333333</v>
      </c>
      <c r="H33" s="38">
        <v>535.56666666666661</v>
      </c>
      <c r="I33" s="38">
        <v>523.08333333333326</v>
      </c>
      <c r="J33" s="38">
        <v>588.98333333333335</v>
      </c>
      <c r="K33" s="38">
        <v>601.4666666666667</v>
      </c>
      <c r="L33" s="38">
        <v>621.93333333333339</v>
      </c>
      <c r="M33" s="28">
        <v>581</v>
      </c>
      <c r="N33" s="28">
        <v>548.04999999999995</v>
      </c>
      <c r="O33" s="39">
        <v>13092000</v>
      </c>
      <c r="P33" s="40">
        <v>4.8702338993912207E-2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732.85</v>
      </c>
      <c r="F34" s="37">
        <v>731.44999999999993</v>
      </c>
      <c r="G34" s="38">
        <v>725.54999999999984</v>
      </c>
      <c r="H34" s="38">
        <v>718.24999999999989</v>
      </c>
      <c r="I34" s="38">
        <v>712.3499999999998</v>
      </c>
      <c r="J34" s="38">
        <v>738.74999999999989</v>
      </c>
      <c r="K34" s="38">
        <v>744.65</v>
      </c>
      <c r="L34" s="38">
        <v>751.94999999999993</v>
      </c>
      <c r="M34" s="28">
        <v>737.35</v>
      </c>
      <c r="N34" s="28">
        <v>724.15</v>
      </c>
      <c r="O34" s="39">
        <v>50250000</v>
      </c>
      <c r="P34" s="40">
        <v>2.657448947071658E-2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3993.35</v>
      </c>
      <c r="F35" s="37">
        <v>3979.1833333333329</v>
      </c>
      <c r="G35" s="38">
        <v>3953.3666666666659</v>
      </c>
      <c r="H35" s="38">
        <v>3913.3833333333328</v>
      </c>
      <c r="I35" s="38">
        <v>3887.5666666666657</v>
      </c>
      <c r="J35" s="38">
        <v>4019.1666666666661</v>
      </c>
      <c r="K35" s="38">
        <v>4044.9833333333327</v>
      </c>
      <c r="L35" s="38">
        <v>4084.9666666666662</v>
      </c>
      <c r="M35" s="28">
        <v>4005</v>
      </c>
      <c r="N35" s="28">
        <v>3939.2</v>
      </c>
      <c r="O35" s="39">
        <v>1963250</v>
      </c>
      <c r="P35" s="40">
        <v>1.9737696403064536E-2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15279.6</v>
      </c>
      <c r="F36" s="37">
        <v>15198.550000000001</v>
      </c>
      <c r="G36" s="38">
        <v>15017.050000000003</v>
      </c>
      <c r="H36" s="38">
        <v>14754.500000000002</v>
      </c>
      <c r="I36" s="38">
        <v>14573.000000000004</v>
      </c>
      <c r="J36" s="38">
        <v>15461.100000000002</v>
      </c>
      <c r="K36" s="38">
        <v>15642.599999999999</v>
      </c>
      <c r="L36" s="38">
        <v>15905.150000000001</v>
      </c>
      <c r="M36" s="28">
        <v>15380.05</v>
      </c>
      <c r="N36" s="28">
        <v>14936</v>
      </c>
      <c r="O36" s="39">
        <v>789650</v>
      </c>
      <c r="P36" s="40">
        <v>4.0050858232676418E-3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7365.8</v>
      </c>
      <c r="F37" s="37">
        <v>7306.95</v>
      </c>
      <c r="G37" s="38">
        <v>7214.15</v>
      </c>
      <c r="H37" s="38">
        <v>7062.5</v>
      </c>
      <c r="I37" s="38">
        <v>6969.7</v>
      </c>
      <c r="J37" s="38">
        <v>7458.5999999999995</v>
      </c>
      <c r="K37" s="38">
        <v>7551.4000000000005</v>
      </c>
      <c r="L37" s="38">
        <v>7703.0499999999993</v>
      </c>
      <c r="M37" s="28">
        <v>7399.75</v>
      </c>
      <c r="N37" s="28">
        <v>7155.3</v>
      </c>
      <c r="O37" s="39">
        <v>4681250</v>
      </c>
      <c r="P37" s="40">
        <v>-4.8891959398416323E-3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2441.3000000000002</v>
      </c>
      <c r="F38" s="37">
        <v>2423.9500000000003</v>
      </c>
      <c r="G38" s="38">
        <v>2395.3500000000004</v>
      </c>
      <c r="H38" s="38">
        <v>2349.4</v>
      </c>
      <c r="I38" s="38">
        <v>2320.8000000000002</v>
      </c>
      <c r="J38" s="38">
        <v>2469.9000000000005</v>
      </c>
      <c r="K38" s="38">
        <v>2498.5</v>
      </c>
      <c r="L38" s="38">
        <v>2544.4500000000007</v>
      </c>
      <c r="M38" s="28">
        <v>2452.5500000000002</v>
      </c>
      <c r="N38" s="28">
        <v>2378</v>
      </c>
      <c r="O38" s="39">
        <v>1446000</v>
      </c>
      <c r="P38" s="40">
        <v>-6.2621548035783736E-2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44798</v>
      </c>
      <c r="E39" s="37">
        <v>402.55</v>
      </c>
      <c r="F39" s="37">
        <v>399.98333333333335</v>
      </c>
      <c r="G39" s="38">
        <v>393.51666666666671</v>
      </c>
      <c r="H39" s="38">
        <v>384.48333333333335</v>
      </c>
      <c r="I39" s="38">
        <v>378.01666666666671</v>
      </c>
      <c r="J39" s="38">
        <v>409.01666666666671</v>
      </c>
      <c r="K39" s="38">
        <v>415.48333333333341</v>
      </c>
      <c r="L39" s="38">
        <v>424.51666666666671</v>
      </c>
      <c r="M39" s="28">
        <v>406.45</v>
      </c>
      <c r="N39" s="28">
        <v>390.95</v>
      </c>
      <c r="O39" s="39">
        <v>7587200</v>
      </c>
      <c r="P39" s="40">
        <v>9.6416184971098259E-2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283.45</v>
      </c>
      <c r="F40" s="37">
        <v>283.31666666666666</v>
      </c>
      <c r="G40" s="38">
        <v>279.33333333333331</v>
      </c>
      <c r="H40" s="38">
        <v>275.21666666666664</v>
      </c>
      <c r="I40" s="38">
        <v>271.23333333333329</v>
      </c>
      <c r="J40" s="38">
        <v>287.43333333333334</v>
      </c>
      <c r="K40" s="38">
        <v>291.41666666666669</v>
      </c>
      <c r="L40" s="38">
        <v>295.53333333333336</v>
      </c>
      <c r="M40" s="28">
        <v>287.3</v>
      </c>
      <c r="N40" s="28">
        <v>279.2</v>
      </c>
      <c r="O40" s="39">
        <v>29100600</v>
      </c>
      <c r="P40" s="40">
        <v>5.1785830459957063E-2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122.35</v>
      </c>
      <c r="F41" s="37">
        <v>121.03333333333332</v>
      </c>
      <c r="G41" s="38">
        <v>117.76666666666664</v>
      </c>
      <c r="H41" s="38">
        <v>113.18333333333332</v>
      </c>
      <c r="I41" s="38">
        <v>109.91666666666664</v>
      </c>
      <c r="J41" s="38">
        <v>125.61666666666663</v>
      </c>
      <c r="K41" s="38">
        <v>128.88333333333333</v>
      </c>
      <c r="L41" s="38">
        <v>133.46666666666664</v>
      </c>
      <c r="M41" s="28">
        <v>124.3</v>
      </c>
      <c r="N41" s="28">
        <v>116.45</v>
      </c>
      <c r="O41" s="39">
        <v>103597650</v>
      </c>
      <c r="P41" s="40">
        <v>6.4690675163830938E-2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1954.45</v>
      </c>
      <c r="F42" s="37">
        <v>1946.5</v>
      </c>
      <c r="G42" s="38">
        <v>1932</v>
      </c>
      <c r="H42" s="38">
        <v>1909.55</v>
      </c>
      <c r="I42" s="38">
        <v>1895.05</v>
      </c>
      <c r="J42" s="38">
        <v>1968.95</v>
      </c>
      <c r="K42" s="38">
        <v>1983.45</v>
      </c>
      <c r="L42" s="38">
        <v>2005.9</v>
      </c>
      <c r="M42" s="28">
        <v>1961</v>
      </c>
      <c r="N42" s="28">
        <v>1924.05</v>
      </c>
      <c r="O42" s="39">
        <v>2260225</v>
      </c>
      <c r="P42" s="40">
        <v>2.4302093718843471E-2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281.5</v>
      </c>
      <c r="F43" s="37">
        <v>282.13333333333333</v>
      </c>
      <c r="G43" s="38">
        <v>278.51666666666665</v>
      </c>
      <c r="H43" s="38">
        <v>275.5333333333333</v>
      </c>
      <c r="I43" s="38">
        <v>271.91666666666663</v>
      </c>
      <c r="J43" s="38">
        <v>285.11666666666667</v>
      </c>
      <c r="K43" s="38">
        <v>288.73333333333335</v>
      </c>
      <c r="L43" s="38">
        <v>291.7166666666667</v>
      </c>
      <c r="M43" s="28">
        <v>285.75</v>
      </c>
      <c r="N43" s="28">
        <v>279.14999999999998</v>
      </c>
      <c r="O43" s="39">
        <v>28063000</v>
      </c>
      <c r="P43" s="40">
        <v>1.4917276918904258E-3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651.85</v>
      </c>
      <c r="F44" s="37">
        <v>645.1</v>
      </c>
      <c r="G44" s="38">
        <v>635.75</v>
      </c>
      <c r="H44" s="38">
        <v>619.65</v>
      </c>
      <c r="I44" s="38">
        <v>610.29999999999995</v>
      </c>
      <c r="J44" s="38">
        <v>661.2</v>
      </c>
      <c r="K44" s="38">
        <v>670.55000000000018</v>
      </c>
      <c r="L44" s="38">
        <v>686.65000000000009</v>
      </c>
      <c r="M44" s="28">
        <v>654.45000000000005</v>
      </c>
      <c r="N44" s="28">
        <v>629</v>
      </c>
      <c r="O44" s="39">
        <v>7384300</v>
      </c>
      <c r="P44" s="40">
        <v>1.0233258088788564E-2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754.3</v>
      </c>
      <c r="F45" s="37">
        <v>751.6</v>
      </c>
      <c r="G45" s="38">
        <v>745.95</v>
      </c>
      <c r="H45" s="38">
        <v>737.6</v>
      </c>
      <c r="I45" s="38">
        <v>731.95</v>
      </c>
      <c r="J45" s="38">
        <v>759.95</v>
      </c>
      <c r="K45" s="38">
        <v>765.59999999999991</v>
      </c>
      <c r="L45" s="38">
        <v>773.95</v>
      </c>
      <c r="M45" s="28">
        <v>757.25</v>
      </c>
      <c r="N45" s="28">
        <v>743.25</v>
      </c>
      <c r="O45" s="39">
        <v>6507000</v>
      </c>
      <c r="P45" s="40">
        <v>0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689.55</v>
      </c>
      <c r="F46" s="37">
        <v>692.73333333333323</v>
      </c>
      <c r="G46" s="38">
        <v>681.66666666666652</v>
      </c>
      <c r="H46" s="38">
        <v>673.7833333333333</v>
      </c>
      <c r="I46" s="38">
        <v>662.71666666666658</v>
      </c>
      <c r="J46" s="38">
        <v>700.61666666666645</v>
      </c>
      <c r="K46" s="38">
        <v>711.68333333333328</v>
      </c>
      <c r="L46" s="38">
        <v>719.56666666666638</v>
      </c>
      <c r="M46" s="28">
        <v>703.8</v>
      </c>
      <c r="N46" s="28">
        <v>684.85</v>
      </c>
      <c r="O46" s="39">
        <v>53684500</v>
      </c>
      <c r="P46" s="40">
        <v>6.9852810150040981E-3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54.65</v>
      </c>
      <c r="F47" s="37">
        <v>54.916666666666664</v>
      </c>
      <c r="G47" s="38">
        <v>54.083333333333329</v>
      </c>
      <c r="H47" s="38">
        <v>53.516666666666666</v>
      </c>
      <c r="I47" s="38">
        <v>52.68333333333333</v>
      </c>
      <c r="J47" s="38">
        <v>55.483333333333327</v>
      </c>
      <c r="K47" s="38">
        <v>56.316666666666656</v>
      </c>
      <c r="L47" s="38">
        <v>56.883333333333326</v>
      </c>
      <c r="M47" s="28">
        <v>55.75</v>
      </c>
      <c r="N47" s="28">
        <v>54.35</v>
      </c>
      <c r="O47" s="39">
        <v>96043500</v>
      </c>
      <c r="P47" s="40">
        <v>-2.3486708658054873E-2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313</v>
      </c>
      <c r="F48" s="37">
        <v>311.81666666666666</v>
      </c>
      <c r="G48" s="38">
        <v>309.83333333333331</v>
      </c>
      <c r="H48" s="38">
        <v>306.66666666666663</v>
      </c>
      <c r="I48" s="38">
        <v>304.68333333333328</v>
      </c>
      <c r="J48" s="38">
        <v>314.98333333333335</v>
      </c>
      <c r="K48" s="38">
        <v>316.9666666666667</v>
      </c>
      <c r="L48" s="38">
        <v>320.13333333333338</v>
      </c>
      <c r="M48" s="28">
        <v>313.8</v>
      </c>
      <c r="N48" s="28">
        <v>308.64999999999998</v>
      </c>
      <c r="O48" s="39">
        <v>17875600</v>
      </c>
      <c r="P48" s="40">
        <v>3.0975735673722249E-3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17914.900000000001</v>
      </c>
      <c r="F49" s="37">
        <v>17841.566666666669</v>
      </c>
      <c r="G49" s="38">
        <v>17663.683333333338</v>
      </c>
      <c r="H49" s="38">
        <v>17412.466666666667</v>
      </c>
      <c r="I49" s="38">
        <v>17234.583333333336</v>
      </c>
      <c r="J49" s="38">
        <v>18092.78333333334</v>
      </c>
      <c r="K49" s="38">
        <v>18270.666666666672</v>
      </c>
      <c r="L49" s="38">
        <v>18521.883333333342</v>
      </c>
      <c r="M49" s="28">
        <v>18019.45</v>
      </c>
      <c r="N49" s="28">
        <v>17590.349999999999</v>
      </c>
      <c r="O49" s="39">
        <v>173100</v>
      </c>
      <c r="P49" s="40">
        <v>0.14295146913172666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330.55</v>
      </c>
      <c r="F50" s="37">
        <v>331.68333333333334</v>
      </c>
      <c r="G50" s="38">
        <v>327.2166666666667</v>
      </c>
      <c r="H50" s="38">
        <v>323.88333333333338</v>
      </c>
      <c r="I50" s="38">
        <v>319.41666666666674</v>
      </c>
      <c r="J50" s="38">
        <v>335.01666666666665</v>
      </c>
      <c r="K50" s="38">
        <v>339.48333333333323</v>
      </c>
      <c r="L50" s="38">
        <v>342.81666666666661</v>
      </c>
      <c r="M50" s="28">
        <v>336.15</v>
      </c>
      <c r="N50" s="28">
        <v>328.35</v>
      </c>
      <c r="O50" s="39">
        <v>14072400</v>
      </c>
      <c r="P50" s="40">
        <v>-1.5325670498084292E-3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3801.2</v>
      </c>
      <c r="F51" s="37">
        <v>3830.6</v>
      </c>
      <c r="G51" s="38">
        <v>3742.6</v>
      </c>
      <c r="H51" s="38">
        <v>3684</v>
      </c>
      <c r="I51" s="38">
        <v>3596</v>
      </c>
      <c r="J51" s="38">
        <v>3889.2</v>
      </c>
      <c r="K51" s="38">
        <v>3977.2</v>
      </c>
      <c r="L51" s="38">
        <v>4035.7999999999997</v>
      </c>
      <c r="M51" s="28">
        <v>3918.6</v>
      </c>
      <c r="N51" s="28">
        <v>3772</v>
      </c>
      <c r="O51" s="39">
        <v>1591400</v>
      </c>
      <c r="P51" s="40">
        <v>3.2706035042180399E-2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44798</v>
      </c>
      <c r="E52" s="37">
        <v>335.7</v>
      </c>
      <c r="F52" s="37">
        <v>339.63333333333333</v>
      </c>
      <c r="G52" s="38">
        <v>330.31666666666666</v>
      </c>
      <c r="H52" s="38">
        <v>324.93333333333334</v>
      </c>
      <c r="I52" s="38">
        <v>315.61666666666667</v>
      </c>
      <c r="J52" s="38">
        <v>345.01666666666665</v>
      </c>
      <c r="K52" s="38">
        <v>354.33333333333326</v>
      </c>
      <c r="L52" s="38">
        <v>359.71666666666664</v>
      </c>
      <c r="M52" s="28">
        <v>348.95</v>
      </c>
      <c r="N52" s="28">
        <v>334.25</v>
      </c>
      <c r="O52" s="39">
        <v>4751500</v>
      </c>
      <c r="P52" s="40">
        <v>-2.4552975713904458E-2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234.45</v>
      </c>
      <c r="F53" s="37">
        <v>232.33333333333334</v>
      </c>
      <c r="G53" s="38">
        <v>227.11666666666667</v>
      </c>
      <c r="H53" s="38">
        <v>219.78333333333333</v>
      </c>
      <c r="I53" s="38">
        <v>214.56666666666666</v>
      </c>
      <c r="J53" s="38">
        <v>239.66666666666669</v>
      </c>
      <c r="K53" s="38">
        <v>244.88333333333333</v>
      </c>
      <c r="L53" s="38">
        <v>252.2166666666667</v>
      </c>
      <c r="M53" s="28">
        <v>237.55</v>
      </c>
      <c r="N53" s="28">
        <v>225</v>
      </c>
      <c r="O53" s="39">
        <v>39814200</v>
      </c>
      <c r="P53" s="40">
        <v>-3.5831044854191189E-2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44798</v>
      </c>
      <c r="E54" s="37">
        <v>613.25</v>
      </c>
      <c r="F54" s="37">
        <v>613.4</v>
      </c>
      <c r="G54" s="38">
        <v>604.9</v>
      </c>
      <c r="H54" s="38">
        <v>596.54999999999995</v>
      </c>
      <c r="I54" s="38">
        <v>588.04999999999995</v>
      </c>
      <c r="J54" s="38">
        <v>621.75</v>
      </c>
      <c r="K54" s="38">
        <v>630.25</v>
      </c>
      <c r="L54" s="38">
        <v>638.6</v>
      </c>
      <c r="M54" s="28">
        <v>621.9</v>
      </c>
      <c r="N54" s="28">
        <v>605.04999999999995</v>
      </c>
      <c r="O54" s="39">
        <v>2483325</v>
      </c>
      <c r="P54" s="40">
        <v>-2.7407987470634298E-3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44798</v>
      </c>
      <c r="E55" s="37">
        <v>331.65</v>
      </c>
      <c r="F55" s="37">
        <v>332.28333333333336</v>
      </c>
      <c r="G55" s="38">
        <v>328.01666666666671</v>
      </c>
      <c r="H55" s="38">
        <v>324.38333333333333</v>
      </c>
      <c r="I55" s="38">
        <v>320.11666666666667</v>
      </c>
      <c r="J55" s="38">
        <v>335.91666666666674</v>
      </c>
      <c r="K55" s="38">
        <v>340.18333333333339</v>
      </c>
      <c r="L55" s="38">
        <v>343.81666666666678</v>
      </c>
      <c r="M55" s="28">
        <v>336.55</v>
      </c>
      <c r="N55" s="28">
        <v>328.65</v>
      </c>
      <c r="O55" s="39">
        <v>7056000</v>
      </c>
      <c r="P55" s="40">
        <v>3.5895177273728256E-2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748.85</v>
      </c>
      <c r="F56" s="37">
        <v>743.15</v>
      </c>
      <c r="G56" s="38">
        <v>735.75</v>
      </c>
      <c r="H56" s="38">
        <v>722.65</v>
      </c>
      <c r="I56" s="38">
        <v>715.25</v>
      </c>
      <c r="J56" s="38">
        <v>756.25</v>
      </c>
      <c r="K56" s="38">
        <v>763.64999999999986</v>
      </c>
      <c r="L56" s="38">
        <v>776.75</v>
      </c>
      <c r="M56" s="28">
        <v>750.55</v>
      </c>
      <c r="N56" s="28">
        <v>730.05</v>
      </c>
      <c r="O56" s="39">
        <v>7816250</v>
      </c>
      <c r="P56" s="40">
        <v>-4.4176092937939469E-2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1003</v>
      </c>
      <c r="F57" s="37">
        <v>1000.0500000000001</v>
      </c>
      <c r="G57" s="38">
        <v>995.15000000000009</v>
      </c>
      <c r="H57" s="38">
        <v>987.30000000000007</v>
      </c>
      <c r="I57" s="38">
        <v>982.40000000000009</v>
      </c>
      <c r="J57" s="38">
        <v>1007.9000000000001</v>
      </c>
      <c r="K57" s="38">
        <v>1012.8</v>
      </c>
      <c r="L57" s="38">
        <v>1020.6500000000001</v>
      </c>
      <c r="M57" s="28">
        <v>1004.95</v>
      </c>
      <c r="N57" s="28">
        <v>992.2</v>
      </c>
      <c r="O57" s="39">
        <v>9227400</v>
      </c>
      <c r="P57" s="40">
        <v>-1.6761324283141709E-2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212.45</v>
      </c>
      <c r="F58" s="37">
        <v>212.06666666666669</v>
      </c>
      <c r="G58" s="38">
        <v>209.58333333333337</v>
      </c>
      <c r="H58" s="38">
        <v>206.71666666666667</v>
      </c>
      <c r="I58" s="38">
        <v>204.23333333333335</v>
      </c>
      <c r="J58" s="38">
        <v>214.93333333333339</v>
      </c>
      <c r="K58" s="38">
        <v>217.41666666666669</v>
      </c>
      <c r="L58" s="38">
        <v>220.28333333333342</v>
      </c>
      <c r="M58" s="28">
        <v>214.55</v>
      </c>
      <c r="N58" s="28">
        <v>209.2</v>
      </c>
      <c r="O58" s="39">
        <v>33650400</v>
      </c>
      <c r="P58" s="40">
        <v>1.4819506016466118E-2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3764.5</v>
      </c>
      <c r="F59" s="37">
        <v>3788.2000000000003</v>
      </c>
      <c r="G59" s="38">
        <v>3707.4000000000005</v>
      </c>
      <c r="H59" s="38">
        <v>3650.3</v>
      </c>
      <c r="I59" s="38">
        <v>3569.5000000000005</v>
      </c>
      <c r="J59" s="38">
        <v>3845.3000000000006</v>
      </c>
      <c r="K59" s="38">
        <v>3926.1000000000008</v>
      </c>
      <c r="L59" s="38">
        <v>3983.2000000000007</v>
      </c>
      <c r="M59" s="28">
        <v>3869</v>
      </c>
      <c r="N59" s="28">
        <v>3731.1</v>
      </c>
      <c r="O59" s="39">
        <v>777000</v>
      </c>
      <c r="P59" s="40">
        <v>6.3000205212394828E-2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1589.65</v>
      </c>
      <c r="F60" s="37">
        <v>1588.3666666666668</v>
      </c>
      <c r="G60" s="38">
        <v>1580.0833333333335</v>
      </c>
      <c r="H60" s="38">
        <v>1570.5166666666667</v>
      </c>
      <c r="I60" s="38">
        <v>1562.2333333333333</v>
      </c>
      <c r="J60" s="38">
        <v>1597.9333333333336</v>
      </c>
      <c r="K60" s="38">
        <v>1606.2166666666669</v>
      </c>
      <c r="L60" s="38">
        <v>1615.7833333333338</v>
      </c>
      <c r="M60" s="28">
        <v>1596.65</v>
      </c>
      <c r="N60" s="28">
        <v>1578.8</v>
      </c>
      <c r="O60" s="39">
        <v>2623250</v>
      </c>
      <c r="P60" s="40">
        <v>2.6755852842809363E-3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728.2</v>
      </c>
      <c r="F61" s="37">
        <v>722.20000000000016</v>
      </c>
      <c r="G61" s="38">
        <v>708.5500000000003</v>
      </c>
      <c r="H61" s="38">
        <v>688.90000000000009</v>
      </c>
      <c r="I61" s="38">
        <v>675.25000000000023</v>
      </c>
      <c r="J61" s="38">
        <v>741.85000000000036</v>
      </c>
      <c r="K61" s="38">
        <v>755.50000000000023</v>
      </c>
      <c r="L61" s="38">
        <v>775.15000000000043</v>
      </c>
      <c r="M61" s="28">
        <v>735.85</v>
      </c>
      <c r="N61" s="28">
        <v>702.55</v>
      </c>
      <c r="O61" s="39">
        <v>4304000</v>
      </c>
      <c r="P61" s="40">
        <v>0.18862192764429717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1048.8</v>
      </c>
      <c r="F62" s="37">
        <v>1049.9166666666667</v>
      </c>
      <c r="G62" s="38">
        <v>1040.0333333333335</v>
      </c>
      <c r="H62" s="38">
        <v>1031.2666666666669</v>
      </c>
      <c r="I62" s="38">
        <v>1021.3833333333337</v>
      </c>
      <c r="J62" s="38">
        <v>1058.6833333333334</v>
      </c>
      <c r="K62" s="38">
        <v>1068.5666666666666</v>
      </c>
      <c r="L62" s="38">
        <v>1077.3333333333333</v>
      </c>
      <c r="M62" s="28">
        <v>1059.8</v>
      </c>
      <c r="N62" s="28">
        <v>1041.1500000000001</v>
      </c>
      <c r="O62" s="39">
        <v>1302700</v>
      </c>
      <c r="P62" s="40">
        <v>2.5344352617079891E-2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399.95</v>
      </c>
      <c r="F63" s="37">
        <v>400.83333333333331</v>
      </c>
      <c r="G63" s="38">
        <v>395.86666666666662</v>
      </c>
      <c r="H63" s="38">
        <v>391.7833333333333</v>
      </c>
      <c r="I63" s="38">
        <v>386.81666666666661</v>
      </c>
      <c r="J63" s="38">
        <v>404.91666666666663</v>
      </c>
      <c r="K63" s="38">
        <v>409.88333333333333</v>
      </c>
      <c r="L63" s="38">
        <v>413.96666666666664</v>
      </c>
      <c r="M63" s="28">
        <v>405.8</v>
      </c>
      <c r="N63" s="28">
        <v>396.75</v>
      </c>
      <c r="O63" s="39">
        <v>2757000</v>
      </c>
      <c r="P63" s="40">
        <v>1.2672176308539946E-2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162.9</v>
      </c>
      <c r="F64" s="37">
        <v>162.38333333333333</v>
      </c>
      <c r="G64" s="38">
        <v>160.51666666666665</v>
      </c>
      <c r="H64" s="38">
        <v>158.13333333333333</v>
      </c>
      <c r="I64" s="38">
        <v>156.26666666666665</v>
      </c>
      <c r="J64" s="38">
        <v>164.76666666666665</v>
      </c>
      <c r="K64" s="38">
        <v>166.63333333333333</v>
      </c>
      <c r="L64" s="38">
        <v>169.01666666666665</v>
      </c>
      <c r="M64" s="28">
        <v>164.25</v>
      </c>
      <c r="N64" s="28">
        <v>160</v>
      </c>
      <c r="O64" s="39">
        <v>5640000</v>
      </c>
      <c r="P64" s="40">
        <v>6.2146892655367235E-2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1204.4000000000001</v>
      </c>
      <c r="F65" s="37">
        <v>1210.1166666666668</v>
      </c>
      <c r="G65" s="38">
        <v>1191.2833333333335</v>
      </c>
      <c r="H65" s="38">
        <v>1178.1666666666667</v>
      </c>
      <c r="I65" s="38">
        <v>1159.3333333333335</v>
      </c>
      <c r="J65" s="38">
        <v>1223.2333333333336</v>
      </c>
      <c r="K65" s="38">
        <v>1242.0666666666666</v>
      </c>
      <c r="L65" s="38">
        <v>1255.1833333333336</v>
      </c>
      <c r="M65" s="28">
        <v>1228.95</v>
      </c>
      <c r="N65" s="28">
        <v>1197</v>
      </c>
      <c r="O65" s="39">
        <v>2964600</v>
      </c>
      <c r="P65" s="40">
        <v>-3.629764065335753E-3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580.85</v>
      </c>
      <c r="F66" s="37">
        <v>583.86666666666667</v>
      </c>
      <c r="G66" s="38">
        <v>574.83333333333337</v>
      </c>
      <c r="H66" s="38">
        <v>568.81666666666672</v>
      </c>
      <c r="I66" s="38">
        <v>559.78333333333342</v>
      </c>
      <c r="J66" s="38">
        <v>589.88333333333333</v>
      </c>
      <c r="K66" s="38">
        <v>598.91666666666663</v>
      </c>
      <c r="L66" s="38">
        <v>604.93333333333328</v>
      </c>
      <c r="M66" s="28">
        <v>592.9</v>
      </c>
      <c r="N66" s="28">
        <v>577.85</v>
      </c>
      <c r="O66" s="39">
        <v>11322500</v>
      </c>
      <c r="P66" s="40">
        <v>1.5129440771041129E-2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1588.55</v>
      </c>
      <c r="F67" s="37">
        <v>1596.9666666666665</v>
      </c>
      <c r="G67" s="38">
        <v>1573.9833333333329</v>
      </c>
      <c r="H67" s="38">
        <v>1559.4166666666665</v>
      </c>
      <c r="I67" s="38">
        <v>1536.4333333333329</v>
      </c>
      <c r="J67" s="38">
        <v>1611.5333333333328</v>
      </c>
      <c r="K67" s="38">
        <v>1634.5166666666664</v>
      </c>
      <c r="L67" s="38">
        <v>1649.0833333333328</v>
      </c>
      <c r="M67" s="28">
        <v>1619.95</v>
      </c>
      <c r="N67" s="28">
        <v>1582.4</v>
      </c>
      <c r="O67" s="39">
        <v>1037500</v>
      </c>
      <c r="P67" s="40">
        <v>-2.9920523609163162E-2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1954.8</v>
      </c>
      <c r="F68" s="37">
        <v>1963.0999999999997</v>
      </c>
      <c r="G68" s="38">
        <v>1924.0999999999995</v>
      </c>
      <c r="H68" s="38">
        <v>1893.3999999999999</v>
      </c>
      <c r="I68" s="38">
        <v>1854.3999999999996</v>
      </c>
      <c r="J68" s="38">
        <v>1993.7999999999993</v>
      </c>
      <c r="K68" s="38">
        <v>2032.7999999999997</v>
      </c>
      <c r="L68" s="38">
        <v>2063.4999999999991</v>
      </c>
      <c r="M68" s="28">
        <v>2002.1</v>
      </c>
      <c r="N68" s="28">
        <v>1932.4</v>
      </c>
      <c r="O68" s="39">
        <v>2442000</v>
      </c>
      <c r="P68" s="40">
        <v>3.0271068452694862E-2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44798</v>
      </c>
      <c r="E69" s="37">
        <v>200.05</v>
      </c>
      <c r="F69" s="37">
        <v>201.56666666666669</v>
      </c>
      <c r="G69" s="38">
        <v>195.98333333333338</v>
      </c>
      <c r="H69" s="38">
        <v>191.91666666666669</v>
      </c>
      <c r="I69" s="38">
        <v>186.33333333333337</v>
      </c>
      <c r="J69" s="38">
        <v>205.63333333333338</v>
      </c>
      <c r="K69" s="38">
        <v>211.2166666666667</v>
      </c>
      <c r="L69" s="38">
        <v>215.28333333333339</v>
      </c>
      <c r="M69" s="28">
        <v>207.15</v>
      </c>
      <c r="N69" s="28">
        <v>197.5</v>
      </c>
      <c r="O69" s="39">
        <v>17894000</v>
      </c>
      <c r="P69" s="40">
        <v>1.5268171734307712E-2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3807.6</v>
      </c>
      <c r="F70" s="37">
        <v>3799.9833333333336</v>
      </c>
      <c r="G70" s="38">
        <v>3776.3666666666672</v>
      </c>
      <c r="H70" s="38">
        <v>3745.1333333333337</v>
      </c>
      <c r="I70" s="38">
        <v>3721.5166666666673</v>
      </c>
      <c r="J70" s="38">
        <v>3831.2166666666672</v>
      </c>
      <c r="K70" s="38">
        <v>3854.8333333333339</v>
      </c>
      <c r="L70" s="38">
        <v>3886.0666666666671</v>
      </c>
      <c r="M70" s="28">
        <v>3823.6</v>
      </c>
      <c r="N70" s="28">
        <v>3768.75</v>
      </c>
      <c r="O70" s="39">
        <v>2506500</v>
      </c>
      <c r="P70" s="40">
        <v>1.4756786299872472E-2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3774.65</v>
      </c>
      <c r="F71" s="37">
        <v>3765.6</v>
      </c>
      <c r="G71" s="38">
        <v>3709.1</v>
      </c>
      <c r="H71" s="38">
        <v>3643.55</v>
      </c>
      <c r="I71" s="38">
        <v>3587.05</v>
      </c>
      <c r="J71" s="38">
        <v>3831.1499999999996</v>
      </c>
      <c r="K71" s="38">
        <v>3887.6499999999996</v>
      </c>
      <c r="L71" s="38">
        <v>3953.1999999999994</v>
      </c>
      <c r="M71" s="28">
        <v>3822.1</v>
      </c>
      <c r="N71" s="28">
        <v>3700.05</v>
      </c>
      <c r="O71" s="39">
        <v>644625</v>
      </c>
      <c r="P71" s="40">
        <v>-7.3147256977863333E-3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378.05</v>
      </c>
      <c r="F72" s="37">
        <v>380.63333333333338</v>
      </c>
      <c r="G72" s="38">
        <v>373.71666666666675</v>
      </c>
      <c r="H72" s="38">
        <v>369.38333333333338</v>
      </c>
      <c r="I72" s="38">
        <v>362.46666666666675</v>
      </c>
      <c r="J72" s="38">
        <v>384.96666666666675</v>
      </c>
      <c r="K72" s="38">
        <v>391.88333333333338</v>
      </c>
      <c r="L72" s="38">
        <v>396.21666666666675</v>
      </c>
      <c r="M72" s="28">
        <v>387.55</v>
      </c>
      <c r="N72" s="28">
        <v>376.3</v>
      </c>
      <c r="O72" s="39">
        <v>39486150</v>
      </c>
      <c r="P72" s="40">
        <v>-1.1524163568773234E-2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4107.6000000000004</v>
      </c>
      <c r="F73" s="37">
        <v>4109.8833333333332</v>
      </c>
      <c r="G73" s="38">
        <v>4079.8166666666666</v>
      </c>
      <c r="H73" s="38">
        <v>4052.0333333333333</v>
      </c>
      <c r="I73" s="38">
        <v>4021.9666666666667</v>
      </c>
      <c r="J73" s="38">
        <v>4137.6666666666661</v>
      </c>
      <c r="K73" s="38">
        <v>4167.7333333333318</v>
      </c>
      <c r="L73" s="38">
        <v>4195.5166666666664</v>
      </c>
      <c r="M73" s="28">
        <v>4139.95</v>
      </c>
      <c r="N73" s="28">
        <v>4082.1</v>
      </c>
      <c r="O73" s="39">
        <v>2749250</v>
      </c>
      <c r="P73" s="40">
        <v>2.0271837454191213E-2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3118.75</v>
      </c>
      <c r="F74" s="37">
        <v>3054.6666666666665</v>
      </c>
      <c r="G74" s="38">
        <v>2963.4333333333329</v>
      </c>
      <c r="H74" s="38">
        <v>2808.1166666666663</v>
      </c>
      <c r="I74" s="38">
        <v>2716.8833333333328</v>
      </c>
      <c r="J74" s="38">
        <v>3209.9833333333331</v>
      </c>
      <c r="K74" s="38">
        <v>3301.2166666666667</v>
      </c>
      <c r="L74" s="38">
        <v>3456.5333333333333</v>
      </c>
      <c r="M74" s="28">
        <v>3145.9</v>
      </c>
      <c r="N74" s="28">
        <v>2899.35</v>
      </c>
      <c r="O74" s="39">
        <v>3494400</v>
      </c>
      <c r="P74" s="40">
        <v>0.14640027557698931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1596.1</v>
      </c>
      <c r="F75" s="37">
        <v>1618.2833333333335</v>
      </c>
      <c r="G75" s="38">
        <v>1571.5666666666671</v>
      </c>
      <c r="H75" s="38">
        <v>1547.0333333333335</v>
      </c>
      <c r="I75" s="38">
        <v>1500.3166666666671</v>
      </c>
      <c r="J75" s="38">
        <v>1642.8166666666671</v>
      </c>
      <c r="K75" s="38">
        <v>1689.5333333333338</v>
      </c>
      <c r="L75" s="38">
        <v>1714.0666666666671</v>
      </c>
      <c r="M75" s="28">
        <v>1665</v>
      </c>
      <c r="N75" s="28">
        <v>1593.75</v>
      </c>
      <c r="O75" s="39">
        <v>3089350</v>
      </c>
      <c r="P75" s="40">
        <v>0.11692185325114336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159.15</v>
      </c>
      <c r="F76" s="37">
        <v>158</v>
      </c>
      <c r="G76" s="38">
        <v>156.30000000000001</v>
      </c>
      <c r="H76" s="38">
        <v>153.45000000000002</v>
      </c>
      <c r="I76" s="38">
        <v>151.75000000000003</v>
      </c>
      <c r="J76" s="38">
        <v>160.85</v>
      </c>
      <c r="K76" s="38">
        <v>162.54999999999998</v>
      </c>
      <c r="L76" s="38">
        <v>165.39999999999998</v>
      </c>
      <c r="M76" s="28">
        <v>159.69999999999999</v>
      </c>
      <c r="N76" s="28">
        <v>155.15</v>
      </c>
      <c r="O76" s="39">
        <v>25185600</v>
      </c>
      <c r="P76" s="40">
        <v>-1.7001545595054096E-2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111.05</v>
      </c>
      <c r="F77" s="37">
        <v>110.10000000000001</v>
      </c>
      <c r="G77" s="38">
        <v>107.65000000000002</v>
      </c>
      <c r="H77" s="38">
        <v>104.25000000000001</v>
      </c>
      <c r="I77" s="38">
        <v>101.80000000000003</v>
      </c>
      <c r="J77" s="38">
        <v>113.50000000000001</v>
      </c>
      <c r="K77" s="38">
        <v>115.95</v>
      </c>
      <c r="L77" s="38">
        <v>119.35000000000001</v>
      </c>
      <c r="M77" s="28">
        <v>112.55</v>
      </c>
      <c r="N77" s="28">
        <v>106.7</v>
      </c>
      <c r="O77" s="39">
        <v>93280000</v>
      </c>
      <c r="P77" s="40">
        <v>5.0095688393560732E-2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44798</v>
      </c>
      <c r="E78" s="37">
        <v>104.25</v>
      </c>
      <c r="F78" s="37">
        <v>105.68333333333334</v>
      </c>
      <c r="G78" s="38">
        <v>102.06666666666668</v>
      </c>
      <c r="H78" s="38">
        <v>99.88333333333334</v>
      </c>
      <c r="I78" s="38">
        <v>96.26666666666668</v>
      </c>
      <c r="J78" s="38">
        <v>107.86666666666667</v>
      </c>
      <c r="K78" s="38">
        <v>111.48333333333335</v>
      </c>
      <c r="L78" s="38">
        <v>113.66666666666667</v>
      </c>
      <c r="M78" s="28">
        <v>109.3</v>
      </c>
      <c r="N78" s="28">
        <v>103.5</v>
      </c>
      <c r="O78" s="39">
        <v>22968400</v>
      </c>
      <c r="P78" s="40">
        <v>0.323247453565009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142.19999999999999</v>
      </c>
      <c r="F79" s="37">
        <v>143.86666666666667</v>
      </c>
      <c r="G79" s="38">
        <v>139.98333333333335</v>
      </c>
      <c r="H79" s="38">
        <v>137.76666666666668</v>
      </c>
      <c r="I79" s="38">
        <v>133.88333333333335</v>
      </c>
      <c r="J79" s="38">
        <v>146.08333333333334</v>
      </c>
      <c r="K79" s="38">
        <v>149.96666666666667</v>
      </c>
      <c r="L79" s="38">
        <v>152.18333333333334</v>
      </c>
      <c r="M79" s="28">
        <v>147.75</v>
      </c>
      <c r="N79" s="28">
        <v>141.65</v>
      </c>
      <c r="O79" s="39">
        <v>29536200</v>
      </c>
      <c r="P79" s="40">
        <v>9.0049527239981997E-2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377.7</v>
      </c>
      <c r="F80" s="37">
        <v>379.2</v>
      </c>
      <c r="G80" s="38">
        <v>374.4</v>
      </c>
      <c r="H80" s="38">
        <v>371.09999999999997</v>
      </c>
      <c r="I80" s="38">
        <v>366.29999999999995</v>
      </c>
      <c r="J80" s="38">
        <v>382.5</v>
      </c>
      <c r="K80" s="38">
        <v>387.30000000000007</v>
      </c>
      <c r="L80" s="38">
        <v>390.6</v>
      </c>
      <c r="M80" s="28">
        <v>384</v>
      </c>
      <c r="N80" s="28">
        <v>375.9</v>
      </c>
      <c r="O80" s="39">
        <v>6894250</v>
      </c>
      <c r="P80" s="40">
        <v>8.4104289318755257E-3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35.6</v>
      </c>
      <c r="F81" s="37">
        <v>35.383333333333333</v>
      </c>
      <c r="G81" s="38">
        <v>34.916666666666664</v>
      </c>
      <c r="H81" s="38">
        <v>34.233333333333334</v>
      </c>
      <c r="I81" s="38">
        <v>33.766666666666666</v>
      </c>
      <c r="J81" s="38">
        <v>36.066666666666663</v>
      </c>
      <c r="K81" s="38">
        <v>36.533333333333331</v>
      </c>
      <c r="L81" s="38">
        <v>37.216666666666661</v>
      </c>
      <c r="M81" s="28">
        <v>35.85</v>
      </c>
      <c r="N81" s="28">
        <v>34.700000000000003</v>
      </c>
      <c r="O81" s="39">
        <v>114795000</v>
      </c>
      <c r="P81" s="40">
        <v>-3.9184952978056425E-4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44798</v>
      </c>
      <c r="E82" s="37">
        <v>744.95</v>
      </c>
      <c r="F82" s="37">
        <v>746.15</v>
      </c>
      <c r="G82" s="38">
        <v>734.59999999999991</v>
      </c>
      <c r="H82" s="38">
        <v>724.24999999999989</v>
      </c>
      <c r="I82" s="38">
        <v>712.69999999999982</v>
      </c>
      <c r="J82" s="38">
        <v>756.5</v>
      </c>
      <c r="K82" s="38">
        <v>768.05</v>
      </c>
      <c r="L82" s="38">
        <v>778.40000000000009</v>
      </c>
      <c r="M82" s="28">
        <v>757.7</v>
      </c>
      <c r="N82" s="28">
        <v>735.8</v>
      </c>
      <c r="O82" s="39">
        <v>3989700</v>
      </c>
      <c r="P82" s="40">
        <v>2.710843373493976E-2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868.25</v>
      </c>
      <c r="F83" s="37">
        <v>871.61666666666679</v>
      </c>
      <c r="G83" s="38">
        <v>860.3333333333336</v>
      </c>
      <c r="H83" s="38">
        <v>852.41666666666686</v>
      </c>
      <c r="I83" s="38">
        <v>841.13333333333367</v>
      </c>
      <c r="J83" s="38">
        <v>879.53333333333353</v>
      </c>
      <c r="K83" s="38">
        <v>890.81666666666683</v>
      </c>
      <c r="L83" s="38">
        <v>898.73333333333346</v>
      </c>
      <c r="M83" s="28">
        <v>882.9</v>
      </c>
      <c r="N83" s="28">
        <v>863.7</v>
      </c>
      <c r="O83" s="39">
        <v>6600000</v>
      </c>
      <c r="P83" s="40">
        <v>-2.0480854853072127E-2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1470.35</v>
      </c>
      <c r="F84" s="37">
        <v>1473.7166666666665</v>
      </c>
      <c r="G84" s="38">
        <v>1419.6833333333329</v>
      </c>
      <c r="H84" s="38">
        <v>1369.0166666666664</v>
      </c>
      <c r="I84" s="38">
        <v>1314.9833333333329</v>
      </c>
      <c r="J84" s="38">
        <v>1524.383333333333</v>
      </c>
      <c r="K84" s="38">
        <v>1578.4166666666663</v>
      </c>
      <c r="L84" s="38">
        <v>1629.083333333333</v>
      </c>
      <c r="M84" s="28">
        <v>1527.75</v>
      </c>
      <c r="N84" s="28">
        <v>1423.05</v>
      </c>
      <c r="O84" s="39">
        <v>3613350</v>
      </c>
      <c r="P84" s="40">
        <v>4.7385774846914745E-2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313.55</v>
      </c>
      <c r="F85" s="37">
        <v>310.34999999999997</v>
      </c>
      <c r="G85" s="38">
        <v>306.19999999999993</v>
      </c>
      <c r="H85" s="38">
        <v>298.84999999999997</v>
      </c>
      <c r="I85" s="38">
        <v>294.69999999999993</v>
      </c>
      <c r="J85" s="38">
        <v>317.69999999999993</v>
      </c>
      <c r="K85" s="38">
        <v>321.84999999999991</v>
      </c>
      <c r="L85" s="38">
        <v>329.19999999999993</v>
      </c>
      <c r="M85" s="28">
        <v>314.5</v>
      </c>
      <c r="N85" s="28">
        <v>303</v>
      </c>
      <c r="O85" s="39">
        <v>13810000</v>
      </c>
      <c r="P85" s="40">
        <v>7.2038503337991E-2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1584.65</v>
      </c>
      <c r="F86" s="37">
        <v>1576.5833333333333</v>
      </c>
      <c r="G86" s="38">
        <v>1564.0666666666666</v>
      </c>
      <c r="H86" s="38">
        <v>1543.4833333333333</v>
      </c>
      <c r="I86" s="38">
        <v>1530.9666666666667</v>
      </c>
      <c r="J86" s="38">
        <v>1597.1666666666665</v>
      </c>
      <c r="K86" s="38">
        <v>1609.6833333333334</v>
      </c>
      <c r="L86" s="38">
        <v>1630.2666666666664</v>
      </c>
      <c r="M86" s="28">
        <v>1589.1</v>
      </c>
      <c r="N86" s="28">
        <v>1556</v>
      </c>
      <c r="O86" s="39">
        <v>11543925</v>
      </c>
      <c r="P86" s="40">
        <v>-2.5036939747167951E-3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237.45</v>
      </c>
      <c r="F87" s="37">
        <v>237.98333333333335</v>
      </c>
      <c r="G87" s="38">
        <v>234.9666666666667</v>
      </c>
      <c r="H87" s="38">
        <v>232.48333333333335</v>
      </c>
      <c r="I87" s="38">
        <v>229.4666666666667</v>
      </c>
      <c r="J87" s="38">
        <v>240.4666666666667</v>
      </c>
      <c r="K87" s="38">
        <v>243.48333333333335</v>
      </c>
      <c r="L87" s="38">
        <v>245.9666666666667</v>
      </c>
      <c r="M87" s="28">
        <v>241</v>
      </c>
      <c r="N87" s="28">
        <v>235.5</v>
      </c>
      <c r="O87" s="39">
        <v>3247500</v>
      </c>
      <c r="P87" s="40">
        <v>-1.8882175226586102E-2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463.35</v>
      </c>
      <c r="F88" s="37">
        <v>465.66666666666669</v>
      </c>
      <c r="G88" s="38">
        <v>459.18333333333339</v>
      </c>
      <c r="H88" s="38">
        <v>455.01666666666671</v>
      </c>
      <c r="I88" s="38">
        <v>448.53333333333342</v>
      </c>
      <c r="J88" s="38">
        <v>469.83333333333337</v>
      </c>
      <c r="K88" s="38">
        <v>476.31666666666661</v>
      </c>
      <c r="L88" s="38">
        <v>480.48333333333335</v>
      </c>
      <c r="M88" s="28">
        <v>472.15</v>
      </c>
      <c r="N88" s="28">
        <v>461.5</v>
      </c>
      <c r="O88" s="39">
        <v>3416250</v>
      </c>
      <c r="P88" s="40">
        <v>4.9942374183634265E-2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2048.8000000000002</v>
      </c>
      <c r="F89" s="37">
        <v>2047.5500000000002</v>
      </c>
      <c r="G89" s="38">
        <v>2022.3000000000002</v>
      </c>
      <c r="H89" s="38">
        <v>1995.8</v>
      </c>
      <c r="I89" s="38">
        <v>1970.55</v>
      </c>
      <c r="J89" s="38">
        <v>2074.0500000000002</v>
      </c>
      <c r="K89" s="38">
        <v>2099.3000000000002</v>
      </c>
      <c r="L89" s="38">
        <v>2125.8000000000006</v>
      </c>
      <c r="M89" s="28">
        <v>2072.8000000000002</v>
      </c>
      <c r="N89" s="28">
        <v>2021.05</v>
      </c>
      <c r="O89" s="39">
        <v>2371200</v>
      </c>
      <c r="P89" s="40">
        <v>-8.0064051240992789E-4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1293.6500000000001</v>
      </c>
      <c r="F90" s="37">
        <v>1294.6000000000001</v>
      </c>
      <c r="G90" s="38">
        <v>1276.7000000000003</v>
      </c>
      <c r="H90" s="38">
        <v>1259.7500000000002</v>
      </c>
      <c r="I90" s="38">
        <v>1241.8500000000004</v>
      </c>
      <c r="J90" s="38">
        <v>1311.5500000000002</v>
      </c>
      <c r="K90" s="38">
        <v>1329.4500000000003</v>
      </c>
      <c r="L90" s="38">
        <v>1346.4</v>
      </c>
      <c r="M90" s="28">
        <v>1312.5</v>
      </c>
      <c r="N90" s="28">
        <v>1277.6500000000001</v>
      </c>
      <c r="O90" s="39">
        <v>5578500</v>
      </c>
      <c r="P90" s="40">
        <v>1.6675779114270092E-2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953.95</v>
      </c>
      <c r="F91" s="37">
        <v>952</v>
      </c>
      <c r="G91" s="38">
        <v>947.3</v>
      </c>
      <c r="H91" s="38">
        <v>940.65</v>
      </c>
      <c r="I91" s="38">
        <v>935.94999999999993</v>
      </c>
      <c r="J91" s="38">
        <v>958.65</v>
      </c>
      <c r="K91" s="38">
        <v>963.35</v>
      </c>
      <c r="L91" s="38">
        <v>970</v>
      </c>
      <c r="M91" s="28">
        <v>956.7</v>
      </c>
      <c r="N91" s="28">
        <v>945.35</v>
      </c>
      <c r="O91" s="39">
        <v>21325500</v>
      </c>
      <c r="P91" s="40">
        <v>-1.7067819577982837E-2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2361.8000000000002</v>
      </c>
      <c r="F92" s="37">
        <v>2365.3833333333332</v>
      </c>
      <c r="G92" s="38">
        <v>2339.2666666666664</v>
      </c>
      <c r="H92" s="38">
        <v>2316.7333333333331</v>
      </c>
      <c r="I92" s="38">
        <v>2290.6166666666663</v>
      </c>
      <c r="J92" s="38">
        <v>2387.9166666666665</v>
      </c>
      <c r="K92" s="38">
        <v>2414.0333333333333</v>
      </c>
      <c r="L92" s="38">
        <v>2436.5666666666666</v>
      </c>
      <c r="M92" s="28">
        <v>2391.5</v>
      </c>
      <c r="N92" s="28">
        <v>2342.85</v>
      </c>
      <c r="O92" s="39">
        <v>21642300</v>
      </c>
      <c r="P92" s="40">
        <v>1.0081068593270886E-2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2015.9</v>
      </c>
      <c r="F93" s="37">
        <v>2012.6166666666668</v>
      </c>
      <c r="G93" s="38">
        <v>1998.8833333333337</v>
      </c>
      <c r="H93" s="38">
        <v>1981.8666666666668</v>
      </c>
      <c r="I93" s="38">
        <v>1968.1333333333337</v>
      </c>
      <c r="J93" s="38">
        <v>2029.6333333333337</v>
      </c>
      <c r="K93" s="38">
        <v>2043.3666666666668</v>
      </c>
      <c r="L93" s="38">
        <v>2060.3833333333337</v>
      </c>
      <c r="M93" s="28">
        <v>2026.35</v>
      </c>
      <c r="N93" s="28">
        <v>1995.6</v>
      </c>
      <c r="O93" s="39">
        <v>2592900</v>
      </c>
      <c r="P93" s="40">
        <v>-1.7394270122783082E-2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1433.75</v>
      </c>
      <c r="F94" s="37">
        <v>1437.9000000000003</v>
      </c>
      <c r="G94" s="38">
        <v>1422.7500000000007</v>
      </c>
      <c r="H94" s="38">
        <v>1411.7500000000005</v>
      </c>
      <c r="I94" s="38">
        <v>1396.6000000000008</v>
      </c>
      <c r="J94" s="38">
        <v>1448.9000000000005</v>
      </c>
      <c r="K94" s="38">
        <v>1464.0500000000002</v>
      </c>
      <c r="L94" s="38">
        <v>1475.0500000000004</v>
      </c>
      <c r="M94" s="28">
        <v>1453.05</v>
      </c>
      <c r="N94" s="28">
        <v>1426.9</v>
      </c>
      <c r="O94" s="39">
        <v>61165500</v>
      </c>
      <c r="P94" s="40">
        <v>1.6201102003892652E-2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541.15</v>
      </c>
      <c r="F95" s="37">
        <v>541.33333333333326</v>
      </c>
      <c r="G95" s="38">
        <v>536.11666666666656</v>
      </c>
      <c r="H95" s="38">
        <v>531.08333333333326</v>
      </c>
      <c r="I95" s="38">
        <v>525.86666666666656</v>
      </c>
      <c r="J95" s="38">
        <v>546.36666666666656</v>
      </c>
      <c r="K95" s="38">
        <v>551.58333333333326</v>
      </c>
      <c r="L95" s="38">
        <v>556.61666666666656</v>
      </c>
      <c r="M95" s="28">
        <v>546.54999999999995</v>
      </c>
      <c r="N95" s="28">
        <v>536.29999999999995</v>
      </c>
      <c r="O95" s="39">
        <v>33008800</v>
      </c>
      <c r="P95" s="40">
        <v>7.622309526207985E-3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2781.2</v>
      </c>
      <c r="F96" s="37">
        <v>2787.6666666666665</v>
      </c>
      <c r="G96" s="38">
        <v>2743.5333333333328</v>
      </c>
      <c r="H96" s="38">
        <v>2705.8666666666663</v>
      </c>
      <c r="I96" s="38">
        <v>2661.7333333333327</v>
      </c>
      <c r="J96" s="38">
        <v>2825.333333333333</v>
      </c>
      <c r="K96" s="38">
        <v>2869.4666666666672</v>
      </c>
      <c r="L96" s="38">
        <v>2907.1333333333332</v>
      </c>
      <c r="M96" s="28">
        <v>2831.8</v>
      </c>
      <c r="N96" s="28">
        <v>2750</v>
      </c>
      <c r="O96" s="39">
        <v>3753600</v>
      </c>
      <c r="P96" s="40">
        <v>7.992966189753018E-5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415.3</v>
      </c>
      <c r="F97" s="37">
        <v>412.63333333333338</v>
      </c>
      <c r="G97" s="38">
        <v>407.06666666666678</v>
      </c>
      <c r="H97" s="38">
        <v>398.83333333333337</v>
      </c>
      <c r="I97" s="38">
        <v>393.26666666666677</v>
      </c>
      <c r="J97" s="38">
        <v>420.86666666666679</v>
      </c>
      <c r="K97" s="38">
        <v>426.43333333333339</v>
      </c>
      <c r="L97" s="38">
        <v>434.6666666666668</v>
      </c>
      <c r="M97" s="28">
        <v>418.2</v>
      </c>
      <c r="N97" s="28">
        <v>404.4</v>
      </c>
      <c r="O97" s="39">
        <v>26829850</v>
      </c>
      <c r="P97" s="40">
        <v>-5.465702056740275E-2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44798</v>
      </c>
      <c r="E98" s="37">
        <v>105.15</v>
      </c>
      <c r="F98" s="37">
        <v>104.41666666666667</v>
      </c>
      <c r="G98" s="38">
        <v>103.23333333333335</v>
      </c>
      <c r="H98" s="38">
        <v>101.31666666666668</v>
      </c>
      <c r="I98" s="38">
        <v>100.13333333333335</v>
      </c>
      <c r="J98" s="38">
        <v>106.33333333333334</v>
      </c>
      <c r="K98" s="38">
        <v>107.51666666666665</v>
      </c>
      <c r="L98" s="38">
        <v>109.43333333333334</v>
      </c>
      <c r="M98" s="28">
        <v>105.6</v>
      </c>
      <c r="N98" s="28">
        <v>102.5</v>
      </c>
      <c r="O98" s="39">
        <v>11915300</v>
      </c>
      <c r="P98" s="40">
        <v>-1.0710460549803642E-2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247.2</v>
      </c>
      <c r="F99" s="37">
        <v>246.15</v>
      </c>
      <c r="G99" s="38">
        <v>242</v>
      </c>
      <c r="H99" s="38">
        <v>236.79999999999998</v>
      </c>
      <c r="I99" s="38">
        <v>232.64999999999998</v>
      </c>
      <c r="J99" s="38">
        <v>251.35000000000002</v>
      </c>
      <c r="K99" s="38">
        <v>255.50000000000006</v>
      </c>
      <c r="L99" s="38">
        <v>260.70000000000005</v>
      </c>
      <c r="M99" s="28">
        <v>250.3</v>
      </c>
      <c r="N99" s="28">
        <v>240.95</v>
      </c>
      <c r="O99" s="39">
        <v>23406300</v>
      </c>
      <c r="P99" s="40">
        <v>2.5553058085886666E-2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2642.45</v>
      </c>
      <c r="F100" s="37">
        <v>2631.333333333333</v>
      </c>
      <c r="G100" s="38">
        <v>2614.5666666666662</v>
      </c>
      <c r="H100" s="38">
        <v>2586.6833333333329</v>
      </c>
      <c r="I100" s="38">
        <v>2569.9166666666661</v>
      </c>
      <c r="J100" s="38">
        <v>2659.2166666666662</v>
      </c>
      <c r="K100" s="38">
        <v>2675.9833333333327</v>
      </c>
      <c r="L100" s="38">
        <v>2703.8666666666663</v>
      </c>
      <c r="M100" s="28">
        <v>2648.1</v>
      </c>
      <c r="N100" s="28">
        <v>2603.4499999999998</v>
      </c>
      <c r="O100" s="39">
        <v>10185300</v>
      </c>
      <c r="P100" s="40">
        <v>-5.3903617987402959E-3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44798</v>
      </c>
      <c r="E101" s="37">
        <v>41205.800000000003</v>
      </c>
      <c r="F101" s="37">
        <v>41118.6</v>
      </c>
      <c r="G101" s="38">
        <v>40847.199999999997</v>
      </c>
      <c r="H101" s="38">
        <v>40488.6</v>
      </c>
      <c r="I101" s="38">
        <v>40217.199999999997</v>
      </c>
      <c r="J101" s="38">
        <v>41477.199999999997</v>
      </c>
      <c r="K101" s="38">
        <v>41748.600000000006</v>
      </c>
      <c r="L101" s="38">
        <v>42107.199999999997</v>
      </c>
      <c r="M101" s="28">
        <v>41390</v>
      </c>
      <c r="N101" s="28">
        <v>40760</v>
      </c>
      <c r="O101" s="39">
        <v>15525</v>
      </c>
      <c r="P101" s="40">
        <v>-2.8901734104046241E-3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121.2</v>
      </c>
      <c r="F102" s="37">
        <v>120.21666666666668</v>
      </c>
      <c r="G102" s="38">
        <v>116.78333333333336</v>
      </c>
      <c r="H102" s="38">
        <v>112.36666666666667</v>
      </c>
      <c r="I102" s="38">
        <v>108.93333333333335</v>
      </c>
      <c r="J102" s="38">
        <v>124.63333333333337</v>
      </c>
      <c r="K102" s="38">
        <v>128.06666666666666</v>
      </c>
      <c r="L102" s="38">
        <v>132.48333333333338</v>
      </c>
      <c r="M102" s="28">
        <v>123.65</v>
      </c>
      <c r="N102" s="28">
        <v>115.8</v>
      </c>
      <c r="O102" s="39">
        <v>28120000</v>
      </c>
      <c r="P102" s="40">
        <v>4.3801039346696359E-2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815.7</v>
      </c>
      <c r="F103" s="37">
        <v>816.38333333333333</v>
      </c>
      <c r="G103" s="38">
        <v>811.16666666666663</v>
      </c>
      <c r="H103" s="38">
        <v>806.63333333333333</v>
      </c>
      <c r="I103" s="38">
        <v>801.41666666666663</v>
      </c>
      <c r="J103" s="38">
        <v>820.91666666666663</v>
      </c>
      <c r="K103" s="38">
        <v>826.13333333333333</v>
      </c>
      <c r="L103" s="38">
        <v>830.66666666666663</v>
      </c>
      <c r="M103" s="28">
        <v>821.6</v>
      </c>
      <c r="N103" s="28">
        <v>811.85</v>
      </c>
      <c r="O103" s="39">
        <v>65084250</v>
      </c>
      <c r="P103" s="40">
        <v>1.6099948480164862E-2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1246.55</v>
      </c>
      <c r="F104" s="37">
        <v>1238.0333333333333</v>
      </c>
      <c r="G104" s="38">
        <v>1226.8666666666666</v>
      </c>
      <c r="H104" s="38">
        <v>1207.1833333333332</v>
      </c>
      <c r="I104" s="38">
        <v>1196.0166666666664</v>
      </c>
      <c r="J104" s="38">
        <v>1257.7166666666667</v>
      </c>
      <c r="K104" s="38">
        <v>1268.8833333333337</v>
      </c>
      <c r="L104" s="38">
        <v>1288.5666666666668</v>
      </c>
      <c r="M104" s="28">
        <v>1249.2</v>
      </c>
      <c r="N104" s="28">
        <v>1218.3499999999999</v>
      </c>
      <c r="O104" s="39">
        <v>3265275</v>
      </c>
      <c r="P104" s="40">
        <v>-1.2848515996402415E-2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544.6</v>
      </c>
      <c r="F105" s="37">
        <v>545.4666666666667</v>
      </c>
      <c r="G105" s="38">
        <v>535.13333333333344</v>
      </c>
      <c r="H105" s="38">
        <v>525.66666666666674</v>
      </c>
      <c r="I105" s="38">
        <v>515.33333333333348</v>
      </c>
      <c r="J105" s="38">
        <v>554.93333333333339</v>
      </c>
      <c r="K105" s="38">
        <v>565.26666666666665</v>
      </c>
      <c r="L105" s="38">
        <v>574.73333333333335</v>
      </c>
      <c r="M105" s="28">
        <v>555.79999999999995</v>
      </c>
      <c r="N105" s="28">
        <v>536</v>
      </c>
      <c r="O105" s="39">
        <v>6733500</v>
      </c>
      <c r="P105" s="40">
        <v>5.1500223914017016E-3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9.5</v>
      </c>
      <c r="F106" s="37">
        <v>9.4500000000000011</v>
      </c>
      <c r="G106" s="38">
        <v>9.3000000000000025</v>
      </c>
      <c r="H106" s="38">
        <v>9.1000000000000014</v>
      </c>
      <c r="I106" s="38">
        <v>8.9500000000000028</v>
      </c>
      <c r="J106" s="38">
        <v>9.6500000000000021</v>
      </c>
      <c r="K106" s="38">
        <v>9.8000000000000007</v>
      </c>
      <c r="L106" s="38">
        <v>10.000000000000002</v>
      </c>
      <c r="M106" s="28">
        <v>9.6</v>
      </c>
      <c r="N106" s="28">
        <v>9.25</v>
      </c>
      <c r="O106" s="39">
        <v>583730000</v>
      </c>
      <c r="P106" s="40">
        <v>5.0913673597983614E-2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44798</v>
      </c>
      <c r="E107" s="37">
        <v>60.65</v>
      </c>
      <c r="F107" s="37">
        <v>59.65</v>
      </c>
      <c r="G107" s="38">
        <v>58.05</v>
      </c>
      <c r="H107" s="38">
        <v>55.449999999999996</v>
      </c>
      <c r="I107" s="38">
        <v>53.849999999999994</v>
      </c>
      <c r="J107" s="38">
        <v>62.25</v>
      </c>
      <c r="K107" s="38">
        <v>63.850000000000009</v>
      </c>
      <c r="L107" s="38">
        <v>66.45</v>
      </c>
      <c r="M107" s="28">
        <v>61.25</v>
      </c>
      <c r="N107" s="28">
        <v>57.05</v>
      </c>
      <c r="O107" s="39">
        <v>107810000</v>
      </c>
      <c r="P107" s="40">
        <v>4.79199066874028E-2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43.5</v>
      </c>
      <c r="F108" s="37">
        <v>43.133333333333333</v>
      </c>
      <c r="G108" s="38">
        <v>42.566666666666663</v>
      </c>
      <c r="H108" s="38">
        <v>41.633333333333333</v>
      </c>
      <c r="I108" s="38">
        <v>41.066666666666663</v>
      </c>
      <c r="J108" s="38">
        <v>44.066666666666663</v>
      </c>
      <c r="K108" s="38">
        <v>44.63333333333334</v>
      </c>
      <c r="L108" s="38">
        <v>45.566666666666663</v>
      </c>
      <c r="M108" s="28">
        <v>43.7</v>
      </c>
      <c r="N108" s="28">
        <v>42.2</v>
      </c>
      <c r="O108" s="39">
        <v>251760000</v>
      </c>
      <c r="P108" s="40">
        <v>-1.8479532163742689E-2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44798</v>
      </c>
      <c r="E109" s="37">
        <v>166.05</v>
      </c>
      <c r="F109" s="37">
        <v>167.4</v>
      </c>
      <c r="G109" s="38">
        <v>163.30000000000001</v>
      </c>
      <c r="H109" s="38">
        <v>160.55000000000001</v>
      </c>
      <c r="I109" s="38">
        <v>156.45000000000002</v>
      </c>
      <c r="J109" s="38">
        <v>170.15</v>
      </c>
      <c r="K109" s="38">
        <v>174.24999999999997</v>
      </c>
      <c r="L109" s="38">
        <v>177</v>
      </c>
      <c r="M109" s="28">
        <v>171.5</v>
      </c>
      <c r="N109" s="28">
        <v>164.65</v>
      </c>
      <c r="O109" s="39">
        <v>60330000</v>
      </c>
      <c r="P109" s="40">
        <v>5.1365834531433799E-2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356.25</v>
      </c>
      <c r="F110" s="37">
        <v>355.95</v>
      </c>
      <c r="G110" s="38">
        <v>354.09999999999997</v>
      </c>
      <c r="H110" s="38">
        <v>351.95</v>
      </c>
      <c r="I110" s="38">
        <v>350.09999999999997</v>
      </c>
      <c r="J110" s="38">
        <v>358.09999999999997</v>
      </c>
      <c r="K110" s="38">
        <v>359.95</v>
      </c>
      <c r="L110" s="38">
        <v>362.09999999999997</v>
      </c>
      <c r="M110" s="28">
        <v>357.8</v>
      </c>
      <c r="N110" s="28">
        <v>353.8</v>
      </c>
      <c r="O110" s="39">
        <v>13249500</v>
      </c>
      <c r="P110" s="40">
        <v>1.1335012594458438E-2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269.8</v>
      </c>
      <c r="F111" s="37">
        <v>270.7</v>
      </c>
      <c r="G111" s="38">
        <v>266.89999999999998</v>
      </c>
      <c r="H111" s="38">
        <v>264</v>
      </c>
      <c r="I111" s="38">
        <v>260.2</v>
      </c>
      <c r="J111" s="38">
        <v>273.59999999999997</v>
      </c>
      <c r="K111" s="38">
        <v>277.40000000000003</v>
      </c>
      <c r="L111" s="38">
        <v>280.29999999999995</v>
      </c>
      <c r="M111" s="28">
        <v>274.5</v>
      </c>
      <c r="N111" s="28">
        <v>267.8</v>
      </c>
      <c r="O111" s="39">
        <v>25567854</v>
      </c>
      <c r="P111" s="40">
        <v>2.1861437067995499E-2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44798</v>
      </c>
      <c r="E112" s="37">
        <v>193.9</v>
      </c>
      <c r="F112" s="37">
        <v>194.28333333333333</v>
      </c>
      <c r="G112" s="38">
        <v>190.96666666666667</v>
      </c>
      <c r="H112" s="38">
        <v>188.03333333333333</v>
      </c>
      <c r="I112" s="38">
        <v>184.71666666666667</v>
      </c>
      <c r="J112" s="38">
        <v>197.21666666666667</v>
      </c>
      <c r="K112" s="38">
        <v>200.53333333333333</v>
      </c>
      <c r="L112" s="38">
        <v>203.46666666666667</v>
      </c>
      <c r="M112" s="28">
        <v>197.6</v>
      </c>
      <c r="N112" s="28">
        <v>191.35</v>
      </c>
      <c r="O112" s="39">
        <v>10883700</v>
      </c>
      <c r="P112" s="40">
        <v>-1.7796388380005235E-2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4322.8999999999996</v>
      </c>
      <c r="F113" s="37">
        <v>4300.0166666666664</v>
      </c>
      <c r="G113" s="38">
        <v>4251.7833333333328</v>
      </c>
      <c r="H113" s="38">
        <v>4180.6666666666661</v>
      </c>
      <c r="I113" s="38">
        <v>4132.4333333333325</v>
      </c>
      <c r="J113" s="38">
        <v>4371.1333333333332</v>
      </c>
      <c r="K113" s="38">
        <v>4419.3666666666668</v>
      </c>
      <c r="L113" s="38">
        <v>4490.4833333333336</v>
      </c>
      <c r="M113" s="28">
        <v>4348.25</v>
      </c>
      <c r="N113" s="28">
        <v>4228.8999999999996</v>
      </c>
      <c r="O113" s="39">
        <v>275400</v>
      </c>
      <c r="P113" s="40">
        <v>1.8302828618968387E-2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1950.4</v>
      </c>
      <c r="F114" s="37">
        <v>1929.5</v>
      </c>
      <c r="G114" s="38">
        <v>1904.9</v>
      </c>
      <c r="H114" s="38">
        <v>1859.4</v>
      </c>
      <c r="I114" s="38">
        <v>1834.8000000000002</v>
      </c>
      <c r="J114" s="38">
        <v>1975</v>
      </c>
      <c r="K114" s="38">
        <v>1999.6</v>
      </c>
      <c r="L114" s="38">
        <v>2045.1</v>
      </c>
      <c r="M114" s="28">
        <v>1954.1</v>
      </c>
      <c r="N114" s="28">
        <v>1884</v>
      </c>
      <c r="O114" s="39">
        <v>2888100</v>
      </c>
      <c r="P114" s="40">
        <v>7.1137148237263312E-3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1060.75</v>
      </c>
      <c r="F115" s="37">
        <v>1051.5</v>
      </c>
      <c r="G115" s="38">
        <v>1036.45</v>
      </c>
      <c r="H115" s="38">
        <v>1012.1500000000001</v>
      </c>
      <c r="I115" s="38">
        <v>997.10000000000014</v>
      </c>
      <c r="J115" s="38">
        <v>1075.8</v>
      </c>
      <c r="K115" s="38">
        <v>1090.8500000000001</v>
      </c>
      <c r="L115" s="38">
        <v>1115.1499999999999</v>
      </c>
      <c r="M115" s="28">
        <v>1066.55</v>
      </c>
      <c r="N115" s="28">
        <v>1027.2</v>
      </c>
      <c r="O115" s="39">
        <v>26356500</v>
      </c>
      <c r="P115" s="40">
        <v>1.7759088065614791E-2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219.95</v>
      </c>
      <c r="F116" s="37">
        <v>222.46666666666667</v>
      </c>
      <c r="G116" s="38">
        <v>216.43333333333334</v>
      </c>
      <c r="H116" s="38">
        <v>212.91666666666666</v>
      </c>
      <c r="I116" s="38">
        <v>206.88333333333333</v>
      </c>
      <c r="J116" s="38">
        <v>225.98333333333335</v>
      </c>
      <c r="K116" s="38">
        <v>232.01666666666671</v>
      </c>
      <c r="L116" s="38">
        <v>235.53333333333336</v>
      </c>
      <c r="M116" s="28">
        <v>228.5</v>
      </c>
      <c r="N116" s="28">
        <v>218.95</v>
      </c>
      <c r="O116" s="39">
        <v>13311200</v>
      </c>
      <c r="P116" s="40">
        <v>0.11204678362573099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1548.75</v>
      </c>
      <c r="F117" s="37">
        <v>1546.05</v>
      </c>
      <c r="G117" s="38">
        <v>1536.55</v>
      </c>
      <c r="H117" s="38">
        <v>1524.35</v>
      </c>
      <c r="I117" s="38">
        <v>1514.85</v>
      </c>
      <c r="J117" s="38">
        <v>1558.25</v>
      </c>
      <c r="K117" s="38">
        <v>1567.75</v>
      </c>
      <c r="L117" s="38">
        <v>1579.95</v>
      </c>
      <c r="M117" s="28">
        <v>1555.55</v>
      </c>
      <c r="N117" s="28">
        <v>1533.85</v>
      </c>
      <c r="O117" s="39">
        <v>36755400</v>
      </c>
      <c r="P117" s="40">
        <v>2.1225875975573914E-4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44798</v>
      </c>
      <c r="E118" s="37">
        <v>631.04999999999995</v>
      </c>
      <c r="F118" s="37">
        <v>634.2166666666667</v>
      </c>
      <c r="G118" s="38">
        <v>623.58333333333337</v>
      </c>
      <c r="H118" s="38">
        <v>616.11666666666667</v>
      </c>
      <c r="I118" s="38">
        <v>605.48333333333335</v>
      </c>
      <c r="J118" s="38">
        <v>641.68333333333339</v>
      </c>
      <c r="K118" s="38">
        <v>652.31666666666661</v>
      </c>
      <c r="L118" s="38">
        <v>659.78333333333342</v>
      </c>
      <c r="M118" s="28">
        <v>644.85</v>
      </c>
      <c r="N118" s="28">
        <v>626.75</v>
      </c>
      <c r="O118" s="39">
        <v>1590750</v>
      </c>
      <c r="P118" s="40">
        <v>2.8612997090203686E-2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70</v>
      </c>
      <c r="F119" s="37">
        <v>69.75</v>
      </c>
      <c r="G119" s="38">
        <v>69.349999999999994</v>
      </c>
      <c r="H119" s="38">
        <v>68.699999999999989</v>
      </c>
      <c r="I119" s="38">
        <v>68.299999999999983</v>
      </c>
      <c r="J119" s="38">
        <v>70.400000000000006</v>
      </c>
      <c r="K119" s="38">
        <v>70.800000000000011</v>
      </c>
      <c r="L119" s="38">
        <v>71.450000000000017</v>
      </c>
      <c r="M119" s="28">
        <v>70.150000000000006</v>
      </c>
      <c r="N119" s="28">
        <v>69.099999999999994</v>
      </c>
      <c r="O119" s="39">
        <v>69273750</v>
      </c>
      <c r="P119" s="40">
        <v>-2.4574409665019219E-2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993.8</v>
      </c>
      <c r="F120" s="37">
        <v>993.86666666666679</v>
      </c>
      <c r="G120" s="38">
        <v>985.38333333333355</v>
      </c>
      <c r="H120" s="38">
        <v>976.96666666666681</v>
      </c>
      <c r="I120" s="38">
        <v>968.48333333333358</v>
      </c>
      <c r="J120" s="38">
        <v>1002.2833333333335</v>
      </c>
      <c r="K120" s="38">
        <v>1010.7666666666667</v>
      </c>
      <c r="L120" s="38">
        <v>1019.1833333333335</v>
      </c>
      <c r="M120" s="28">
        <v>1002.35</v>
      </c>
      <c r="N120" s="28">
        <v>985.45</v>
      </c>
      <c r="O120" s="39">
        <v>793650</v>
      </c>
      <c r="P120" s="40">
        <v>-1.2135922330097087E-2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641.35</v>
      </c>
      <c r="F121" s="37">
        <v>639.91666666666674</v>
      </c>
      <c r="G121" s="38">
        <v>630.38333333333344</v>
      </c>
      <c r="H121" s="38">
        <v>619.41666666666674</v>
      </c>
      <c r="I121" s="38">
        <v>609.88333333333344</v>
      </c>
      <c r="J121" s="38">
        <v>650.88333333333344</v>
      </c>
      <c r="K121" s="38">
        <v>660.41666666666674</v>
      </c>
      <c r="L121" s="38">
        <v>671.38333333333344</v>
      </c>
      <c r="M121" s="28">
        <v>649.45000000000005</v>
      </c>
      <c r="N121" s="28">
        <v>628.95000000000005</v>
      </c>
      <c r="O121" s="39">
        <v>13437375</v>
      </c>
      <c r="P121" s="40">
        <v>8.4723670490093853E-4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311.2</v>
      </c>
      <c r="F122" s="37">
        <v>312.7833333333333</v>
      </c>
      <c r="G122" s="38">
        <v>307.86666666666662</v>
      </c>
      <c r="H122" s="38">
        <v>304.5333333333333</v>
      </c>
      <c r="I122" s="38">
        <v>299.61666666666662</v>
      </c>
      <c r="J122" s="38">
        <v>316.11666666666662</v>
      </c>
      <c r="K122" s="38">
        <v>321.03333333333336</v>
      </c>
      <c r="L122" s="38">
        <v>324.36666666666662</v>
      </c>
      <c r="M122" s="28">
        <v>317.7</v>
      </c>
      <c r="N122" s="28">
        <v>309.45</v>
      </c>
      <c r="O122" s="39">
        <v>87286400</v>
      </c>
      <c r="P122" s="40">
        <v>1.4505151188306616E-2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384.95</v>
      </c>
      <c r="F123" s="37">
        <v>382.98333333333335</v>
      </c>
      <c r="G123" s="38">
        <v>377.26666666666671</v>
      </c>
      <c r="H123" s="38">
        <v>369.58333333333337</v>
      </c>
      <c r="I123" s="38">
        <v>363.86666666666673</v>
      </c>
      <c r="J123" s="38">
        <v>390.66666666666669</v>
      </c>
      <c r="K123" s="38">
        <v>396.38333333333338</v>
      </c>
      <c r="L123" s="38">
        <v>404.06666666666666</v>
      </c>
      <c r="M123" s="28">
        <v>388.7</v>
      </c>
      <c r="N123" s="28">
        <v>375.3</v>
      </c>
      <c r="O123" s="39">
        <v>34052500</v>
      </c>
      <c r="P123" s="40">
        <v>-1.2098991750687442E-3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44798</v>
      </c>
      <c r="E124" s="37">
        <v>2567.1999999999998</v>
      </c>
      <c r="F124" s="37">
        <v>2548.2499999999995</v>
      </c>
      <c r="G124" s="38">
        <v>2508.1499999999992</v>
      </c>
      <c r="H124" s="38">
        <v>2449.0999999999995</v>
      </c>
      <c r="I124" s="38">
        <v>2408.9999999999991</v>
      </c>
      <c r="J124" s="38">
        <v>2607.2999999999993</v>
      </c>
      <c r="K124" s="38">
        <v>2647.3999999999996</v>
      </c>
      <c r="L124" s="38">
        <v>2706.4499999999994</v>
      </c>
      <c r="M124" s="28">
        <v>2588.35</v>
      </c>
      <c r="N124" s="28">
        <v>2489.1999999999998</v>
      </c>
      <c r="O124" s="39">
        <v>438250</v>
      </c>
      <c r="P124" s="40">
        <v>5.6660638939119955E-2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650.25</v>
      </c>
      <c r="F125" s="37">
        <v>643.63333333333333</v>
      </c>
      <c r="G125" s="38">
        <v>635.61666666666667</v>
      </c>
      <c r="H125" s="38">
        <v>620.98333333333335</v>
      </c>
      <c r="I125" s="38">
        <v>612.9666666666667</v>
      </c>
      <c r="J125" s="38">
        <v>658.26666666666665</v>
      </c>
      <c r="K125" s="38">
        <v>666.2833333333333</v>
      </c>
      <c r="L125" s="38">
        <v>680.91666666666663</v>
      </c>
      <c r="M125" s="28">
        <v>651.65</v>
      </c>
      <c r="N125" s="28">
        <v>629</v>
      </c>
      <c r="O125" s="39">
        <v>45341100</v>
      </c>
      <c r="P125" s="40">
        <v>-4.4462888309224563E-3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568.9</v>
      </c>
      <c r="F126" s="37">
        <v>566.48333333333323</v>
      </c>
      <c r="G126" s="38">
        <v>559.56666666666649</v>
      </c>
      <c r="H126" s="38">
        <v>550.23333333333323</v>
      </c>
      <c r="I126" s="38">
        <v>543.31666666666649</v>
      </c>
      <c r="J126" s="38">
        <v>575.81666666666649</v>
      </c>
      <c r="K126" s="38">
        <v>582.73333333333323</v>
      </c>
      <c r="L126" s="38">
        <v>592.06666666666649</v>
      </c>
      <c r="M126" s="28">
        <v>573.4</v>
      </c>
      <c r="N126" s="28">
        <v>557.15</v>
      </c>
      <c r="O126" s="39">
        <v>11621250</v>
      </c>
      <c r="P126" s="40">
        <v>-1.3476230899830221E-2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1885.25</v>
      </c>
      <c r="F127" s="37">
        <v>1872.0666666666666</v>
      </c>
      <c r="G127" s="38">
        <v>1849.4833333333331</v>
      </c>
      <c r="H127" s="38">
        <v>1813.7166666666665</v>
      </c>
      <c r="I127" s="38">
        <v>1791.133333333333</v>
      </c>
      <c r="J127" s="38">
        <v>1907.8333333333333</v>
      </c>
      <c r="K127" s="38">
        <v>1930.4166666666667</v>
      </c>
      <c r="L127" s="38">
        <v>1966.1833333333334</v>
      </c>
      <c r="M127" s="28">
        <v>1894.65</v>
      </c>
      <c r="N127" s="28">
        <v>1836.3</v>
      </c>
      <c r="O127" s="39">
        <v>15571600</v>
      </c>
      <c r="P127" s="40">
        <v>2.5310788032026969E-2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77</v>
      </c>
      <c r="F128" s="37">
        <v>77</v>
      </c>
      <c r="G128" s="38">
        <v>76.2</v>
      </c>
      <c r="H128" s="38">
        <v>75.400000000000006</v>
      </c>
      <c r="I128" s="38">
        <v>74.600000000000009</v>
      </c>
      <c r="J128" s="38">
        <v>77.8</v>
      </c>
      <c r="K128" s="38">
        <v>78.600000000000009</v>
      </c>
      <c r="L128" s="38">
        <v>79.399999999999991</v>
      </c>
      <c r="M128" s="28">
        <v>77.8</v>
      </c>
      <c r="N128" s="28">
        <v>76.2</v>
      </c>
      <c r="O128" s="39">
        <v>50697244</v>
      </c>
      <c r="P128" s="40">
        <v>-7.6855895196506555E-3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2316.1</v>
      </c>
      <c r="F129" s="37">
        <v>2318.3166666666666</v>
      </c>
      <c r="G129" s="38">
        <v>2280.083333333333</v>
      </c>
      <c r="H129" s="38">
        <v>2244.0666666666666</v>
      </c>
      <c r="I129" s="38">
        <v>2205.833333333333</v>
      </c>
      <c r="J129" s="38">
        <v>2354.333333333333</v>
      </c>
      <c r="K129" s="38">
        <v>2392.5666666666666</v>
      </c>
      <c r="L129" s="38">
        <v>2428.583333333333</v>
      </c>
      <c r="M129" s="28">
        <v>2356.5500000000002</v>
      </c>
      <c r="N129" s="28">
        <v>2282.3000000000002</v>
      </c>
      <c r="O129" s="39">
        <v>1168000</v>
      </c>
      <c r="P129" s="40">
        <v>-1.7455310199789693E-2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524.35</v>
      </c>
      <c r="F130" s="37">
        <v>525.61666666666667</v>
      </c>
      <c r="G130" s="38">
        <v>518.88333333333333</v>
      </c>
      <c r="H130" s="38">
        <v>513.41666666666663</v>
      </c>
      <c r="I130" s="38">
        <v>506.68333333333328</v>
      </c>
      <c r="J130" s="38">
        <v>531.08333333333337</v>
      </c>
      <c r="K130" s="38">
        <v>537.81666666666672</v>
      </c>
      <c r="L130" s="38">
        <v>543.28333333333342</v>
      </c>
      <c r="M130" s="28">
        <v>532.35</v>
      </c>
      <c r="N130" s="28">
        <v>520.15</v>
      </c>
      <c r="O130" s="39">
        <v>6336900</v>
      </c>
      <c r="P130" s="40">
        <v>-1.3589240683664893E-2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395.45</v>
      </c>
      <c r="F131" s="37">
        <v>392.7166666666667</v>
      </c>
      <c r="G131" s="38">
        <v>384.73333333333341</v>
      </c>
      <c r="H131" s="38">
        <v>374.01666666666671</v>
      </c>
      <c r="I131" s="38">
        <v>366.03333333333342</v>
      </c>
      <c r="J131" s="38">
        <v>403.43333333333339</v>
      </c>
      <c r="K131" s="38">
        <v>411.41666666666674</v>
      </c>
      <c r="L131" s="38">
        <v>422.13333333333338</v>
      </c>
      <c r="M131" s="28">
        <v>400.7</v>
      </c>
      <c r="N131" s="28">
        <v>382</v>
      </c>
      <c r="O131" s="39">
        <v>14354000</v>
      </c>
      <c r="P131" s="40">
        <v>2.8076206847156567E-2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1799.9</v>
      </c>
      <c r="F132" s="37">
        <v>1800.4333333333332</v>
      </c>
      <c r="G132" s="38">
        <v>1781.0666666666664</v>
      </c>
      <c r="H132" s="38">
        <v>1762.2333333333331</v>
      </c>
      <c r="I132" s="38">
        <v>1742.8666666666663</v>
      </c>
      <c r="J132" s="38">
        <v>1819.2666666666664</v>
      </c>
      <c r="K132" s="38">
        <v>1838.6333333333332</v>
      </c>
      <c r="L132" s="38">
        <v>1857.4666666666665</v>
      </c>
      <c r="M132" s="28">
        <v>1819.8</v>
      </c>
      <c r="N132" s="28">
        <v>1781.6</v>
      </c>
      <c r="O132" s="39">
        <v>9444300</v>
      </c>
      <c r="P132" s="40">
        <v>-1.4679186228482003E-2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4715.55</v>
      </c>
      <c r="F133" s="37">
        <v>4726.1833333333334</v>
      </c>
      <c r="G133" s="38">
        <v>4681.3666666666668</v>
      </c>
      <c r="H133" s="38">
        <v>4647.1833333333334</v>
      </c>
      <c r="I133" s="38">
        <v>4602.3666666666668</v>
      </c>
      <c r="J133" s="38">
        <v>4760.3666666666668</v>
      </c>
      <c r="K133" s="38">
        <v>4805.1833333333343</v>
      </c>
      <c r="L133" s="38">
        <v>4839.3666666666668</v>
      </c>
      <c r="M133" s="28">
        <v>4771</v>
      </c>
      <c r="N133" s="28">
        <v>4692</v>
      </c>
      <c r="O133" s="39">
        <v>1300500</v>
      </c>
      <c r="P133" s="40">
        <v>1.4272344408048667E-2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3500.6</v>
      </c>
      <c r="F134" s="37">
        <v>3510.0166666666664</v>
      </c>
      <c r="G134" s="38">
        <v>3472.1833333333329</v>
      </c>
      <c r="H134" s="38">
        <v>3443.7666666666664</v>
      </c>
      <c r="I134" s="38">
        <v>3405.9333333333329</v>
      </c>
      <c r="J134" s="38">
        <v>3538.4333333333329</v>
      </c>
      <c r="K134" s="38">
        <v>3576.2666666666669</v>
      </c>
      <c r="L134" s="38">
        <v>3604.6833333333329</v>
      </c>
      <c r="M134" s="28">
        <v>3547.85</v>
      </c>
      <c r="N134" s="28">
        <v>3481.6</v>
      </c>
      <c r="O134" s="39">
        <v>1250800</v>
      </c>
      <c r="P134" s="40">
        <v>-3.5054174633524539E-3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639.85</v>
      </c>
      <c r="F135" s="37">
        <v>637.91666666666663</v>
      </c>
      <c r="G135" s="38">
        <v>632.33333333333326</v>
      </c>
      <c r="H135" s="38">
        <v>624.81666666666661</v>
      </c>
      <c r="I135" s="38">
        <v>619.23333333333323</v>
      </c>
      <c r="J135" s="38">
        <v>645.43333333333328</v>
      </c>
      <c r="K135" s="38">
        <v>651.01666666666654</v>
      </c>
      <c r="L135" s="38">
        <v>658.5333333333333</v>
      </c>
      <c r="M135" s="28">
        <v>643.5</v>
      </c>
      <c r="N135" s="28">
        <v>630.4</v>
      </c>
      <c r="O135" s="39">
        <v>9037200</v>
      </c>
      <c r="P135" s="40">
        <v>2.9833397907787679E-2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1258.3499999999999</v>
      </c>
      <c r="F136" s="37">
        <v>1251.2666666666667</v>
      </c>
      <c r="G136" s="38">
        <v>1239.0833333333333</v>
      </c>
      <c r="H136" s="38">
        <v>1219.8166666666666</v>
      </c>
      <c r="I136" s="38">
        <v>1207.6333333333332</v>
      </c>
      <c r="J136" s="38">
        <v>1270.5333333333333</v>
      </c>
      <c r="K136" s="38">
        <v>1282.7166666666667</v>
      </c>
      <c r="L136" s="38">
        <v>1301.9833333333333</v>
      </c>
      <c r="M136" s="28">
        <v>1263.45</v>
      </c>
      <c r="N136" s="28">
        <v>1232</v>
      </c>
      <c r="O136" s="39">
        <v>11197200</v>
      </c>
      <c r="P136" s="40">
        <v>-2.2786975380292014E-2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191.6</v>
      </c>
      <c r="F137" s="37">
        <v>191.38333333333333</v>
      </c>
      <c r="G137" s="38">
        <v>188.81666666666666</v>
      </c>
      <c r="H137" s="38">
        <v>186.03333333333333</v>
      </c>
      <c r="I137" s="38">
        <v>183.46666666666667</v>
      </c>
      <c r="J137" s="38">
        <v>194.16666666666666</v>
      </c>
      <c r="K137" s="38">
        <v>196.73333333333332</v>
      </c>
      <c r="L137" s="38">
        <v>199.51666666666665</v>
      </c>
      <c r="M137" s="28">
        <v>193.95</v>
      </c>
      <c r="N137" s="28">
        <v>188.6</v>
      </c>
      <c r="O137" s="39">
        <v>27960000</v>
      </c>
      <c r="P137" s="40">
        <v>-1.6324233042499296E-2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102.95</v>
      </c>
      <c r="F138" s="37">
        <v>102.91666666666667</v>
      </c>
      <c r="G138" s="38">
        <v>101.33333333333334</v>
      </c>
      <c r="H138" s="38">
        <v>99.716666666666669</v>
      </c>
      <c r="I138" s="38">
        <v>98.13333333333334</v>
      </c>
      <c r="J138" s="38">
        <v>104.53333333333335</v>
      </c>
      <c r="K138" s="38">
        <v>106.11666666666669</v>
      </c>
      <c r="L138" s="38">
        <v>107.73333333333335</v>
      </c>
      <c r="M138" s="28">
        <v>104.5</v>
      </c>
      <c r="N138" s="28">
        <v>101.3</v>
      </c>
      <c r="O138" s="39">
        <v>28080000</v>
      </c>
      <c r="P138" s="40">
        <v>-4.4507962433646388E-2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524.45000000000005</v>
      </c>
      <c r="F139" s="37">
        <v>523.83333333333337</v>
      </c>
      <c r="G139" s="38">
        <v>519.76666666666677</v>
      </c>
      <c r="H139" s="38">
        <v>515.08333333333337</v>
      </c>
      <c r="I139" s="38">
        <v>511.01666666666677</v>
      </c>
      <c r="J139" s="38">
        <v>528.51666666666677</v>
      </c>
      <c r="K139" s="38">
        <v>532.58333333333337</v>
      </c>
      <c r="L139" s="38">
        <v>537.26666666666677</v>
      </c>
      <c r="M139" s="28">
        <v>527.9</v>
      </c>
      <c r="N139" s="28">
        <v>519.15</v>
      </c>
      <c r="O139" s="39">
        <v>9814800</v>
      </c>
      <c r="P139" s="40">
        <v>8.1350918279304817E-3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9146.6</v>
      </c>
      <c r="F140" s="37">
        <v>9084.3666666666668</v>
      </c>
      <c r="G140" s="38">
        <v>8987.3333333333339</v>
      </c>
      <c r="H140" s="38">
        <v>8828.0666666666675</v>
      </c>
      <c r="I140" s="38">
        <v>8731.0333333333347</v>
      </c>
      <c r="J140" s="38">
        <v>9243.6333333333332</v>
      </c>
      <c r="K140" s="38">
        <v>9340.6666666666661</v>
      </c>
      <c r="L140" s="38">
        <v>9499.9333333333325</v>
      </c>
      <c r="M140" s="28">
        <v>9181.4</v>
      </c>
      <c r="N140" s="28">
        <v>8925.1</v>
      </c>
      <c r="O140" s="39">
        <v>4109900</v>
      </c>
      <c r="P140" s="40">
        <v>2.7192522056434479E-2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789.95</v>
      </c>
      <c r="F141" s="37">
        <v>792.11666666666667</v>
      </c>
      <c r="G141" s="38">
        <v>783.83333333333337</v>
      </c>
      <c r="H141" s="38">
        <v>777.7166666666667</v>
      </c>
      <c r="I141" s="38">
        <v>769.43333333333339</v>
      </c>
      <c r="J141" s="38">
        <v>798.23333333333335</v>
      </c>
      <c r="K141" s="38">
        <v>806.51666666666665</v>
      </c>
      <c r="L141" s="38">
        <v>812.63333333333333</v>
      </c>
      <c r="M141" s="28">
        <v>800.4</v>
      </c>
      <c r="N141" s="28">
        <v>786</v>
      </c>
      <c r="O141" s="39">
        <v>15820000</v>
      </c>
      <c r="P141" s="40">
        <v>1.9535183469609699E-2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44798</v>
      </c>
      <c r="E142" s="37">
        <v>1311.35</v>
      </c>
      <c r="F142" s="37">
        <v>1311.6499999999999</v>
      </c>
      <c r="G142" s="38">
        <v>1298.4999999999998</v>
      </c>
      <c r="H142" s="38">
        <v>1285.6499999999999</v>
      </c>
      <c r="I142" s="38">
        <v>1272.4999999999998</v>
      </c>
      <c r="J142" s="38">
        <v>1324.4999999999998</v>
      </c>
      <c r="K142" s="38">
        <v>1337.6499999999999</v>
      </c>
      <c r="L142" s="38">
        <v>1350.4999999999998</v>
      </c>
      <c r="M142" s="28">
        <v>1324.8</v>
      </c>
      <c r="N142" s="28">
        <v>1298.8</v>
      </c>
      <c r="O142" s="39">
        <v>2988800</v>
      </c>
      <c r="P142" s="40">
        <v>-6.5150910783140538E-3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1589.5</v>
      </c>
      <c r="F143" s="37">
        <v>1595</v>
      </c>
      <c r="G143" s="38">
        <v>1551.3</v>
      </c>
      <c r="H143" s="38">
        <v>1513.1</v>
      </c>
      <c r="I143" s="38">
        <v>1469.3999999999999</v>
      </c>
      <c r="J143" s="38">
        <v>1633.2</v>
      </c>
      <c r="K143" s="38">
        <v>1676.8999999999999</v>
      </c>
      <c r="L143" s="38">
        <v>1715.1000000000001</v>
      </c>
      <c r="M143" s="28">
        <v>1638.7</v>
      </c>
      <c r="N143" s="28">
        <v>1556.8</v>
      </c>
      <c r="O143" s="39">
        <v>789900</v>
      </c>
      <c r="P143" s="40">
        <v>1.4252696456086287E-2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851.6</v>
      </c>
      <c r="F144" s="37">
        <v>855.19999999999993</v>
      </c>
      <c r="G144" s="38">
        <v>837.39999999999986</v>
      </c>
      <c r="H144" s="38">
        <v>823.19999999999993</v>
      </c>
      <c r="I144" s="38">
        <v>805.39999999999986</v>
      </c>
      <c r="J144" s="38">
        <v>869.39999999999986</v>
      </c>
      <c r="K144" s="38">
        <v>887.19999999999982</v>
      </c>
      <c r="L144" s="38">
        <v>901.39999999999986</v>
      </c>
      <c r="M144" s="28">
        <v>873</v>
      </c>
      <c r="N144" s="28">
        <v>841</v>
      </c>
      <c r="O144" s="39">
        <v>1630200</v>
      </c>
      <c r="P144" s="40">
        <v>-3.0911901081916538E-2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776.35</v>
      </c>
      <c r="F145" s="37">
        <v>772.81666666666661</v>
      </c>
      <c r="G145" s="38">
        <v>767.63333333333321</v>
      </c>
      <c r="H145" s="38">
        <v>758.91666666666663</v>
      </c>
      <c r="I145" s="38">
        <v>753.73333333333323</v>
      </c>
      <c r="J145" s="38">
        <v>781.53333333333319</v>
      </c>
      <c r="K145" s="38">
        <v>786.71666666666658</v>
      </c>
      <c r="L145" s="38">
        <v>795.43333333333317</v>
      </c>
      <c r="M145" s="28">
        <v>778</v>
      </c>
      <c r="N145" s="28">
        <v>764.1</v>
      </c>
      <c r="O145" s="39">
        <v>3296800</v>
      </c>
      <c r="P145" s="40">
        <v>-1.2461059190031152E-2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3392.4</v>
      </c>
      <c r="F146" s="37">
        <v>3399.85</v>
      </c>
      <c r="G146" s="38">
        <v>3367.75</v>
      </c>
      <c r="H146" s="38">
        <v>3343.1</v>
      </c>
      <c r="I146" s="38">
        <v>3311</v>
      </c>
      <c r="J146" s="38">
        <v>3424.5</v>
      </c>
      <c r="K146" s="38">
        <v>3456.5999999999995</v>
      </c>
      <c r="L146" s="38">
        <v>3481.25</v>
      </c>
      <c r="M146" s="28">
        <v>3431.95</v>
      </c>
      <c r="N146" s="28">
        <v>3375.2</v>
      </c>
      <c r="O146" s="39">
        <v>2700600</v>
      </c>
      <c r="P146" s="40">
        <v>4.0898274836406899E-3</v>
      </c>
    </row>
    <row r="147" spans="1:16" ht="12.75" customHeight="1">
      <c r="A147" s="28">
        <v>137</v>
      </c>
      <c r="B147" s="29" t="s">
        <v>49</v>
      </c>
      <c r="C147" s="30" t="s">
        <v>835</v>
      </c>
      <c r="D147" s="31">
        <v>44798</v>
      </c>
      <c r="E147" s="37">
        <v>133.1</v>
      </c>
      <c r="F147" s="37">
        <v>132.11666666666665</v>
      </c>
      <c r="G147" s="38">
        <v>129.2833333333333</v>
      </c>
      <c r="H147" s="38">
        <v>125.46666666666667</v>
      </c>
      <c r="I147" s="38">
        <v>122.63333333333333</v>
      </c>
      <c r="J147" s="38">
        <v>135.93333333333328</v>
      </c>
      <c r="K147" s="38">
        <v>138.76666666666659</v>
      </c>
      <c r="L147" s="38">
        <v>142.58333333333326</v>
      </c>
      <c r="M147" s="28">
        <v>134.94999999999999</v>
      </c>
      <c r="N147" s="28">
        <v>128.30000000000001</v>
      </c>
      <c r="O147" s="39">
        <v>44320500</v>
      </c>
      <c r="P147" s="40">
        <v>2.4869927159209156E-2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2293.6999999999998</v>
      </c>
      <c r="F148" s="37">
        <v>2296.1333333333337</v>
      </c>
      <c r="G148" s="38">
        <v>2272.6166666666672</v>
      </c>
      <c r="H148" s="38">
        <v>2251.5333333333338</v>
      </c>
      <c r="I148" s="38">
        <v>2228.0166666666673</v>
      </c>
      <c r="J148" s="38">
        <v>2317.2166666666672</v>
      </c>
      <c r="K148" s="38">
        <v>2340.7333333333336</v>
      </c>
      <c r="L148" s="38">
        <v>2361.8166666666671</v>
      </c>
      <c r="M148" s="28">
        <v>2319.65</v>
      </c>
      <c r="N148" s="28">
        <v>2275.0500000000002</v>
      </c>
      <c r="O148" s="39">
        <v>2283750</v>
      </c>
      <c r="P148" s="40">
        <v>-3.4364261168384879E-3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87967.9</v>
      </c>
      <c r="F149" s="37">
        <v>87712.416666666672</v>
      </c>
      <c r="G149" s="38">
        <v>86417.833333333343</v>
      </c>
      <c r="H149" s="38">
        <v>84867.766666666677</v>
      </c>
      <c r="I149" s="38">
        <v>83573.183333333349</v>
      </c>
      <c r="J149" s="38">
        <v>89262.483333333337</v>
      </c>
      <c r="K149" s="38">
        <v>90557.06666666668</v>
      </c>
      <c r="L149" s="38">
        <v>92107.133333333331</v>
      </c>
      <c r="M149" s="28">
        <v>89007</v>
      </c>
      <c r="N149" s="28">
        <v>86162.35</v>
      </c>
      <c r="O149" s="39">
        <v>75410</v>
      </c>
      <c r="P149" s="40">
        <v>-4.4233206590621042E-2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1116.5999999999999</v>
      </c>
      <c r="F150" s="37">
        <v>1113.3333333333333</v>
      </c>
      <c r="G150" s="38">
        <v>1101.9666666666665</v>
      </c>
      <c r="H150" s="38">
        <v>1087.3333333333333</v>
      </c>
      <c r="I150" s="38">
        <v>1075.9666666666665</v>
      </c>
      <c r="J150" s="38">
        <v>1127.9666666666665</v>
      </c>
      <c r="K150" s="38">
        <v>1139.3333333333333</v>
      </c>
      <c r="L150" s="38">
        <v>1153.9666666666665</v>
      </c>
      <c r="M150" s="28">
        <v>1124.7</v>
      </c>
      <c r="N150" s="28">
        <v>1098.7</v>
      </c>
      <c r="O150" s="39">
        <v>5050875</v>
      </c>
      <c r="P150" s="40">
        <v>-1.9794774761662179E-2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287.8</v>
      </c>
      <c r="F151" s="37">
        <v>286.68333333333334</v>
      </c>
      <c r="G151" s="38">
        <v>280.4666666666667</v>
      </c>
      <c r="H151" s="38">
        <v>273.13333333333338</v>
      </c>
      <c r="I151" s="38">
        <v>266.91666666666674</v>
      </c>
      <c r="J151" s="38">
        <v>294.01666666666665</v>
      </c>
      <c r="K151" s="38">
        <v>300.23333333333323</v>
      </c>
      <c r="L151" s="38">
        <v>307.56666666666661</v>
      </c>
      <c r="M151" s="28">
        <v>292.89999999999998</v>
      </c>
      <c r="N151" s="28">
        <v>279.35000000000002</v>
      </c>
      <c r="O151" s="39">
        <v>2204800</v>
      </c>
      <c r="P151" s="40">
        <v>1.9230769230769232E-2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77.849999999999994</v>
      </c>
      <c r="F152" s="37">
        <v>77.766666666666666</v>
      </c>
      <c r="G152" s="38">
        <v>76.733333333333334</v>
      </c>
      <c r="H152" s="38">
        <v>75.616666666666674</v>
      </c>
      <c r="I152" s="38">
        <v>74.583333333333343</v>
      </c>
      <c r="J152" s="38">
        <v>78.883333333333326</v>
      </c>
      <c r="K152" s="38">
        <v>79.916666666666657</v>
      </c>
      <c r="L152" s="38">
        <v>81.033333333333317</v>
      </c>
      <c r="M152" s="28">
        <v>78.8</v>
      </c>
      <c r="N152" s="28">
        <v>76.650000000000006</v>
      </c>
      <c r="O152" s="39">
        <v>64651000</v>
      </c>
      <c r="P152" s="40">
        <v>-4.5995137656876272E-4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4411.05</v>
      </c>
      <c r="F153" s="37">
        <v>4391.9000000000005</v>
      </c>
      <c r="G153" s="38">
        <v>4334.0000000000009</v>
      </c>
      <c r="H153" s="38">
        <v>4256.9500000000007</v>
      </c>
      <c r="I153" s="38">
        <v>4199.0500000000011</v>
      </c>
      <c r="J153" s="38">
        <v>4468.9500000000007</v>
      </c>
      <c r="K153" s="38">
        <v>4526.8500000000004</v>
      </c>
      <c r="L153" s="38">
        <v>4603.9000000000005</v>
      </c>
      <c r="M153" s="28">
        <v>4449.8</v>
      </c>
      <c r="N153" s="28">
        <v>4314.8500000000004</v>
      </c>
      <c r="O153" s="39">
        <v>1496625</v>
      </c>
      <c r="P153" s="40">
        <v>-9.4316207495656491E-3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4310.45</v>
      </c>
      <c r="F154" s="37">
        <v>4325.0666666666666</v>
      </c>
      <c r="G154" s="38">
        <v>4275.4333333333334</v>
      </c>
      <c r="H154" s="38">
        <v>4240.416666666667</v>
      </c>
      <c r="I154" s="38">
        <v>4190.7833333333338</v>
      </c>
      <c r="J154" s="38">
        <v>4360.083333333333</v>
      </c>
      <c r="K154" s="38">
        <v>4409.7166666666662</v>
      </c>
      <c r="L154" s="38">
        <v>4444.7333333333327</v>
      </c>
      <c r="M154" s="28">
        <v>4374.7</v>
      </c>
      <c r="N154" s="28">
        <v>4290.05</v>
      </c>
      <c r="O154" s="39">
        <v>553050</v>
      </c>
      <c r="P154" s="40">
        <v>6.4069264069264067E-2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19509.900000000001</v>
      </c>
      <c r="F155" s="37">
        <v>19462.5</v>
      </c>
      <c r="G155" s="38">
        <v>19348.599999999999</v>
      </c>
      <c r="H155" s="38">
        <v>19187.3</v>
      </c>
      <c r="I155" s="38">
        <v>19073.399999999998</v>
      </c>
      <c r="J155" s="38">
        <v>19623.8</v>
      </c>
      <c r="K155" s="38">
        <v>19737.7</v>
      </c>
      <c r="L155" s="38">
        <v>19899</v>
      </c>
      <c r="M155" s="28">
        <v>19576.400000000001</v>
      </c>
      <c r="N155" s="28">
        <v>19301.2</v>
      </c>
      <c r="O155" s="39">
        <v>389480</v>
      </c>
      <c r="P155" s="40">
        <v>2.6773761713520749E-3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107.65</v>
      </c>
      <c r="F156" s="37">
        <v>107.08333333333333</v>
      </c>
      <c r="G156" s="38">
        <v>106.16666666666666</v>
      </c>
      <c r="H156" s="38">
        <v>104.68333333333332</v>
      </c>
      <c r="I156" s="38">
        <v>103.76666666666665</v>
      </c>
      <c r="J156" s="38">
        <v>108.56666666666666</v>
      </c>
      <c r="K156" s="38">
        <v>109.48333333333332</v>
      </c>
      <c r="L156" s="38">
        <v>110.96666666666667</v>
      </c>
      <c r="M156" s="28">
        <v>108</v>
      </c>
      <c r="N156" s="28">
        <v>105.6</v>
      </c>
      <c r="O156" s="39">
        <v>83776800</v>
      </c>
      <c r="P156" s="40">
        <v>4.2912548479919932E-2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157.05000000000001</v>
      </c>
      <c r="F157" s="37">
        <v>156.20000000000002</v>
      </c>
      <c r="G157" s="38">
        <v>154.90000000000003</v>
      </c>
      <c r="H157" s="38">
        <v>152.75000000000003</v>
      </c>
      <c r="I157" s="38">
        <v>151.45000000000005</v>
      </c>
      <c r="J157" s="38">
        <v>158.35000000000002</v>
      </c>
      <c r="K157" s="38">
        <v>159.65000000000003</v>
      </c>
      <c r="L157" s="38">
        <v>161.80000000000001</v>
      </c>
      <c r="M157" s="28">
        <v>157.5</v>
      </c>
      <c r="N157" s="28">
        <v>154.05000000000001</v>
      </c>
      <c r="O157" s="39">
        <v>67328400</v>
      </c>
      <c r="P157" s="40">
        <v>9.3212439623760696E-4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921.75</v>
      </c>
      <c r="F158" s="37">
        <v>928.4</v>
      </c>
      <c r="G158" s="38">
        <v>912</v>
      </c>
      <c r="H158" s="38">
        <v>902.25</v>
      </c>
      <c r="I158" s="38">
        <v>885.85</v>
      </c>
      <c r="J158" s="38">
        <v>938.15</v>
      </c>
      <c r="K158" s="38">
        <v>954.54999999999984</v>
      </c>
      <c r="L158" s="38">
        <v>964.3</v>
      </c>
      <c r="M158" s="28">
        <v>944.8</v>
      </c>
      <c r="N158" s="28">
        <v>918.65</v>
      </c>
      <c r="O158" s="39">
        <v>5217800</v>
      </c>
      <c r="P158" s="40">
        <v>-3.0184751496226906E-2</v>
      </c>
    </row>
    <row r="159" spans="1:16" ht="12.75" customHeight="1">
      <c r="A159" s="28">
        <v>149</v>
      </c>
      <c r="B159" s="29" t="s">
        <v>86</v>
      </c>
      <c r="C159" s="30" t="s">
        <v>444</v>
      </c>
      <c r="D159" s="31">
        <v>44798</v>
      </c>
      <c r="E159" s="37">
        <v>3306.75</v>
      </c>
      <c r="F159" s="37">
        <v>3280.9833333333336</v>
      </c>
      <c r="G159" s="38">
        <v>3190.7666666666673</v>
      </c>
      <c r="H159" s="38">
        <v>3074.7833333333338</v>
      </c>
      <c r="I159" s="38">
        <v>2984.5666666666675</v>
      </c>
      <c r="J159" s="38">
        <v>3396.9666666666672</v>
      </c>
      <c r="K159" s="38">
        <v>3487.1833333333334</v>
      </c>
      <c r="L159" s="38">
        <v>3603.166666666667</v>
      </c>
      <c r="M159" s="28">
        <v>3371.2</v>
      </c>
      <c r="N159" s="28">
        <v>3165</v>
      </c>
      <c r="O159" s="39">
        <v>433200</v>
      </c>
      <c r="P159" s="40">
        <v>2.8978622327790974E-2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133.75</v>
      </c>
      <c r="F160" s="37">
        <v>133.51666666666668</v>
      </c>
      <c r="G160" s="38">
        <v>132.43333333333337</v>
      </c>
      <c r="H160" s="38">
        <v>131.11666666666667</v>
      </c>
      <c r="I160" s="38">
        <v>130.03333333333336</v>
      </c>
      <c r="J160" s="38">
        <v>134.83333333333337</v>
      </c>
      <c r="K160" s="38">
        <v>135.91666666666669</v>
      </c>
      <c r="L160" s="38">
        <v>137.23333333333338</v>
      </c>
      <c r="M160" s="28">
        <v>134.6</v>
      </c>
      <c r="N160" s="28">
        <v>132.19999999999999</v>
      </c>
      <c r="O160" s="39">
        <v>46099900</v>
      </c>
      <c r="P160" s="40">
        <v>1.3457469318662717E-2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49198.05</v>
      </c>
      <c r="F161" s="37">
        <v>49322.716666666674</v>
      </c>
      <c r="G161" s="38">
        <v>48805.533333333347</v>
      </c>
      <c r="H161" s="38">
        <v>48413.01666666667</v>
      </c>
      <c r="I161" s="38">
        <v>47895.833333333343</v>
      </c>
      <c r="J161" s="38">
        <v>49715.233333333352</v>
      </c>
      <c r="K161" s="38">
        <v>50232.416666666672</v>
      </c>
      <c r="L161" s="38">
        <v>50624.933333333356</v>
      </c>
      <c r="M161" s="28">
        <v>49839.9</v>
      </c>
      <c r="N161" s="28">
        <v>48930.2</v>
      </c>
      <c r="O161" s="39">
        <v>103320</v>
      </c>
      <c r="P161" s="40">
        <v>2.9120559114735002E-3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1742</v>
      </c>
      <c r="F162" s="37">
        <v>1746.3166666666666</v>
      </c>
      <c r="G162" s="38">
        <v>1722.8833333333332</v>
      </c>
      <c r="H162" s="38">
        <v>1703.7666666666667</v>
      </c>
      <c r="I162" s="38">
        <v>1680.3333333333333</v>
      </c>
      <c r="J162" s="38">
        <v>1765.4333333333332</v>
      </c>
      <c r="K162" s="38">
        <v>1788.8666666666666</v>
      </c>
      <c r="L162" s="38">
        <v>1807.9833333333331</v>
      </c>
      <c r="M162" s="28">
        <v>1769.75</v>
      </c>
      <c r="N162" s="28">
        <v>1727.2</v>
      </c>
      <c r="O162" s="39">
        <v>3857425</v>
      </c>
      <c r="P162" s="40">
        <v>4.7259967149469909E-2</v>
      </c>
    </row>
    <row r="163" spans="1:16" ht="12.75" customHeight="1">
      <c r="A163" s="28">
        <v>153</v>
      </c>
      <c r="B163" s="29" t="s">
        <v>86</v>
      </c>
      <c r="C163" s="30" t="s">
        <v>449</v>
      </c>
      <c r="D163" s="31">
        <v>44798</v>
      </c>
      <c r="E163" s="37">
        <v>3632.65</v>
      </c>
      <c r="F163" s="37">
        <v>3650.2000000000003</v>
      </c>
      <c r="G163" s="38">
        <v>3602.5000000000005</v>
      </c>
      <c r="H163" s="38">
        <v>3572.3500000000004</v>
      </c>
      <c r="I163" s="38">
        <v>3524.6500000000005</v>
      </c>
      <c r="J163" s="38">
        <v>3680.3500000000004</v>
      </c>
      <c r="K163" s="38">
        <v>3728.05</v>
      </c>
      <c r="L163" s="38">
        <v>3758.2000000000003</v>
      </c>
      <c r="M163" s="28">
        <v>3697.9</v>
      </c>
      <c r="N163" s="28">
        <v>3620.05</v>
      </c>
      <c r="O163" s="39">
        <v>660000</v>
      </c>
      <c r="P163" s="40">
        <v>-4.9676025917926567E-2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224.6</v>
      </c>
      <c r="F164" s="37">
        <v>225.41666666666666</v>
      </c>
      <c r="G164" s="38">
        <v>222.0333333333333</v>
      </c>
      <c r="H164" s="38">
        <v>219.46666666666664</v>
      </c>
      <c r="I164" s="38">
        <v>216.08333333333329</v>
      </c>
      <c r="J164" s="38">
        <v>227.98333333333332</v>
      </c>
      <c r="K164" s="38">
        <v>231.3666666666667</v>
      </c>
      <c r="L164" s="38">
        <v>233.93333333333334</v>
      </c>
      <c r="M164" s="28">
        <v>228.8</v>
      </c>
      <c r="N164" s="28">
        <v>222.85</v>
      </c>
      <c r="O164" s="39">
        <v>13926000</v>
      </c>
      <c r="P164" s="40">
        <v>3.8943598925693823E-2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119.9</v>
      </c>
      <c r="F165" s="37">
        <v>119.31666666666666</v>
      </c>
      <c r="G165" s="38">
        <v>118.38333333333333</v>
      </c>
      <c r="H165" s="38">
        <v>116.86666666666666</v>
      </c>
      <c r="I165" s="38">
        <v>115.93333333333332</v>
      </c>
      <c r="J165" s="38">
        <v>120.83333333333333</v>
      </c>
      <c r="K165" s="38">
        <v>121.76666666666667</v>
      </c>
      <c r="L165" s="38">
        <v>123.28333333333333</v>
      </c>
      <c r="M165" s="28">
        <v>120.25</v>
      </c>
      <c r="N165" s="28">
        <v>117.8</v>
      </c>
      <c r="O165" s="39">
        <v>29952200</v>
      </c>
      <c r="P165" s="40">
        <v>-5.5578427336352406E-3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2532.1999999999998</v>
      </c>
      <c r="F166" s="37">
        <v>2529.6333333333332</v>
      </c>
      <c r="G166" s="38">
        <v>2511.2666666666664</v>
      </c>
      <c r="H166" s="38">
        <v>2490.333333333333</v>
      </c>
      <c r="I166" s="38">
        <v>2471.9666666666662</v>
      </c>
      <c r="J166" s="38">
        <v>2550.5666666666666</v>
      </c>
      <c r="K166" s="38">
        <v>2568.9333333333334</v>
      </c>
      <c r="L166" s="38">
        <v>2589.8666666666668</v>
      </c>
      <c r="M166" s="28">
        <v>2548</v>
      </c>
      <c r="N166" s="28">
        <v>2508.6999999999998</v>
      </c>
      <c r="O166" s="39">
        <v>2793500</v>
      </c>
      <c r="P166" s="40">
        <v>1.5910537321574689E-2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3061.55</v>
      </c>
      <c r="F167" s="37">
        <v>3064.9166666666665</v>
      </c>
      <c r="G167" s="38">
        <v>3025.833333333333</v>
      </c>
      <c r="H167" s="38">
        <v>2990.1166666666663</v>
      </c>
      <c r="I167" s="38">
        <v>2951.0333333333328</v>
      </c>
      <c r="J167" s="38">
        <v>3100.6333333333332</v>
      </c>
      <c r="K167" s="38">
        <v>3139.7166666666662</v>
      </c>
      <c r="L167" s="38">
        <v>3175.4333333333334</v>
      </c>
      <c r="M167" s="28">
        <v>3104</v>
      </c>
      <c r="N167" s="28">
        <v>3029.2</v>
      </c>
      <c r="O167" s="39">
        <v>1740000</v>
      </c>
      <c r="P167" s="40">
        <v>8.4033613445378148E-3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34.4</v>
      </c>
      <c r="F168" s="37">
        <v>34.116666666666667</v>
      </c>
      <c r="G168" s="38">
        <v>33.433333333333337</v>
      </c>
      <c r="H168" s="38">
        <v>32.466666666666669</v>
      </c>
      <c r="I168" s="38">
        <v>31.783333333333339</v>
      </c>
      <c r="J168" s="38">
        <v>35.083333333333336</v>
      </c>
      <c r="K168" s="38">
        <v>35.766666666666659</v>
      </c>
      <c r="L168" s="38">
        <v>36.733333333333334</v>
      </c>
      <c r="M168" s="28">
        <v>34.799999999999997</v>
      </c>
      <c r="N168" s="28">
        <v>33.15</v>
      </c>
      <c r="O168" s="39">
        <v>200240000</v>
      </c>
      <c r="P168" s="40">
        <v>1.8141880898145134E-2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2377</v>
      </c>
      <c r="F169" s="37">
        <v>2364.9833333333331</v>
      </c>
      <c r="G169" s="38">
        <v>2336.9666666666662</v>
      </c>
      <c r="H169" s="38">
        <v>2296.9333333333329</v>
      </c>
      <c r="I169" s="38">
        <v>2268.9166666666661</v>
      </c>
      <c r="J169" s="38">
        <v>2405.0166666666664</v>
      </c>
      <c r="K169" s="38">
        <v>2433.0333333333338</v>
      </c>
      <c r="L169" s="38">
        <v>2473.0666666666666</v>
      </c>
      <c r="M169" s="28">
        <v>2393</v>
      </c>
      <c r="N169" s="28">
        <v>2324.9499999999998</v>
      </c>
      <c r="O169" s="39">
        <v>1094400</v>
      </c>
      <c r="P169" s="40">
        <v>-1.2719891745602166E-2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220.85</v>
      </c>
      <c r="F170" s="37">
        <v>219.39999999999998</v>
      </c>
      <c r="G170" s="38">
        <v>217.09999999999997</v>
      </c>
      <c r="H170" s="38">
        <v>213.35</v>
      </c>
      <c r="I170" s="38">
        <v>211.04999999999998</v>
      </c>
      <c r="J170" s="38">
        <v>223.14999999999995</v>
      </c>
      <c r="K170" s="38">
        <v>225.44999999999996</v>
      </c>
      <c r="L170" s="38">
        <v>229.19999999999993</v>
      </c>
      <c r="M170" s="28">
        <v>221.7</v>
      </c>
      <c r="N170" s="28">
        <v>215.65</v>
      </c>
      <c r="O170" s="39">
        <v>49177800</v>
      </c>
      <c r="P170" s="40">
        <v>-3.8534628378378379E-2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2186.3000000000002</v>
      </c>
      <c r="F171" s="37">
        <v>2176.6166666666663</v>
      </c>
      <c r="G171" s="38">
        <v>2159.8833333333328</v>
      </c>
      <c r="H171" s="38">
        <v>2133.4666666666662</v>
      </c>
      <c r="I171" s="38">
        <v>2116.7333333333327</v>
      </c>
      <c r="J171" s="38">
        <v>2203.0333333333328</v>
      </c>
      <c r="K171" s="38">
        <v>2219.7666666666664</v>
      </c>
      <c r="L171" s="38">
        <v>2246.1833333333329</v>
      </c>
      <c r="M171" s="28">
        <v>2193.35</v>
      </c>
      <c r="N171" s="28">
        <v>2150.1999999999998</v>
      </c>
      <c r="O171" s="39">
        <v>2739517</v>
      </c>
      <c r="P171" s="40">
        <v>5.978179644298311E-3</v>
      </c>
    </row>
    <row r="172" spans="1:16" ht="12.75" customHeight="1">
      <c r="A172" s="28">
        <v>162</v>
      </c>
      <c r="B172" s="29" t="s">
        <v>44</v>
      </c>
      <c r="C172" s="30" t="s">
        <v>461</v>
      </c>
      <c r="D172" s="31">
        <v>44798</v>
      </c>
      <c r="E172" s="37">
        <v>191.9</v>
      </c>
      <c r="F172" s="37">
        <v>191.93333333333337</v>
      </c>
      <c r="G172" s="38">
        <v>189.31666666666672</v>
      </c>
      <c r="H172" s="38">
        <v>186.73333333333335</v>
      </c>
      <c r="I172" s="38">
        <v>184.1166666666667</v>
      </c>
      <c r="J172" s="38">
        <v>194.51666666666674</v>
      </c>
      <c r="K172" s="38">
        <v>197.13333333333335</v>
      </c>
      <c r="L172" s="38">
        <v>199.71666666666675</v>
      </c>
      <c r="M172" s="28">
        <v>194.55</v>
      </c>
      <c r="N172" s="28">
        <v>189.35</v>
      </c>
      <c r="O172" s="39">
        <v>10479000</v>
      </c>
      <c r="P172" s="40">
        <v>9.1001011122345803E-3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731.25</v>
      </c>
      <c r="F173" s="37">
        <v>723.86666666666667</v>
      </c>
      <c r="G173" s="38">
        <v>708.7833333333333</v>
      </c>
      <c r="H173" s="38">
        <v>686.31666666666661</v>
      </c>
      <c r="I173" s="38">
        <v>671.23333333333323</v>
      </c>
      <c r="J173" s="38">
        <v>746.33333333333337</v>
      </c>
      <c r="K173" s="38">
        <v>761.41666666666663</v>
      </c>
      <c r="L173" s="38">
        <v>783.88333333333344</v>
      </c>
      <c r="M173" s="28">
        <v>738.95</v>
      </c>
      <c r="N173" s="28">
        <v>701.4</v>
      </c>
      <c r="O173" s="39">
        <v>5350750</v>
      </c>
      <c r="P173" s="40">
        <v>1.2872083668543845E-2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99.4</v>
      </c>
      <c r="F174" s="37">
        <v>98.550000000000011</v>
      </c>
      <c r="G174" s="38">
        <v>95.90000000000002</v>
      </c>
      <c r="H174" s="38">
        <v>92.4</v>
      </c>
      <c r="I174" s="38">
        <v>89.750000000000014</v>
      </c>
      <c r="J174" s="38">
        <v>102.05000000000003</v>
      </c>
      <c r="K174" s="38">
        <v>104.7</v>
      </c>
      <c r="L174" s="38">
        <v>108.20000000000003</v>
      </c>
      <c r="M174" s="28">
        <v>101.2</v>
      </c>
      <c r="N174" s="28">
        <v>95.05</v>
      </c>
      <c r="O174" s="39">
        <v>45690000</v>
      </c>
      <c r="P174" s="40">
        <v>5.6782699202035387E-2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135.15</v>
      </c>
      <c r="F175" s="37">
        <v>134.73333333333335</v>
      </c>
      <c r="G175" s="38">
        <v>133.81666666666669</v>
      </c>
      <c r="H175" s="38">
        <v>132.48333333333335</v>
      </c>
      <c r="I175" s="38">
        <v>131.56666666666669</v>
      </c>
      <c r="J175" s="38">
        <v>136.06666666666669</v>
      </c>
      <c r="K175" s="38">
        <v>136.98333333333332</v>
      </c>
      <c r="L175" s="38">
        <v>138.31666666666669</v>
      </c>
      <c r="M175" s="28">
        <v>135.65</v>
      </c>
      <c r="N175" s="28">
        <v>133.4</v>
      </c>
      <c r="O175" s="39">
        <v>22644000</v>
      </c>
      <c r="P175" s="40">
        <v>2.7218290691344585E-2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2582.6</v>
      </c>
      <c r="F176" s="37">
        <v>2583.5833333333335</v>
      </c>
      <c r="G176" s="38">
        <v>2560.3666666666668</v>
      </c>
      <c r="H176" s="38">
        <v>2538.1333333333332</v>
      </c>
      <c r="I176" s="38">
        <v>2514.9166666666665</v>
      </c>
      <c r="J176" s="38">
        <v>2605.8166666666671</v>
      </c>
      <c r="K176" s="38">
        <v>2629.0333333333333</v>
      </c>
      <c r="L176" s="38">
        <v>2651.2666666666673</v>
      </c>
      <c r="M176" s="28">
        <v>2606.8000000000002</v>
      </c>
      <c r="N176" s="28">
        <v>2561.35</v>
      </c>
      <c r="O176" s="39">
        <v>32798000</v>
      </c>
      <c r="P176" s="40">
        <v>-3.4280708728073081E-2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77.849999999999994</v>
      </c>
      <c r="F177" s="37">
        <v>77.433333333333323</v>
      </c>
      <c r="G177" s="38">
        <v>76.566666666666649</v>
      </c>
      <c r="H177" s="38">
        <v>75.283333333333331</v>
      </c>
      <c r="I177" s="38">
        <v>74.416666666666657</v>
      </c>
      <c r="J177" s="38">
        <v>78.71666666666664</v>
      </c>
      <c r="K177" s="38">
        <v>79.583333333333314</v>
      </c>
      <c r="L177" s="38">
        <v>80.866666666666632</v>
      </c>
      <c r="M177" s="28">
        <v>78.3</v>
      </c>
      <c r="N177" s="28">
        <v>76.150000000000006</v>
      </c>
      <c r="O177" s="39">
        <v>108486000</v>
      </c>
      <c r="P177" s="40">
        <v>-4.1308658294778589E-3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945.6</v>
      </c>
      <c r="F178" s="37">
        <v>945.98333333333346</v>
      </c>
      <c r="G178" s="38">
        <v>937.26666666666688</v>
      </c>
      <c r="H178" s="38">
        <v>928.93333333333339</v>
      </c>
      <c r="I178" s="38">
        <v>920.21666666666681</v>
      </c>
      <c r="J178" s="38">
        <v>954.31666666666695</v>
      </c>
      <c r="K178" s="38">
        <v>963.03333333333342</v>
      </c>
      <c r="L178" s="38">
        <v>971.36666666666702</v>
      </c>
      <c r="M178" s="28">
        <v>954.7</v>
      </c>
      <c r="N178" s="28">
        <v>937.65</v>
      </c>
      <c r="O178" s="39">
        <v>6348000</v>
      </c>
      <c r="P178" s="40">
        <v>-2.3865174068151064E-2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1291.45</v>
      </c>
      <c r="F179" s="37">
        <v>1296.2833333333335</v>
      </c>
      <c r="G179" s="38">
        <v>1282.616666666667</v>
      </c>
      <c r="H179" s="38">
        <v>1273.7833333333335</v>
      </c>
      <c r="I179" s="38">
        <v>1260.116666666667</v>
      </c>
      <c r="J179" s="38">
        <v>1305.116666666667</v>
      </c>
      <c r="K179" s="38">
        <v>1318.7833333333335</v>
      </c>
      <c r="L179" s="38">
        <v>1327.616666666667</v>
      </c>
      <c r="M179" s="28">
        <v>1309.95</v>
      </c>
      <c r="N179" s="28">
        <v>1287.45</v>
      </c>
      <c r="O179" s="39">
        <v>6987750</v>
      </c>
      <c r="P179" s="40">
        <v>2.1512315800795954E-3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544.29999999999995</v>
      </c>
      <c r="F180" s="37">
        <v>541.08333333333337</v>
      </c>
      <c r="G180" s="38">
        <v>534.36666666666679</v>
      </c>
      <c r="H180" s="38">
        <v>524.43333333333339</v>
      </c>
      <c r="I180" s="38">
        <v>517.71666666666681</v>
      </c>
      <c r="J180" s="38">
        <v>551.01666666666677</v>
      </c>
      <c r="K180" s="38">
        <v>557.73333333333323</v>
      </c>
      <c r="L180" s="38">
        <v>567.66666666666674</v>
      </c>
      <c r="M180" s="28">
        <v>547.79999999999995</v>
      </c>
      <c r="N180" s="28">
        <v>531.15</v>
      </c>
      <c r="O180" s="39">
        <v>50274000</v>
      </c>
      <c r="P180" s="40">
        <v>5.8322018377593231E-2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21069.95</v>
      </c>
      <c r="F181" s="37">
        <v>20918.983333333334</v>
      </c>
      <c r="G181" s="38">
        <v>20707.966666666667</v>
      </c>
      <c r="H181" s="38">
        <v>20345.983333333334</v>
      </c>
      <c r="I181" s="38">
        <v>20134.966666666667</v>
      </c>
      <c r="J181" s="38">
        <v>21280.966666666667</v>
      </c>
      <c r="K181" s="38">
        <v>21491.983333333337</v>
      </c>
      <c r="L181" s="38">
        <v>21853.966666666667</v>
      </c>
      <c r="M181" s="28">
        <v>21130</v>
      </c>
      <c r="N181" s="28">
        <v>20557</v>
      </c>
      <c r="O181" s="39">
        <v>297975</v>
      </c>
      <c r="P181" s="40">
        <v>6.3323201621073959E-3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2751.8</v>
      </c>
      <c r="F182" s="37">
        <v>2773.8833333333337</v>
      </c>
      <c r="G182" s="38">
        <v>2721.8666666666672</v>
      </c>
      <c r="H182" s="38">
        <v>2691.9333333333334</v>
      </c>
      <c r="I182" s="38">
        <v>2639.916666666667</v>
      </c>
      <c r="J182" s="38">
        <v>2803.8166666666675</v>
      </c>
      <c r="K182" s="38">
        <v>2855.8333333333339</v>
      </c>
      <c r="L182" s="38">
        <v>2885.7666666666678</v>
      </c>
      <c r="M182" s="28">
        <v>2825.9</v>
      </c>
      <c r="N182" s="28">
        <v>2743.95</v>
      </c>
      <c r="O182" s="39">
        <v>2084500</v>
      </c>
      <c r="P182" s="40">
        <v>4.1781198460692691E-2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2466.3000000000002</v>
      </c>
      <c r="F183" s="37">
        <v>2469.9833333333336</v>
      </c>
      <c r="G183" s="38">
        <v>2450.3166666666671</v>
      </c>
      <c r="H183" s="38">
        <v>2434.3333333333335</v>
      </c>
      <c r="I183" s="38">
        <v>2414.666666666667</v>
      </c>
      <c r="J183" s="38">
        <v>2485.9666666666672</v>
      </c>
      <c r="K183" s="38">
        <v>2505.6333333333332</v>
      </c>
      <c r="L183" s="38">
        <v>2521.6166666666672</v>
      </c>
      <c r="M183" s="28">
        <v>2489.65</v>
      </c>
      <c r="N183" s="28">
        <v>2454</v>
      </c>
      <c r="O183" s="39">
        <v>3643875</v>
      </c>
      <c r="P183" s="40">
        <v>-8.0645161290322578E-3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1381.5</v>
      </c>
      <c r="F184" s="37">
        <v>1382.1499999999999</v>
      </c>
      <c r="G184" s="38">
        <v>1359.3999999999996</v>
      </c>
      <c r="H184" s="38">
        <v>1337.2999999999997</v>
      </c>
      <c r="I184" s="38">
        <v>1314.5499999999995</v>
      </c>
      <c r="J184" s="38">
        <v>1404.2499999999998</v>
      </c>
      <c r="K184" s="38">
        <v>1427.0000000000002</v>
      </c>
      <c r="L184" s="38">
        <v>1449.1</v>
      </c>
      <c r="M184" s="28">
        <v>1404.9</v>
      </c>
      <c r="N184" s="28">
        <v>1360.05</v>
      </c>
      <c r="O184" s="39">
        <v>4275600</v>
      </c>
      <c r="P184" s="40">
        <v>-1.5745856353591159E-2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917.35</v>
      </c>
      <c r="F185" s="37">
        <v>919.13333333333321</v>
      </c>
      <c r="G185" s="38">
        <v>912.26666666666642</v>
      </c>
      <c r="H185" s="38">
        <v>907.18333333333317</v>
      </c>
      <c r="I185" s="38">
        <v>900.31666666666638</v>
      </c>
      <c r="J185" s="38">
        <v>924.21666666666647</v>
      </c>
      <c r="K185" s="38">
        <v>931.08333333333326</v>
      </c>
      <c r="L185" s="38">
        <v>936.16666666666652</v>
      </c>
      <c r="M185" s="28">
        <v>926</v>
      </c>
      <c r="N185" s="28">
        <v>914.05</v>
      </c>
      <c r="O185" s="39">
        <v>20706700</v>
      </c>
      <c r="P185" s="40">
        <v>-1.0371014686694992E-2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470.85</v>
      </c>
      <c r="F186" s="37">
        <v>470.08333333333331</v>
      </c>
      <c r="G186" s="38">
        <v>464.76666666666665</v>
      </c>
      <c r="H186" s="38">
        <v>458.68333333333334</v>
      </c>
      <c r="I186" s="38">
        <v>453.36666666666667</v>
      </c>
      <c r="J186" s="38">
        <v>476.16666666666663</v>
      </c>
      <c r="K186" s="38">
        <v>481.48333333333335</v>
      </c>
      <c r="L186" s="38">
        <v>487.56666666666661</v>
      </c>
      <c r="M186" s="28">
        <v>475.4</v>
      </c>
      <c r="N186" s="28">
        <v>464</v>
      </c>
      <c r="O186" s="39">
        <v>9360000</v>
      </c>
      <c r="P186" s="40">
        <v>-3.0356286946796613E-3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560.35</v>
      </c>
      <c r="F187" s="37">
        <v>563.53333333333342</v>
      </c>
      <c r="G187" s="38">
        <v>548.11666666666679</v>
      </c>
      <c r="H187" s="38">
        <v>535.88333333333333</v>
      </c>
      <c r="I187" s="38">
        <v>520.4666666666667</v>
      </c>
      <c r="J187" s="38">
        <v>575.76666666666688</v>
      </c>
      <c r="K187" s="38">
        <v>591.18333333333362</v>
      </c>
      <c r="L187" s="38">
        <v>603.41666666666697</v>
      </c>
      <c r="M187" s="28">
        <v>578.95000000000005</v>
      </c>
      <c r="N187" s="28">
        <v>551.29999999999995</v>
      </c>
      <c r="O187" s="39">
        <v>2279000</v>
      </c>
      <c r="P187" s="40">
        <v>0.30601719197707739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945.55</v>
      </c>
      <c r="F188" s="37">
        <v>944.83333333333337</v>
      </c>
      <c r="G188" s="38">
        <v>937.11666666666679</v>
      </c>
      <c r="H188" s="38">
        <v>928.68333333333339</v>
      </c>
      <c r="I188" s="38">
        <v>920.96666666666681</v>
      </c>
      <c r="J188" s="38">
        <v>953.26666666666677</v>
      </c>
      <c r="K188" s="38">
        <v>960.98333333333323</v>
      </c>
      <c r="L188" s="38">
        <v>969.41666666666674</v>
      </c>
      <c r="M188" s="28">
        <v>952.55</v>
      </c>
      <c r="N188" s="28">
        <v>936.4</v>
      </c>
      <c r="O188" s="39">
        <v>5103000</v>
      </c>
      <c r="P188" s="40">
        <v>-1.9596541786743516E-2</v>
      </c>
    </row>
    <row r="189" spans="1:16" ht="12.75" customHeight="1">
      <c r="A189" s="28">
        <v>179</v>
      </c>
      <c r="B189" s="29" t="s">
        <v>74</v>
      </c>
      <c r="C189" s="30" t="s">
        <v>504</v>
      </c>
      <c r="D189" s="31">
        <v>44798</v>
      </c>
      <c r="E189" s="37">
        <v>1062.0999999999999</v>
      </c>
      <c r="F189" s="37">
        <v>1062.7666666666667</v>
      </c>
      <c r="G189" s="38">
        <v>1049.3333333333333</v>
      </c>
      <c r="H189" s="38">
        <v>1036.5666666666666</v>
      </c>
      <c r="I189" s="38">
        <v>1023.1333333333332</v>
      </c>
      <c r="J189" s="38">
        <v>1075.5333333333333</v>
      </c>
      <c r="K189" s="38">
        <v>1088.9666666666667</v>
      </c>
      <c r="L189" s="38">
        <v>1101.7333333333333</v>
      </c>
      <c r="M189" s="28">
        <v>1076.2</v>
      </c>
      <c r="N189" s="28">
        <v>1050</v>
      </c>
      <c r="O189" s="39">
        <v>3327500</v>
      </c>
      <c r="P189" s="40">
        <v>2.3531221162719163E-2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815.7</v>
      </c>
      <c r="F190" s="37">
        <v>818.81666666666661</v>
      </c>
      <c r="G190" s="38">
        <v>809.13333333333321</v>
      </c>
      <c r="H190" s="38">
        <v>802.56666666666661</v>
      </c>
      <c r="I190" s="38">
        <v>792.88333333333321</v>
      </c>
      <c r="J190" s="38">
        <v>825.38333333333321</v>
      </c>
      <c r="K190" s="38">
        <v>835.06666666666661</v>
      </c>
      <c r="L190" s="38">
        <v>841.63333333333321</v>
      </c>
      <c r="M190" s="28">
        <v>828.5</v>
      </c>
      <c r="N190" s="28">
        <v>812.25</v>
      </c>
      <c r="O190" s="39">
        <v>7762500</v>
      </c>
      <c r="P190" s="40">
        <v>9.3433062880324547E-2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478.5</v>
      </c>
      <c r="F191" s="37">
        <v>477.7166666666667</v>
      </c>
      <c r="G191" s="38">
        <v>472.58333333333337</v>
      </c>
      <c r="H191" s="38">
        <v>466.66666666666669</v>
      </c>
      <c r="I191" s="38">
        <v>461.53333333333336</v>
      </c>
      <c r="J191" s="38">
        <v>483.63333333333338</v>
      </c>
      <c r="K191" s="38">
        <v>488.76666666666671</v>
      </c>
      <c r="L191" s="38">
        <v>494.68333333333339</v>
      </c>
      <c r="M191" s="28">
        <v>482.85</v>
      </c>
      <c r="N191" s="28">
        <v>471.8</v>
      </c>
      <c r="O191" s="39">
        <v>69917625</v>
      </c>
      <c r="P191" s="40">
        <v>-1.1424081237911025E-2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233.95</v>
      </c>
      <c r="F192" s="37">
        <v>232.4</v>
      </c>
      <c r="G192" s="38">
        <v>229.8</v>
      </c>
      <c r="H192" s="38">
        <v>225.65</v>
      </c>
      <c r="I192" s="38">
        <v>223.05</v>
      </c>
      <c r="J192" s="38">
        <v>236.55</v>
      </c>
      <c r="K192" s="38">
        <v>239.14999999999998</v>
      </c>
      <c r="L192" s="38">
        <v>243.3</v>
      </c>
      <c r="M192" s="28">
        <v>235</v>
      </c>
      <c r="N192" s="28">
        <v>228.25</v>
      </c>
      <c r="O192" s="39">
        <v>86693625</v>
      </c>
      <c r="P192" s="40">
        <v>2.7726654397055295E-2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107.4</v>
      </c>
      <c r="F193" s="37">
        <v>106.83333333333333</v>
      </c>
      <c r="G193" s="38">
        <v>105.71666666666665</v>
      </c>
      <c r="H193" s="38">
        <v>104.03333333333333</v>
      </c>
      <c r="I193" s="38">
        <v>102.91666666666666</v>
      </c>
      <c r="J193" s="38">
        <v>108.51666666666665</v>
      </c>
      <c r="K193" s="38">
        <v>109.63333333333333</v>
      </c>
      <c r="L193" s="38">
        <v>111.31666666666665</v>
      </c>
      <c r="M193" s="28">
        <v>107.95</v>
      </c>
      <c r="N193" s="28">
        <v>105.15</v>
      </c>
      <c r="O193" s="39">
        <v>244902000</v>
      </c>
      <c r="P193" s="40">
        <v>-1.8681561962500638E-2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3304.75</v>
      </c>
      <c r="F194" s="37">
        <v>3306.0666666666671</v>
      </c>
      <c r="G194" s="38">
        <v>3286.6833333333343</v>
      </c>
      <c r="H194" s="38">
        <v>3268.6166666666672</v>
      </c>
      <c r="I194" s="38">
        <v>3249.2333333333345</v>
      </c>
      <c r="J194" s="38">
        <v>3324.1333333333341</v>
      </c>
      <c r="K194" s="38">
        <v>3343.5166666666664</v>
      </c>
      <c r="L194" s="38">
        <v>3361.5833333333339</v>
      </c>
      <c r="M194" s="28">
        <v>3325.45</v>
      </c>
      <c r="N194" s="28">
        <v>3288</v>
      </c>
      <c r="O194" s="39">
        <v>12161250</v>
      </c>
      <c r="P194" s="40">
        <v>1.5557476231633534E-2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1036.8499999999999</v>
      </c>
      <c r="F195" s="37">
        <v>1041.9166666666665</v>
      </c>
      <c r="G195" s="38">
        <v>1028.7833333333331</v>
      </c>
      <c r="H195" s="38">
        <v>1020.7166666666665</v>
      </c>
      <c r="I195" s="38">
        <v>1007.583333333333</v>
      </c>
      <c r="J195" s="38">
        <v>1049.9833333333331</v>
      </c>
      <c r="K195" s="38">
        <v>1063.1166666666663</v>
      </c>
      <c r="L195" s="38">
        <v>1071.1833333333332</v>
      </c>
      <c r="M195" s="28">
        <v>1055.05</v>
      </c>
      <c r="N195" s="28">
        <v>1033.8499999999999</v>
      </c>
      <c r="O195" s="39">
        <v>22761000</v>
      </c>
      <c r="P195" s="40">
        <v>9.6345780214515744E-3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2393.8000000000002</v>
      </c>
      <c r="F196" s="37">
        <v>2390.5666666666666</v>
      </c>
      <c r="G196" s="38">
        <v>2371.0333333333333</v>
      </c>
      <c r="H196" s="38">
        <v>2348.2666666666669</v>
      </c>
      <c r="I196" s="38">
        <v>2328.7333333333336</v>
      </c>
      <c r="J196" s="38">
        <v>2413.333333333333</v>
      </c>
      <c r="K196" s="38">
        <v>2432.8666666666659</v>
      </c>
      <c r="L196" s="38">
        <v>2455.6333333333328</v>
      </c>
      <c r="M196" s="28">
        <v>2410.1</v>
      </c>
      <c r="N196" s="28">
        <v>2367.8000000000002</v>
      </c>
      <c r="O196" s="39">
        <v>5455875</v>
      </c>
      <c r="P196" s="40">
        <v>1.1330460169609343E-2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1522.75</v>
      </c>
      <c r="F197" s="37">
        <v>1525.8999999999999</v>
      </c>
      <c r="G197" s="38">
        <v>1512.7999999999997</v>
      </c>
      <c r="H197" s="38">
        <v>1502.85</v>
      </c>
      <c r="I197" s="38">
        <v>1489.7499999999998</v>
      </c>
      <c r="J197" s="38">
        <v>1535.8499999999997</v>
      </c>
      <c r="K197" s="38">
        <v>1548.9499999999996</v>
      </c>
      <c r="L197" s="38">
        <v>1558.8999999999996</v>
      </c>
      <c r="M197" s="28">
        <v>1539</v>
      </c>
      <c r="N197" s="28">
        <v>1515.95</v>
      </c>
      <c r="O197" s="39">
        <v>1545500</v>
      </c>
      <c r="P197" s="40">
        <v>-1.2775471095496647E-2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532.70000000000005</v>
      </c>
      <c r="F198" s="37">
        <v>530.6</v>
      </c>
      <c r="G198" s="38">
        <v>526.95000000000005</v>
      </c>
      <c r="H198" s="38">
        <v>521.20000000000005</v>
      </c>
      <c r="I198" s="38">
        <v>517.55000000000007</v>
      </c>
      <c r="J198" s="38">
        <v>536.35</v>
      </c>
      <c r="K198" s="38">
        <v>539.99999999999989</v>
      </c>
      <c r="L198" s="38">
        <v>545.75</v>
      </c>
      <c r="M198" s="28">
        <v>534.25</v>
      </c>
      <c r="N198" s="28">
        <v>524.85</v>
      </c>
      <c r="O198" s="39">
        <v>3355500</v>
      </c>
      <c r="P198" s="40">
        <v>-2.0577933450087564E-2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1316.45</v>
      </c>
      <c r="F199" s="37">
        <v>1306.1333333333334</v>
      </c>
      <c r="G199" s="38">
        <v>1292.3166666666668</v>
      </c>
      <c r="H199" s="38">
        <v>1268.1833333333334</v>
      </c>
      <c r="I199" s="38">
        <v>1254.3666666666668</v>
      </c>
      <c r="J199" s="38">
        <v>1330.2666666666669</v>
      </c>
      <c r="K199" s="38">
        <v>1344.0833333333335</v>
      </c>
      <c r="L199" s="38">
        <v>1368.2166666666669</v>
      </c>
      <c r="M199" s="28">
        <v>1319.95</v>
      </c>
      <c r="N199" s="28">
        <v>1282</v>
      </c>
      <c r="O199" s="39">
        <v>5223625</v>
      </c>
      <c r="P199" s="40">
        <v>9.952340902719372E-3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937.85</v>
      </c>
      <c r="F200" s="37">
        <v>931.65</v>
      </c>
      <c r="G200" s="38">
        <v>923.3</v>
      </c>
      <c r="H200" s="38">
        <v>908.75</v>
      </c>
      <c r="I200" s="38">
        <v>900.4</v>
      </c>
      <c r="J200" s="38">
        <v>946.19999999999993</v>
      </c>
      <c r="K200" s="38">
        <v>954.55000000000007</v>
      </c>
      <c r="L200" s="38">
        <v>969.09999999999991</v>
      </c>
      <c r="M200" s="28">
        <v>940</v>
      </c>
      <c r="N200" s="28">
        <v>917.1</v>
      </c>
      <c r="O200" s="39">
        <v>8856400</v>
      </c>
      <c r="P200" s="40">
        <v>5.723370429252782E-3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1601.6</v>
      </c>
      <c r="F201" s="37">
        <v>1604.4166666666667</v>
      </c>
      <c r="G201" s="38">
        <v>1589.2833333333335</v>
      </c>
      <c r="H201" s="38">
        <v>1576.9666666666667</v>
      </c>
      <c r="I201" s="38">
        <v>1561.8333333333335</v>
      </c>
      <c r="J201" s="38">
        <v>1616.7333333333336</v>
      </c>
      <c r="K201" s="38">
        <v>1631.8666666666668</v>
      </c>
      <c r="L201" s="38">
        <v>1644.1833333333336</v>
      </c>
      <c r="M201" s="28">
        <v>1619.55</v>
      </c>
      <c r="N201" s="28">
        <v>1592.1</v>
      </c>
      <c r="O201" s="39">
        <v>1156800</v>
      </c>
      <c r="P201" s="40">
        <v>-4.0477770404777701E-2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6670.15</v>
      </c>
      <c r="F202" s="37">
        <v>6666.0666666666666</v>
      </c>
      <c r="G202" s="38">
        <v>6613.1333333333332</v>
      </c>
      <c r="H202" s="38">
        <v>6556.1166666666668</v>
      </c>
      <c r="I202" s="38">
        <v>6503.1833333333334</v>
      </c>
      <c r="J202" s="38">
        <v>6723.083333333333</v>
      </c>
      <c r="K202" s="38">
        <v>6776.0166666666655</v>
      </c>
      <c r="L202" s="38">
        <v>6833.0333333333328</v>
      </c>
      <c r="M202" s="28">
        <v>6719</v>
      </c>
      <c r="N202" s="28">
        <v>6609.05</v>
      </c>
      <c r="O202" s="39">
        <v>2095800</v>
      </c>
      <c r="P202" s="40">
        <v>7.7415011780545273E-3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741.45</v>
      </c>
      <c r="F203" s="37">
        <v>746.35</v>
      </c>
      <c r="G203" s="38">
        <v>727.7</v>
      </c>
      <c r="H203" s="38">
        <v>713.95</v>
      </c>
      <c r="I203" s="38">
        <v>695.30000000000007</v>
      </c>
      <c r="J203" s="38">
        <v>760.1</v>
      </c>
      <c r="K203" s="38">
        <v>778.74999999999989</v>
      </c>
      <c r="L203" s="38">
        <v>792.5</v>
      </c>
      <c r="M203" s="28">
        <v>765</v>
      </c>
      <c r="N203" s="28">
        <v>732.6</v>
      </c>
      <c r="O203" s="39">
        <v>23660000</v>
      </c>
      <c r="P203" s="40">
        <v>1.1279657720731234E-2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254.05</v>
      </c>
      <c r="F204" s="37">
        <v>252.70000000000002</v>
      </c>
      <c r="G204" s="38">
        <v>249.40000000000003</v>
      </c>
      <c r="H204" s="38">
        <v>244.75000000000003</v>
      </c>
      <c r="I204" s="38">
        <v>241.45000000000005</v>
      </c>
      <c r="J204" s="38">
        <v>257.35000000000002</v>
      </c>
      <c r="K204" s="38">
        <v>260.65000000000003</v>
      </c>
      <c r="L204" s="38">
        <v>265.3</v>
      </c>
      <c r="M204" s="28">
        <v>256</v>
      </c>
      <c r="N204" s="28">
        <v>248.05</v>
      </c>
      <c r="O204" s="39">
        <v>42434350</v>
      </c>
      <c r="P204" s="40">
        <v>-1.3867876954109935E-2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1003.05</v>
      </c>
      <c r="F205" s="37">
        <v>1001.4833333333332</v>
      </c>
      <c r="G205" s="38">
        <v>993.56666666666649</v>
      </c>
      <c r="H205" s="38">
        <v>984.08333333333326</v>
      </c>
      <c r="I205" s="38">
        <v>976.16666666666652</v>
      </c>
      <c r="J205" s="38">
        <v>1010.9666666666665</v>
      </c>
      <c r="K205" s="38">
        <v>1018.8833333333332</v>
      </c>
      <c r="L205" s="38">
        <v>1028.3666666666663</v>
      </c>
      <c r="M205" s="28">
        <v>1009.4</v>
      </c>
      <c r="N205" s="28">
        <v>992</v>
      </c>
      <c r="O205" s="39">
        <v>4361500</v>
      </c>
      <c r="P205" s="40">
        <v>8.2123805979407022E-2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1791.2</v>
      </c>
      <c r="F206" s="37">
        <v>1791.3999999999999</v>
      </c>
      <c r="G206" s="38">
        <v>1776.7999999999997</v>
      </c>
      <c r="H206" s="38">
        <v>1762.3999999999999</v>
      </c>
      <c r="I206" s="38">
        <v>1747.7999999999997</v>
      </c>
      <c r="J206" s="38">
        <v>1805.7999999999997</v>
      </c>
      <c r="K206" s="38">
        <v>1820.3999999999996</v>
      </c>
      <c r="L206" s="38">
        <v>1834.7999999999997</v>
      </c>
      <c r="M206" s="28">
        <v>1806</v>
      </c>
      <c r="N206" s="28">
        <v>1777</v>
      </c>
      <c r="O206" s="39">
        <v>579250</v>
      </c>
      <c r="P206" s="40">
        <v>-4.810583283223091E-3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430.65</v>
      </c>
      <c r="F207" s="37">
        <v>429.85000000000008</v>
      </c>
      <c r="G207" s="38">
        <v>426.90000000000015</v>
      </c>
      <c r="H207" s="38">
        <v>423.15000000000009</v>
      </c>
      <c r="I207" s="38">
        <v>420.20000000000016</v>
      </c>
      <c r="J207" s="38">
        <v>433.60000000000014</v>
      </c>
      <c r="K207" s="38">
        <v>436.55000000000007</v>
      </c>
      <c r="L207" s="38">
        <v>440.30000000000013</v>
      </c>
      <c r="M207" s="28">
        <v>432.8</v>
      </c>
      <c r="N207" s="28">
        <v>426.1</v>
      </c>
      <c r="O207" s="39">
        <v>42915000</v>
      </c>
      <c r="P207" s="40">
        <v>-2.6539639333106498E-2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247.75</v>
      </c>
      <c r="F208" s="37">
        <v>248.95000000000002</v>
      </c>
      <c r="G208" s="38">
        <v>245.05000000000004</v>
      </c>
      <c r="H208" s="38">
        <v>242.35000000000002</v>
      </c>
      <c r="I208" s="38">
        <v>238.45000000000005</v>
      </c>
      <c r="J208" s="38">
        <v>251.65000000000003</v>
      </c>
      <c r="K208" s="38">
        <v>255.55</v>
      </c>
      <c r="L208" s="38">
        <v>258.25</v>
      </c>
      <c r="M208" s="28">
        <v>252.85</v>
      </c>
      <c r="N208" s="28">
        <v>246.25</v>
      </c>
      <c r="O208" s="39">
        <v>75837000</v>
      </c>
      <c r="P208" s="40">
        <v>-8.6953084858305992E-4</v>
      </c>
    </row>
    <row r="209" spans="1:16" ht="12.75" customHeight="1">
      <c r="A209" s="28">
        <v>199</v>
      </c>
      <c r="B209" s="29" t="s">
        <v>47</v>
      </c>
      <c r="C209" s="30" t="s">
        <v>828</v>
      </c>
      <c r="D209" s="31">
        <v>44798</v>
      </c>
      <c r="E209" s="37">
        <v>351.1</v>
      </c>
      <c r="F209" s="37">
        <v>350.45</v>
      </c>
      <c r="G209" s="38">
        <v>348.25</v>
      </c>
      <c r="H209" s="38">
        <v>345.40000000000003</v>
      </c>
      <c r="I209" s="38">
        <v>343.20000000000005</v>
      </c>
      <c r="J209" s="38">
        <v>353.29999999999995</v>
      </c>
      <c r="K209" s="38">
        <v>355.49999999999989</v>
      </c>
      <c r="L209" s="38">
        <v>358.34999999999991</v>
      </c>
      <c r="M209" s="28">
        <v>352.65</v>
      </c>
      <c r="N209" s="28">
        <v>347.6</v>
      </c>
      <c r="O209" s="39">
        <v>12792600</v>
      </c>
      <c r="P209" s="40">
        <v>1.268167569108008E-2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3" t="s">
        <v>16</v>
      </c>
      <c r="B8" s="385"/>
      <c r="C8" s="389" t="s">
        <v>20</v>
      </c>
      <c r="D8" s="389" t="s">
        <v>21</v>
      </c>
      <c r="E8" s="380" t="s">
        <v>22</v>
      </c>
      <c r="F8" s="381"/>
      <c r="G8" s="382"/>
      <c r="H8" s="380" t="s">
        <v>23</v>
      </c>
      <c r="I8" s="381"/>
      <c r="J8" s="382"/>
      <c r="K8" s="23"/>
      <c r="L8" s="50"/>
      <c r="M8" s="50"/>
      <c r="N8" s="1"/>
      <c r="O8" s="1"/>
    </row>
    <row r="9" spans="1:15" ht="36" customHeight="1">
      <c r="A9" s="387"/>
      <c r="B9" s="388"/>
      <c r="C9" s="388"/>
      <c r="D9" s="38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17345.45</v>
      </c>
      <c r="D10" s="32">
        <v>17317.150000000001</v>
      </c>
      <c r="E10" s="32">
        <v>17244.150000000001</v>
      </c>
      <c r="F10" s="32">
        <v>17142.849999999999</v>
      </c>
      <c r="G10" s="32">
        <v>17069.849999999999</v>
      </c>
      <c r="H10" s="32">
        <v>17418.450000000004</v>
      </c>
      <c r="I10" s="32">
        <v>17491.450000000004</v>
      </c>
      <c r="J10" s="32">
        <v>17592.750000000007</v>
      </c>
      <c r="K10" s="34">
        <v>17390.150000000001</v>
      </c>
      <c r="L10" s="34">
        <v>17215.849999999999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38024</v>
      </c>
      <c r="D11" s="37">
        <v>37945.383333333339</v>
      </c>
      <c r="E11" s="37">
        <v>37710.916666666679</v>
      </c>
      <c r="F11" s="37">
        <v>37397.833333333343</v>
      </c>
      <c r="G11" s="37">
        <v>37163.366666666683</v>
      </c>
      <c r="H11" s="37">
        <v>38258.466666666674</v>
      </c>
      <c r="I11" s="37">
        <v>38492.933333333334</v>
      </c>
      <c r="J11" s="37">
        <v>38806.01666666667</v>
      </c>
      <c r="K11" s="28">
        <v>38179.85</v>
      </c>
      <c r="L11" s="28">
        <v>37632.300000000003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2603.15</v>
      </c>
      <c r="D12" s="37">
        <v>2595.3000000000002</v>
      </c>
      <c r="E12" s="37">
        <v>2581.3000000000002</v>
      </c>
      <c r="F12" s="37">
        <v>2559.4499999999998</v>
      </c>
      <c r="G12" s="37">
        <v>2545.4499999999998</v>
      </c>
      <c r="H12" s="37">
        <v>2617.1500000000005</v>
      </c>
      <c r="I12" s="37">
        <v>2631.1500000000005</v>
      </c>
      <c r="J12" s="37">
        <v>2653.0000000000009</v>
      </c>
      <c r="K12" s="28">
        <v>2609.3000000000002</v>
      </c>
      <c r="L12" s="28">
        <v>2573.4499999999998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4976.8999999999996</v>
      </c>
      <c r="D13" s="37">
        <v>4971.2</v>
      </c>
      <c r="E13" s="37">
        <v>4951.25</v>
      </c>
      <c r="F13" s="37">
        <v>4925.6000000000004</v>
      </c>
      <c r="G13" s="37">
        <v>4905.6500000000005</v>
      </c>
      <c r="H13" s="37">
        <v>4996.8499999999995</v>
      </c>
      <c r="I13" s="37">
        <v>5016.7999999999984</v>
      </c>
      <c r="J13" s="37">
        <v>5042.4499999999989</v>
      </c>
      <c r="K13" s="28">
        <v>4991.1499999999996</v>
      </c>
      <c r="L13" s="28">
        <v>4945.55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29024.65</v>
      </c>
      <c r="D14" s="37">
        <v>29016.3</v>
      </c>
      <c r="E14" s="37">
        <v>28879.55</v>
      </c>
      <c r="F14" s="37">
        <v>28734.45</v>
      </c>
      <c r="G14" s="37">
        <v>28597.7</v>
      </c>
      <c r="H14" s="37">
        <v>29161.399999999998</v>
      </c>
      <c r="I14" s="37">
        <v>29298.149999999998</v>
      </c>
      <c r="J14" s="37">
        <v>29443.249999999996</v>
      </c>
      <c r="K14" s="28">
        <v>29153.05</v>
      </c>
      <c r="L14" s="28">
        <v>28871.200000000001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4098.45</v>
      </c>
      <c r="D15" s="37">
        <v>4088.1666666666665</v>
      </c>
      <c r="E15" s="37">
        <v>4071.3833333333332</v>
      </c>
      <c r="F15" s="37">
        <v>4044.3166666666666</v>
      </c>
      <c r="G15" s="37">
        <v>4027.5333333333333</v>
      </c>
      <c r="H15" s="37">
        <v>4115.2333333333336</v>
      </c>
      <c r="I15" s="37">
        <v>4132.0166666666664</v>
      </c>
      <c r="J15" s="37">
        <v>4159.083333333333</v>
      </c>
      <c r="K15" s="28">
        <v>4104.95</v>
      </c>
      <c r="L15" s="28">
        <v>4061.1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8319.35</v>
      </c>
      <c r="D16" s="37">
        <v>8298.3333333333339</v>
      </c>
      <c r="E16" s="37">
        <v>8260.9166666666679</v>
      </c>
      <c r="F16" s="37">
        <v>8202.4833333333336</v>
      </c>
      <c r="G16" s="37">
        <v>8165.0666666666675</v>
      </c>
      <c r="H16" s="37">
        <v>8356.7666666666682</v>
      </c>
      <c r="I16" s="37">
        <v>8394.1833333333361</v>
      </c>
      <c r="J16" s="37">
        <v>8452.6166666666686</v>
      </c>
      <c r="K16" s="28">
        <v>8335.75</v>
      </c>
      <c r="L16" s="28">
        <v>8239.9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2759.55</v>
      </c>
      <c r="D17" s="37">
        <v>2771.0833333333335</v>
      </c>
      <c r="E17" s="37">
        <v>2717.8166666666671</v>
      </c>
      <c r="F17" s="37">
        <v>2676.0833333333335</v>
      </c>
      <c r="G17" s="37">
        <v>2622.8166666666671</v>
      </c>
      <c r="H17" s="37">
        <v>2812.8166666666671</v>
      </c>
      <c r="I17" s="37">
        <v>2866.0833333333335</v>
      </c>
      <c r="J17" s="37">
        <v>2907.8166666666671</v>
      </c>
      <c r="K17" s="28">
        <v>2824.35</v>
      </c>
      <c r="L17" s="28">
        <v>2729.35</v>
      </c>
      <c r="M17" s="28">
        <v>3.6615799999999998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2227.65</v>
      </c>
      <c r="D18" s="37">
        <v>2235.0833333333335</v>
      </c>
      <c r="E18" s="37">
        <v>2207.5666666666671</v>
      </c>
      <c r="F18" s="37">
        <v>2187.4833333333336</v>
      </c>
      <c r="G18" s="37">
        <v>2159.9666666666672</v>
      </c>
      <c r="H18" s="37">
        <v>2255.166666666667</v>
      </c>
      <c r="I18" s="37">
        <v>2282.6833333333334</v>
      </c>
      <c r="J18" s="37">
        <v>2302.7666666666669</v>
      </c>
      <c r="K18" s="28">
        <v>2262.6</v>
      </c>
      <c r="L18" s="28">
        <v>2215</v>
      </c>
      <c r="M18" s="28">
        <v>5.6336300000000001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617.79999999999995</v>
      </c>
      <c r="D19" s="37">
        <v>613.81666666666672</v>
      </c>
      <c r="E19" s="37">
        <v>600.93333333333339</v>
      </c>
      <c r="F19" s="37">
        <v>584.06666666666672</v>
      </c>
      <c r="G19" s="37">
        <v>571.18333333333339</v>
      </c>
      <c r="H19" s="37">
        <v>630.68333333333339</v>
      </c>
      <c r="I19" s="37">
        <v>643.56666666666683</v>
      </c>
      <c r="J19" s="37">
        <v>660.43333333333339</v>
      </c>
      <c r="K19" s="28">
        <v>626.70000000000005</v>
      </c>
      <c r="L19" s="28">
        <v>596.95000000000005</v>
      </c>
      <c r="M19" s="28">
        <v>26.483229999999999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20508.849999999999</v>
      </c>
      <c r="D20" s="37">
        <v>20503.216666666664</v>
      </c>
      <c r="E20" s="37">
        <v>20105.633333333328</v>
      </c>
      <c r="F20" s="37">
        <v>19702.416666666664</v>
      </c>
      <c r="G20" s="37">
        <v>19304.833333333328</v>
      </c>
      <c r="H20" s="37">
        <v>20906.433333333327</v>
      </c>
      <c r="I20" s="37">
        <v>21304.016666666663</v>
      </c>
      <c r="J20" s="37">
        <v>21707.233333333326</v>
      </c>
      <c r="K20" s="28">
        <v>20900.8</v>
      </c>
      <c r="L20" s="28">
        <v>20100</v>
      </c>
      <c r="M20" s="28">
        <v>0.26850000000000002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2683.65</v>
      </c>
      <c r="D21" s="37">
        <v>2673.5499999999997</v>
      </c>
      <c r="E21" s="37">
        <v>2650.0999999999995</v>
      </c>
      <c r="F21" s="37">
        <v>2616.5499999999997</v>
      </c>
      <c r="G21" s="37">
        <v>2593.0999999999995</v>
      </c>
      <c r="H21" s="37">
        <v>2707.0999999999995</v>
      </c>
      <c r="I21" s="37">
        <v>2730.5499999999993</v>
      </c>
      <c r="J21" s="37">
        <v>2764.0999999999995</v>
      </c>
      <c r="K21" s="28">
        <v>2697</v>
      </c>
      <c r="L21" s="28">
        <v>2640</v>
      </c>
      <c r="M21" s="28">
        <v>10.9648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2296.15</v>
      </c>
      <c r="D22" s="37">
        <v>2288.0666666666666</v>
      </c>
      <c r="E22" s="37">
        <v>2258.2833333333333</v>
      </c>
      <c r="F22" s="37">
        <v>2220.4166666666665</v>
      </c>
      <c r="G22" s="37">
        <v>2190.6333333333332</v>
      </c>
      <c r="H22" s="37">
        <v>2325.9333333333334</v>
      </c>
      <c r="I22" s="37">
        <v>2355.7166666666662</v>
      </c>
      <c r="J22" s="37">
        <v>2393.5833333333335</v>
      </c>
      <c r="K22" s="28">
        <v>2317.85</v>
      </c>
      <c r="L22" s="28">
        <v>2250.1999999999998</v>
      </c>
      <c r="M22" s="28">
        <v>16.552420000000001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802.3</v>
      </c>
      <c r="D23" s="37">
        <v>802.56666666666661</v>
      </c>
      <c r="E23" s="37">
        <v>794.73333333333323</v>
      </c>
      <c r="F23" s="37">
        <v>787.16666666666663</v>
      </c>
      <c r="G23" s="37">
        <v>779.33333333333326</v>
      </c>
      <c r="H23" s="37">
        <v>810.13333333333321</v>
      </c>
      <c r="I23" s="37">
        <v>817.9666666666667</v>
      </c>
      <c r="J23" s="37">
        <v>825.53333333333319</v>
      </c>
      <c r="K23" s="28">
        <v>810.4</v>
      </c>
      <c r="L23" s="28">
        <v>795</v>
      </c>
      <c r="M23" s="28">
        <v>43.933100000000003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3248.85</v>
      </c>
      <c r="D24" s="37">
        <v>3229.1999999999994</v>
      </c>
      <c r="E24" s="37">
        <v>3192.8499999999985</v>
      </c>
      <c r="F24" s="37">
        <v>3136.849999999999</v>
      </c>
      <c r="G24" s="37">
        <v>3100.4999999999982</v>
      </c>
      <c r="H24" s="37">
        <v>3285.1999999999989</v>
      </c>
      <c r="I24" s="37">
        <v>3321.55</v>
      </c>
      <c r="J24" s="37">
        <v>3377.5499999999993</v>
      </c>
      <c r="K24" s="28">
        <v>3265.55</v>
      </c>
      <c r="L24" s="28">
        <v>3173.2</v>
      </c>
      <c r="M24" s="28">
        <v>5.0036300000000002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3421.45</v>
      </c>
      <c r="D25" s="37">
        <v>3373.1666666666665</v>
      </c>
      <c r="E25" s="37">
        <v>3304.333333333333</v>
      </c>
      <c r="F25" s="37">
        <v>3187.2166666666667</v>
      </c>
      <c r="G25" s="37">
        <v>3118.3833333333332</v>
      </c>
      <c r="H25" s="37">
        <v>3490.2833333333328</v>
      </c>
      <c r="I25" s="37">
        <v>3559.1166666666659</v>
      </c>
      <c r="J25" s="37">
        <v>3676.2333333333327</v>
      </c>
      <c r="K25" s="28">
        <v>3442</v>
      </c>
      <c r="L25" s="28">
        <v>3256.05</v>
      </c>
      <c r="M25" s="28">
        <v>6.2913899999999998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107.45</v>
      </c>
      <c r="D26" s="37">
        <v>107.35000000000001</v>
      </c>
      <c r="E26" s="37">
        <v>106.15000000000002</v>
      </c>
      <c r="F26" s="37">
        <v>104.85000000000001</v>
      </c>
      <c r="G26" s="37">
        <v>103.65000000000002</v>
      </c>
      <c r="H26" s="37">
        <v>108.65000000000002</v>
      </c>
      <c r="I26" s="37">
        <v>109.85000000000001</v>
      </c>
      <c r="J26" s="37">
        <v>111.15000000000002</v>
      </c>
      <c r="K26" s="28">
        <v>108.55</v>
      </c>
      <c r="L26" s="28">
        <v>106.05</v>
      </c>
      <c r="M26" s="28">
        <v>26.852959999999999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279.95</v>
      </c>
      <c r="D27" s="37">
        <v>277.48333333333335</v>
      </c>
      <c r="E27" s="37">
        <v>272.9666666666667</v>
      </c>
      <c r="F27" s="37">
        <v>265.98333333333335</v>
      </c>
      <c r="G27" s="37">
        <v>261.4666666666667</v>
      </c>
      <c r="H27" s="37">
        <v>284.4666666666667</v>
      </c>
      <c r="I27" s="37">
        <v>288.98333333333335</v>
      </c>
      <c r="J27" s="37">
        <v>295.9666666666667</v>
      </c>
      <c r="K27" s="28">
        <v>282</v>
      </c>
      <c r="L27" s="28">
        <v>270.5</v>
      </c>
      <c r="M27" s="28">
        <v>31.30001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699.95</v>
      </c>
      <c r="D28" s="37">
        <v>702.2833333333333</v>
      </c>
      <c r="E28" s="37">
        <v>696.66666666666663</v>
      </c>
      <c r="F28" s="37">
        <v>693.38333333333333</v>
      </c>
      <c r="G28" s="37">
        <v>687.76666666666665</v>
      </c>
      <c r="H28" s="37">
        <v>705.56666666666661</v>
      </c>
      <c r="I28" s="37">
        <v>711.18333333333339</v>
      </c>
      <c r="J28" s="37">
        <v>714.46666666666658</v>
      </c>
      <c r="K28" s="28">
        <v>707.9</v>
      </c>
      <c r="L28" s="28">
        <v>699</v>
      </c>
      <c r="M28" s="28">
        <v>0.46604000000000001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3191.4</v>
      </c>
      <c r="D29" s="37">
        <v>3194.6166666666668</v>
      </c>
      <c r="E29" s="37">
        <v>3166.8833333333337</v>
      </c>
      <c r="F29" s="37">
        <v>3142.3666666666668</v>
      </c>
      <c r="G29" s="37">
        <v>3114.6333333333337</v>
      </c>
      <c r="H29" s="37">
        <v>3219.1333333333337</v>
      </c>
      <c r="I29" s="37">
        <v>3246.8666666666672</v>
      </c>
      <c r="J29" s="37">
        <v>3271.3833333333337</v>
      </c>
      <c r="K29" s="28">
        <v>3222.35</v>
      </c>
      <c r="L29" s="28">
        <v>3170.1</v>
      </c>
      <c r="M29" s="28">
        <v>0.53169999999999995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378.65</v>
      </c>
      <c r="D30" s="37">
        <v>378.8</v>
      </c>
      <c r="E30" s="37">
        <v>374.8</v>
      </c>
      <c r="F30" s="37">
        <v>370.95</v>
      </c>
      <c r="G30" s="37">
        <v>366.95</v>
      </c>
      <c r="H30" s="37">
        <v>382.65000000000003</v>
      </c>
      <c r="I30" s="37">
        <v>386.65000000000003</v>
      </c>
      <c r="J30" s="37">
        <v>390.50000000000006</v>
      </c>
      <c r="K30" s="28">
        <v>382.8</v>
      </c>
      <c r="L30" s="28">
        <v>374.95</v>
      </c>
      <c r="M30" s="28">
        <v>92.8018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4325.8999999999996</v>
      </c>
      <c r="D31" s="37">
        <v>4315.0333333333328</v>
      </c>
      <c r="E31" s="37">
        <v>4281.8166666666657</v>
      </c>
      <c r="F31" s="37">
        <v>4237.7333333333327</v>
      </c>
      <c r="G31" s="37">
        <v>4204.5166666666655</v>
      </c>
      <c r="H31" s="37">
        <v>4359.1166666666659</v>
      </c>
      <c r="I31" s="37">
        <v>4392.333333333333</v>
      </c>
      <c r="J31" s="37">
        <v>4436.4166666666661</v>
      </c>
      <c r="K31" s="28">
        <v>4348.25</v>
      </c>
      <c r="L31" s="28">
        <v>4270.95</v>
      </c>
      <c r="M31" s="28">
        <v>4.40869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227.35</v>
      </c>
      <c r="D32" s="37">
        <v>225.18333333333331</v>
      </c>
      <c r="E32" s="37">
        <v>220.71666666666661</v>
      </c>
      <c r="F32" s="37">
        <v>214.08333333333331</v>
      </c>
      <c r="G32" s="37">
        <v>209.61666666666662</v>
      </c>
      <c r="H32" s="37">
        <v>231.81666666666661</v>
      </c>
      <c r="I32" s="37">
        <v>236.2833333333333</v>
      </c>
      <c r="J32" s="37">
        <v>242.9166666666666</v>
      </c>
      <c r="K32" s="28">
        <v>229.65</v>
      </c>
      <c r="L32" s="28">
        <v>218.55</v>
      </c>
      <c r="M32" s="28">
        <v>48.215020000000003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148.69999999999999</v>
      </c>
      <c r="D33" s="37">
        <v>150.33333333333334</v>
      </c>
      <c r="E33" s="37">
        <v>145.4666666666667</v>
      </c>
      <c r="F33" s="37">
        <v>142.23333333333335</v>
      </c>
      <c r="G33" s="37">
        <v>137.3666666666667</v>
      </c>
      <c r="H33" s="37">
        <v>153.56666666666669</v>
      </c>
      <c r="I33" s="37">
        <v>158.43333333333331</v>
      </c>
      <c r="J33" s="37">
        <v>161.66666666666669</v>
      </c>
      <c r="K33" s="28">
        <v>155.19999999999999</v>
      </c>
      <c r="L33" s="28">
        <v>147.1</v>
      </c>
      <c r="M33" s="28">
        <v>205.29622000000001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3396.15</v>
      </c>
      <c r="D34" s="37">
        <v>3375.5</v>
      </c>
      <c r="E34" s="37">
        <v>3346.25</v>
      </c>
      <c r="F34" s="37">
        <v>3296.35</v>
      </c>
      <c r="G34" s="37">
        <v>3267.1</v>
      </c>
      <c r="H34" s="37">
        <v>3425.4</v>
      </c>
      <c r="I34" s="37">
        <v>3454.65</v>
      </c>
      <c r="J34" s="37">
        <v>3504.55</v>
      </c>
      <c r="K34" s="28">
        <v>3404.75</v>
      </c>
      <c r="L34" s="28">
        <v>3325.6</v>
      </c>
      <c r="M34" s="28">
        <v>16.50536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1890.6</v>
      </c>
      <c r="D35" s="37">
        <v>1885.2</v>
      </c>
      <c r="E35" s="37">
        <v>1865.4</v>
      </c>
      <c r="F35" s="37">
        <v>1840.2</v>
      </c>
      <c r="G35" s="37">
        <v>1820.4</v>
      </c>
      <c r="H35" s="37">
        <v>1910.4</v>
      </c>
      <c r="I35" s="37">
        <v>1930.1999999999998</v>
      </c>
      <c r="J35" s="37">
        <v>1955.4</v>
      </c>
      <c r="K35" s="28">
        <v>1905</v>
      </c>
      <c r="L35" s="28">
        <v>1860</v>
      </c>
      <c r="M35" s="28">
        <v>2.2357300000000002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575.20000000000005</v>
      </c>
      <c r="D36" s="37">
        <v>567.65</v>
      </c>
      <c r="E36" s="37">
        <v>554.84999999999991</v>
      </c>
      <c r="F36" s="37">
        <v>534.49999999999989</v>
      </c>
      <c r="G36" s="37">
        <v>521.69999999999982</v>
      </c>
      <c r="H36" s="37">
        <v>588</v>
      </c>
      <c r="I36" s="37">
        <v>600.79999999999995</v>
      </c>
      <c r="J36" s="37">
        <v>621.15000000000009</v>
      </c>
      <c r="K36" s="28">
        <v>580.45000000000005</v>
      </c>
      <c r="L36" s="28">
        <v>547.29999999999995</v>
      </c>
      <c r="M36" s="28">
        <v>22.087769999999999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4259.1000000000004</v>
      </c>
      <c r="D37" s="37">
        <v>4266.7166666666672</v>
      </c>
      <c r="E37" s="37">
        <v>4227.4333333333343</v>
      </c>
      <c r="F37" s="37">
        <v>4195.7666666666673</v>
      </c>
      <c r="G37" s="37">
        <v>4156.4833333333345</v>
      </c>
      <c r="H37" s="37">
        <v>4298.3833333333341</v>
      </c>
      <c r="I37" s="37">
        <v>4337.666666666667</v>
      </c>
      <c r="J37" s="37">
        <v>4369.3333333333339</v>
      </c>
      <c r="K37" s="28">
        <v>4306</v>
      </c>
      <c r="L37" s="28">
        <v>4235.05</v>
      </c>
      <c r="M37" s="28">
        <v>3.1127899999999999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730.45</v>
      </c>
      <c r="D38" s="37">
        <v>728.63333333333333</v>
      </c>
      <c r="E38" s="37">
        <v>722.91666666666663</v>
      </c>
      <c r="F38" s="37">
        <v>715.38333333333333</v>
      </c>
      <c r="G38" s="37">
        <v>709.66666666666663</v>
      </c>
      <c r="H38" s="37">
        <v>736.16666666666663</v>
      </c>
      <c r="I38" s="37">
        <v>741.88333333333333</v>
      </c>
      <c r="J38" s="37">
        <v>749.41666666666663</v>
      </c>
      <c r="K38" s="28">
        <v>734.35</v>
      </c>
      <c r="L38" s="28">
        <v>721.1</v>
      </c>
      <c r="M38" s="28">
        <v>72.756259999999997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3996.2</v>
      </c>
      <c r="D39" s="37">
        <v>3980.85</v>
      </c>
      <c r="E39" s="37">
        <v>3956.7</v>
      </c>
      <c r="F39" s="37">
        <v>3917.2</v>
      </c>
      <c r="G39" s="37">
        <v>3893.0499999999997</v>
      </c>
      <c r="H39" s="37">
        <v>4020.35</v>
      </c>
      <c r="I39" s="37">
        <v>4044.5000000000005</v>
      </c>
      <c r="J39" s="37">
        <v>4084</v>
      </c>
      <c r="K39" s="28">
        <v>4005</v>
      </c>
      <c r="L39" s="28">
        <v>3941.35</v>
      </c>
      <c r="M39" s="28">
        <v>3.9816799999999999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7341.9</v>
      </c>
      <c r="D40" s="37">
        <v>7293.3666666666659</v>
      </c>
      <c r="E40" s="37">
        <v>7230.7333333333318</v>
      </c>
      <c r="F40" s="37">
        <v>7119.5666666666657</v>
      </c>
      <c r="G40" s="37">
        <v>7056.9333333333316</v>
      </c>
      <c r="H40" s="37">
        <v>7404.5333333333319</v>
      </c>
      <c r="I40" s="37">
        <v>7467.1666666666652</v>
      </c>
      <c r="J40" s="37">
        <v>7578.3333333333321</v>
      </c>
      <c r="K40" s="28">
        <v>7356</v>
      </c>
      <c r="L40" s="28">
        <v>7182.2</v>
      </c>
      <c r="M40" s="28">
        <v>12.491239999999999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15224.15</v>
      </c>
      <c r="D41" s="37">
        <v>15125.166666666666</v>
      </c>
      <c r="E41" s="37">
        <v>14960.333333333332</v>
      </c>
      <c r="F41" s="37">
        <v>14696.516666666666</v>
      </c>
      <c r="G41" s="37">
        <v>14531.683333333332</v>
      </c>
      <c r="H41" s="37">
        <v>15388.983333333332</v>
      </c>
      <c r="I41" s="37">
        <v>15553.816666666664</v>
      </c>
      <c r="J41" s="37">
        <v>15817.633333333331</v>
      </c>
      <c r="K41" s="28">
        <v>15290</v>
      </c>
      <c r="L41" s="28">
        <v>14861.35</v>
      </c>
      <c r="M41" s="28">
        <v>4.2489299999999997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5304.3</v>
      </c>
      <c r="D42" s="37">
        <v>5275.25</v>
      </c>
      <c r="E42" s="37">
        <v>5214.05</v>
      </c>
      <c r="F42" s="37">
        <v>5123.8</v>
      </c>
      <c r="G42" s="37">
        <v>5062.6000000000004</v>
      </c>
      <c r="H42" s="37">
        <v>5365.5</v>
      </c>
      <c r="I42" s="37">
        <v>5426.7000000000007</v>
      </c>
      <c r="J42" s="37">
        <v>5516.95</v>
      </c>
      <c r="K42" s="28">
        <v>5336.45</v>
      </c>
      <c r="L42" s="28">
        <v>5185</v>
      </c>
      <c r="M42" s="28">
        <v>0.60851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2439</v>
      </c>
      <c r="D43" s="37">
        <v>2421.3333333333335</v>
      </c>
      <c r="E43" s="37">
        <v>2392.666666666667</v>
      </c>
      <c r="F43" s="37">
        <v>2346.3333333333335</v>
      </c>
      <c r="G43" s="37">
        <v>2317.666666666667</v>
      </c>
      <c r="H43" s="37">
        <v>2467.666666666667</v>
      </c>
      <c r="I43" s="37">
        <v>2496.3333333333339</v>
      </c>
      <c r="J43" s="37">
        <v>2542.666666666667</v>
      </c>
      <c r="K43" s="28">
        <v>2450</v>
      </c>
      <c r="L43" s="28">
        <v>2375</v>
      </c>
      <c r="M43" s="28">
        <v>5.3055899999999996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282.2</v>
      </c>
      <c r="D44" s="37">
        <v>281.90000000000003</v>
      </c>
      <c r="E44" s="37">
        <v>278.30000000000007</v>
      </c>
      <c r="F44" s="37">
        <v>274.40000000000003</v>
      </c>
      <c r="G44" s="37">
        <v>270.80000000000007</v>
      </c>
      <c r="H44" s="37">
        <v>285.80000000000007</v>
      </c>
      <c r="I44" s="37">
        <v>289.40000000000009</v>
      </c>
      <c r="J44" s="37">
        <v>293.30000000000007</v>
      </c>
      <c r="K44" s="28">
        <v>285.5</v>
      </c>
      <c r="L44" s="28">
        <v>278</v>
      </c>
      <c r="M44" s="28">
        <v>58.303400000000003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121.75</v>
      </c>
      <c r="D45" s="37">
        <v>120.41666666666667</v>
      </c>
      <c r="E45" s="37">
        <v>117.28333333333335</v>
      </c>
      <c r="F45" s="37">
        <v>112.81666666666668</v>
      </c>
      <c r="G45" s="37">
        <v>109.68333333333335</v>
      </c>
      <c r="H45" s="37">
        <v>124.88333333333334</v>
      </c>
      <c r="I45" s="37">
        <v>128.01666666666665</v>
      </c>
      <c r="J45" s="37">
        <v>132.48333333333335</v>
      </c>
      <c r="K45" s="28">
        <v>123.55</v>
      </c>
      <c r="L45" s="28">
        <v>115.95</v>
      </c>
      <c r="M45" s="28">
        <v>701.5598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50.4</v>
      </c>
      <c r="D46" s="37">
        <v>50.333333333333336</v>
      </c>
      <c r="E46" s="37">
        <v>48.666666666666671</v>
      </c>
      <c r="F46" s="37">
        <v>46.933333333333337</v>
      </c>
      <c r="G46" s="37">
        <v>45.266666666666673</v>
      </c>
      <c r="H46" s="37">
        <v>52.06666666666667</v>
      </c>
      <c r="I46" s="37">
        <v>53.733333333333341</v>
      </c>
      <c r="J46" s="37">
        <v>55.466666666666669</v>
      </c>
      <c r="K46" s="28">
        <v>52</v>
      </c>
      <c r="L46" s="28">
        <v>48.6</v>
      </c>
      <c r="M46" s="28">
        <v>167.33539999999999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1999.55</v>
      </c>
      <c r="D47" s="37">
        <v>1991.4833333333333</v>
      </c>
      <c r="E47" s="37">
        <v>1978.0666666666666</v>
      </c>
      <c r="F47" s="37">
        <v>1956.5833333333333</v>
      </c>
      <c r="G47" s="37">
        <v>1943.1666666666665</v>
      </c>
      <c r="H47" s="37">
        <v>2012.9666666666667</v>
      </c>
      <c r="I47" s="37">
        <v>2026.3833333333332</v>
      </c>
      <c r="J47" s="37">
        <v>2047.8666666666668</v>
      </c>
      <c r="K47" s="28">
        <v>2004.9</v>
      </c>
      <c r="L47" s="28">
        <v>1970</v>
      </c>
      <c r="M47" s="28">
        <v>3.8363800000000001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652.45000000000005</v>
      </c>
      <c r="D48" s="37">
        <v>645.80000000000007</v>
      </c>
      <c r="E48" s="37">
        <v>637.15000000000009</v>
      </c>
      <c r="F48" s="37">
        <v>621.85</v>
      </c>
      <c r="G48" s="37">
        <v>613.20000000000005</v>
      </c>
      <c r="H48" s="37">
        <v>661.10000000000014</v>
      </c>
      <c r="I48" s="37">
        <v>669.75</v>
      </c>
      <c r="J48" s="37">
        <v>685.05000000000018</v>
      </c>
      <c r="K48" s="28">
        <v>654.45000000000005</v>
      </c>
      <c r="L48" s="28">
        <v>630.5</v>
      </c>
      <c r="M48" s="28">
        <v>28.953720000000001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282</v>
      </c>
      <c r="D49" s="37">
        <v>282.71666666666664</v>
      </c>
      <c r="E49" s="37">
        <v>278.38333333333327</v>
      </c>
      <c r="F49" s="37">
        <v>274.76666666666665</v>
      </c>
      <c r="G49" s="37">
        <v>270.43333333333328</v>
      </c>
      <c r="H49" s="37">
        <v>286.33333333333326</v>
      </c>
      <c r="I49" s="37">
        <v>290.66666666666663</v>
      </c>
      <c r="J49" s="37">
        <v>294.28333333333325</v>
      </c>
      <c r="K49" s="28">
        <v>287.05</v>
      </c>
      <c r="L49" s="28">
        <v>279.10000000000002</v>
      </c>
      <c r="M49" s="28">
        <v>108.59204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751.9</v>
      </c>
      <c r="D50" s="37">
        <v>750.13333333333333</v>
      </c>
      <c r="E50" s="37">
        <v>743.61666666666667</v>
      </c>
      <c r="F50" s="37">
        <v>735.33333333333337</v>
      </c>
      <c r="G50" s="37">
        <v>728.81666666666672</v>
      </c>
      <c r="H50" s="37">
        <v>758.41666666666663</v>
      </c>
      <c r="I50" s="37">
        <v>764.93333333333328</v>
      </c>
      <c r="J50" s="37">
        <v>773.21666666666658</v>
      </c>
      <c r="K50" s="28">
        <v>756.65</v>
      </c>
      <c r="L50" s="28">
        <v>741.85</v>
      </c>
      <c r="M50" s="28">
        <v>13.536770000000001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54.55</v>
      </c>
      <c r="D51" s="37">
        <v>54.75</v>
      </c>
      <c r="E51" s="37">
        <v>54.05</v>
      </c>
      <c r="F51" s="37">
        <v>53.55</v>
      </c>
      <c r="G51" s="37">
        <v>52.849999999999994</v>
      </c>
      <c r="H51" s="37">
        <v>55.25</v>
      </c>
      <c r="I51" s="37">
        <v>55.95</v>
      </c>
      <c r="J51" s="37">
        <v>56.45</v>
      </c>
      <c r="K51" s="28">
        <v>55.45</v>
      </c>
      <c r="L51" s="28">
        <v>54.25</v>
      </c>
      <c r="M51" s="28">
        <v>191.99618000000001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335.15</v>
      </c>
      <c r="D52" s="37">
        <v>336.31666666666666</v>
      </c>
      <c r="E52" s="37">
        <v>331.13333333333333</v>
      </c>
      <c r="F52" s="37">
        <v>327.11666666666667</v>
      </c>
      <c r="G52" s="37">
        <v>321.93333333333334</v>
      </c>
      <c r="H52" s="37">
        <v>340.33333333333331</v>
      </c>
      <c r="I52" s="37">
        <v>345.51666666666659</v>
      </c>
      <c r="J52" s="37">
        <v>349.5333333333333</v>
      </c>
      <c r="K52" s="28">
        <v>341.5</v>
      </c>
      <c r="L52" s="28">
        <v>332.3</v>
      </c>
      <c r="M52" s="28">
        <v>38.317360000000001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686.8</v>
      </c>
      <c r="D53" s="37">
        <v>689.41666666666663</v>
      </c>
      <c r="E53" s="37">
        <v>678.5333333333333</v>
      </c>
      <c r="F53" s="37">
        <v>670.26666666666665</v>
      </c>
      <c r="G53" s="37">
        <v>659.38333333333333</v>
      </c>
      <c r="H53" s="37">
        <v>697.68333333333328</v>
      </c>
      <c r="I53" s="37">
        <v>708.56666666666672</v>
      </c>
      <c r="J53" s="37">
        <v>716.83333333333326</v>
      </c>
      <c r="K53" s="28">
        <v>700.3</v>
      </c>
      <c r="L53" s="28">
        <v>681.15</v>
      </c>
      <c r="M53" s="28">
        <v>62.365989999999996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311.10000000000002</v>
      </c>
      <c r="D54" s="37">
        <v>310.23333333333335</v>
      </c>
      <c r="E54" s="37">
        <v>308.36666666666667</v>
      </c>
      <c r="F54" s="37">
        <v>305.63333333333333</v>
      </c>
      <c r="G54" s="37">
        <v>303.76666666666665</v>
      </c>
      <c r="H54" s="37">
        <v>312.9666666666667</v>
      </c>
      <c r="I54" s="37">
        <v>314.83333333333337</v>
      </c>
      <c r="J54" s="37">
        <v>317.56666666666672</v>
      </c>
      <c r="K54" s="28">
        <v>312.10000000000002</v>
      </c>
      <c r="L54" s="28">
        <v>307.5</v>
      </c>
      <c r="M54" s="28">
        <v>18.407250000000001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17802.05</v>
      </c>
      <c r="D55" s="37">
        <v>17734.016666666666</v>
      </c>
      <c r="E55" s="37">
        <v>17568.033333333333</v>
      </c>
      <c r="F55" s="37">
        <v>17334.016666666666</v>
      </c>
      <c r="G55" s="37">
        <v>17168.033333333333</v>
      </c>
      <c r="H55" s="37">
        <v>17968.033333333333</v>
      </c>
      <c r="I55" s="37">
        <v>18134.016666666663</v>
      </c>
      <c r="J55" s="37">
        <v>18368.033333333333</v>
      </c>
      <c r="K55" s="28">
        <v>17900</v>
      </c>
      <c r="L55" s="28">
        <v>17500</v>
      </c>
      <c r="M55" s="28">
        <v>0.89734000000000003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3788.15</v>
      </c>
      <c r="D56" s="37">
        <v>3818.4166666666665</v>
      </c>
      <c r="E56" s="37">
        <v>3727.833333333333</v>
      </c>
      <c r="F56" s="37">
        <v>3667.5166666666664</v>
      </c>
      <c r="G56" s="37">
        <v>3576.9333333333329</v>
      </c>
      <c r="H56" s="37">
        <v>3878.7333333333331</v>
      </c>
      <c r="I56" s="37">
        <v>3969.3166666666662</v>
      </c>
      <c r="J56" s="37">
        <v>4029.6333333333332</v>
      </c>
      <c r="K56" s="28">
        <v>3909</v>
      </c>
      <c r="L56" s="28">
        <v>3758.1</v>
      </c>
      <c r="M56" s="28">
        <v>3.5585900000000001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233.2</v>
      </c>
      <c r="D57" s="37">
        <v>230.86666666666667</v>
      </c>
      <c r="E57" s="37">
        <v>225.58333333333334</v>
      </c>
      <c r="F57" s="37">
        <v>217.96666666666667</v>
      </c>
      <c r="G57" s="37">
        <v>212.68333333333334</v>
      </c>
      <c r="H57" s="37">
        <v>238.48333333333335</v>
      </c>
      <c r="I57" s="37">
        <v>243.76666666666665</v>
      </c>
      <c r="J57" s="37">
        <v>251.38333333333335</v>
      </c>
      <c r="K57" s="28">
        <v>236.15</v>
      </c>
      <c r="L57" s="28">
        <v>223.25</v>
      </c>
      <c r="M57" s="28">
        <v>191.60771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746.75</v>
      </c>
      <c r="D58" s="37">
        <v>741.75</v>
      </c>
      <c r="E58" s="37">
        <v>735</v>
      </c>
      <c r="F58" s="37">
        <v>723.25</v>
      </c>
      <c r="G58" s="37">
        <v>716.5</v>
      </c>
      <c r="H58" s="37">
        <v>753.5</v>
      </c>
      <c r="I58" s="37">
        <v>760.25</v>
      </c>
      <c r="J58" s="37">
        <v>772</v>
      </c>
      <c r="K58" s="28">
        <v>748.5</v>
      </c>
      <c r="L58" s="28">
        <v>730</v>
      </c>
      <c r="M58" s="28">
        <v>15.490180000000001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1004.2</v>
      </c>
      <c r="D59" s="37">
        <v>1000.7666666666668</v>
      </c>
      <c r="E59" s="37">
        <v>995.43333333333351</v>
      </c>
      <c r="F59" s="37">
        <v>986.66666666666674</v>
      </c>
      <c r="G59" s="37">
        <v>981.33333333333348</v>
      </c>
      <c r="H59" s="37">
        <v>1009.5333333333335</v>
      </c>
      <c r="I59" s="37">
        <v>1014.8666666666668</v>
      </c>
      <c r="J59" s="37">
        <v>1023.6333333333336</v>
      </c>
      <c r="K59" s="28">
        <v>1006.1</v>
      </c>
      <c r="L59" s="28">
        <v>992</v>
      </c>
      <c r="M59" s="28">
        <v>11.846959999999999</v>
      </c>
      <c r="N59" s="1"/>
      <c r="O59" s="1"/>
    </row>
    <row r="60" spans="1:15" ht="12.75" customHeight="1">
      <c r="A60" s="53">
        <v>51</v>
      </c>
      <c r="B60" s="28" t="s">
        <v>840</v>
      </c>
      <c r="C60" s="28">
        <v>1670.5</v>
      </c>
      <c r="D60" s="37">
        <v>1680.1666666666667</v>
      </c>
      <c r="E60" s="37">
        <v>1655.3333333333335</v>
      </c>
      <c r="F60" s="37">
        <v>1640.1666666666667</v>
      </c>
      <c r="G60" s="37">
        <v>1615.3333333333335</v>
      </c>
      <c r="H60" s="37">
        <v>1695.3333333333335</v>
      </c>
      <c r="I60" s="37">
        <v>1720.166666666667</v>
      </c>
      <c r="J60" s="37">
        <v>1735.3333333333335</v>
      </c>
      <c r="K60" s="28">
        <v>1705</v>
      </c>
      <c r="L60" s="28">
        <v>1665</v>
      </c>
      <c r="M60" s="28">
        <v>0.94796999999999998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215.25</v>
      </c>
      <c r="D61" s="37">
        <v>214.71666666666667</v>
      </c>
      <c r="E61" s="37">
        <v>212.18333333333334</v>
      </c>
      <c r="F61" s="37">
        <v>209.11666666666667</v>
      </c>
      <c r="G61" s="37">
        <v>206.58333333333334</v>
      </c>
      <c r="H61" s="37">
        <v>217.78333333333333</v>
      </c>
      <c r="I61" s="37">
        <v>220.31666666666669</v>
      </c>
      <c r="J61" s="37">
        <v>223.38333333333333</v>
      </c>
      <c r="K61" s="28">
        <v>217.25</v>
      </c>
      <c r="L61" s="28">
        <v>211.65</v>
      </c>
      <c r="M61" s="28">
        <v>126.15631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3819.95</v>
      </c>
      <c r="D62" s="37">
        <v>3847.6166666666668</v>
      </c>
      <c r="E62" s="37">
        <v>3775.3333333333335</v>
      </c>
      <c r="F62" s="37">
        <v>3730.7166666666667</v>
      </c>
      <c r="G62" s="37">
        <v>3658.4333333333334</v>
      </c>
      <c r="H62" s="37">
        <v>3892.2333333333336</v>
      </c>
      <c r="I62" s="37">
        <v>3964.5166666666664</v>
      </c>
      <c r="J62" s="37">
        <v>4009.1333333333337</v>
      </c>
      <c r="K62" s="28">
        <v>3919.9</v>
      </c>
      <c r="L62" s="28">
        <v>3803</v>
      </c>
      <c r="M62" s="28">
        <v>3.4708600000000001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1585.05</v>
      </c>
      <c r="D63" s="37">
        <v>1581.9333333333334</v>
      </c>
      <c r="E63" s="37">
        <v>1573.1166666666668</v>
      </c>
      <c r="F63" s="37">
        <v>1561.1833333333334</v>
      </c>
      <c r="G63" s="37">
        <v>1552.3666666666668</v>
      </c>
      <c r="H63" s="37">
        <v>1593.8666666666668</v>
      </c>
      <c r="I63" s="37">
        <v>1602.6833333333334</v>
      </c>
      <c r="J63" s="37">
        <v>1614.6166666666668</v>
      </c>
      <c r="K63" s="28">
        <v>1590.75</v>
      </c>
      <c r="L63" s="28">
        <v>1570</v>
      </c>
      <c r="M63" s="28">
        <v>1.1902200000000001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726.3</v>
      </c>
      <c r="D64" s="37">
        <v>720.61666666666667</v>
      </c>
      <c r="E64" s="37">
        <v>707.23333333333335</v>
      </c>
      <c r="F64" s="37">
        <v>688.16666666666663</v>
      </c>
      <c r="G64" s="37">
        <v>674.7833333333333</v>
      </c>
      <c r="H64" s="37">
        <v>739.68333333333339</v>
      </c>
      <c r="I64" s="37">
        <v>753.06666666666683</v>
      </c>
      <c r="J64" s="37">
        <v>772.13333333333344</v>
      </c>
      <c r="K64" s="28">
        <v>734</v>
      </c>
      <c r="L64" s="28">
        <v>701.55</v>
      </c>
      <c r="M64" s="28">
        <v>18.073229999999999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1044.2</v>
      </c>
      <c r="D65" s="37">
        <v>1043.1666666666667</v>
      </c>
      <c r="E65" s="37">
        <v>1032.0333333333335</v>
      </c>
      <c r="F65" s="37">
        <v>1019.8666666666668</v>
      </c>
      <c r="G65" s="37">
        <v>1008.7333333333336</v>
      </c>
      <c r="H65" s="37">
        <v>1055.3333333333335</v>
      </c>
      <c r="I65" s="37">
        <v>1066.4666666666667</v>
      </c>
      <c r="J65" s="37">
        <v>1078.6333333333334</v>
      </c>
      <c r="K65" s="28">
        <v>1054.3</v>
      </c>
      <c r="L65" s="28">
        <v>1031</v>
      </c>
      <c r="M65" s="28">
        <v>9.3917699999999993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399.05</v>
      </c>
      <c r="D66" s="37">
        <v>400.01666666666665</v>
      </c>
      <c r="E66" s="37">
        <v>395.0333333333333</v>
      </c>
      <c r="F66" s="37">
        <v>391.01666666666665</v>
      </c>
      <c r="G66" s="37">
        <v>386.0333333333333</v>
      </c>
      <c r="H66" s="37">
        <v>404.0333333333333</v>
      </c>
      <c r="I66" s="37">
        <v>409.01666666666665</v>
      </c>
      <c r="J66" s="37">
        <v>413.0333333333333</v>
      </c>
      <c r="K66" s="28">
        <v>405</v>
      </c>
      <c r="L66" s="28">
        <v>396</v>
      </c>
      <c r="M66" s="28">
        <v>17.916229999999999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1198.3</v>
      </c>
      <c r="D67" s="37">
        <v>1204.3499999999999</v>
      </c>
      <c r="E67" s="37">
        <v>1185.0999999999999</v>
      </c>
      <c r="F67" s="37">
        <v>1171.9000000000001</v>
      </c>
      <c r="G67" s="37">
        <v>1152.6500000000001</v>
      </c>
      <c r="H67" s="37">
        <v>1217.5499999999997</v>
      </c>
      <c r="I67" s="37">
        <v>1236.7999999999997</v>
      </c>
      <c r="J67" s="37">
        <v>1249.9999999999995</v>
      </c>
      <c r="K67" s="28">
        <v>1223.5999999999999</v>
      </c>
      <c r="L67" s="28">
        <v>1191.1500000000001</v>
      </c>
      <c r="M67" s="28">
        <v>4.1812399999999998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376.65</v>
      </c>
      <c r="D68" s="37">
        <v>379.2833333333333</v>
      </c>
      <c r="E68" s="37">
        <v>372.56666666666661</v>
      </c>
      <c r="F68" s="37">
        <v>368.48333333333329</v>
      </c>
      <c r="G68" s="37">
        <v>361.76666666666659</v>
      </c>
      <c r="H68" s="37">
        <v>383.36666666666662</v>
      </c>
      <c r="I68" s="37">
        <v>390.08333333333331</v>
      </c>
      <c r="J68" s="37">
        <v>394.16666666666663</v>
      </c>
      <c r="K68" s="28">
        <v>386</v>
      </c>
      <c r="L68" s="28">
        <v>375.2</v>
      </c>
      <c r="M68" s="28">
        <v>44.486899999999999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578.25</v>
      </c>
      <c r="D69" s="37">
        <v>581.25</v>
      </c>
      <c r="E69" s="37">
        <v>572</v>
      </c>
      <c r="F69" s="37">
        <v>565.75</v>
      </c>
      <c r="G69" s="37">
        <v>556.5</v>
      </c>
      <c r="H69" s="37">
        <v>587.5</v>
      </c>
      <c r="I69" s="37">
        <v>596.75</v>
      </c>
      <c r="J69" s="37">
        <v>603</v>
      </c>
      <c r="K69" s="28">
        <v>590.5</v>
      </c>
      <c r="L69" s="28">
        <v>575</v>
      </c>
      <c r="M69" s="28">
        <v>12.91098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1582.45</v>
      </c>
      <c r="D70" s="37">
        <v>1589.2833333333335</v>
      </c>
      <c r="E70" s="37">
        <v>1568.0166666666671</v>
      </c>
      <c r="F70" s="37">
        <v>1553.5833333333335</v>
      </c>
      <c r="G70" s="37">
        <v>1532.3166666666671</v>
      </c>
      <c r="H70" s="37">
        <v>1603.7166666666672</v>
      </c>
      <c r="I70" s="37">
        <v>1624.9833333333336</v>
      </c>
      <c r="J70" s="37">
        <v>1639.4166666666672</v>
      </c>
      <c r="K70" s="28">
        <v>1610.55</v>
      </c>
      <c r="L70" s="28">
        <v>1574.85</v>
      </c>
      <c r="M70" s="28">
        <v>0.72177999999999998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1954</v>
      </c>
      <c r="D71" s="37">
        <v>1957.9166666666667</v>
      </c>
      <c r="E71" s="37">
        <v>1918.0833333333335</v>
      </c>
      <c r="F71" s="37">
        <v>1882.1666666666667</v>
      </c>
      <c r="G71" s="37">
        <v>1842.3333333333335</v>
      </c>
      <c r="H71" s="37">
        <v>1993.8333333333335</v>
      </c>
      <c r="I71" s="37">
        <v>2033.666666666667</v>
      </c>
      <c r="J71" s="37">
        <v>2069.5833333333335</v>
      </c>
      <c r="K71" s="28">
        <v>1997.75</v>
      </c>
      <c r="L71" s="28">
        <v>1922</v>
      </c>
      <c r="M71" s="28">
        <v>11.77624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3824.9</v>
      </c>
      <c r="D72" s="37">
        <v>3817.2999999999997</v>
      </c>
      <c r="E72" s="37">
        <v>3794.5999999999995</v>
      </c>
      <c r="F72" s="37">
        <v>3764.2999999999997</v>
      </c>
      <c r="G72" s="37">
        <v>3741.5999999999995</v>
      </c>
      <c r="H72" s="37">
        <v>3847.5999999999995</v>
      </c>
      <c r="I72" s="37">
        <v>3870.2999999999993</v>
      </c>
      <c r="J72" s="37">
        <v>3900.5999999999995</v>
      </c>
      <c r="K72" s="28">
        <v>3840</v>
      </c>
      <c r="L72" s="28">
        <v>3787</v>
      </c>
      <c r="M72" s="28">
        <v>2.9303599999999999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3775.75</v>
      </c>
      <c r="D73" s="37">
        <v>3768.85</v>
      </c>
      <c r="E73" s="37">
        <v>3720.7</v>
      </c>
      <c r="F73" s="37">
        <v>3665.65</v>
      </c>
      <c r="G73" s="37">
        <v>3617.5</v>
      </c>
      <c r="H73" s="37">
        <v>3823.8999999999996</v>
      </c>
      <c r="I73" s="37">
        <v>3872.05</v>
      </c>
      <c r="J73" s="37">
        <v>3927.0999999999995</v>
      </c>
      <c r="K73" s="28">
        <v>3817</v>
      </c>
      <c r="L73" s="28">
        <v>3713.8</v>
      </c>
      <c r="M73" s="28">
        <v>1.86538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2325</v>
      </c>
      <c r="D74" s="37">
        <v>2336.0333333333333</v>
      </c>
      <c r="E74" s="37">
        <v>2298.0666666666666</v>
      </c>
      <c r="F74" s="37">
        <v>2271.1333333333332</v>
      </c>
      <c r="G74" s="37">
        <v>2233.1666666666665</v>
      </c>
      <c r="H74" s="37">
        <v>2362.9666666666667</v>
      </c>
      <c r="I74" s="37">
        <v>2400.9333333333329</v>
      </c>
      <c r="J74" s="37">
        <v>2427.8666666666668</v>
      </c>
      <c r="K74" s="28">
        <v>2374</v>
      </c>
      <c r="L74" s="28">
        <v>2309.1</v>
      </c>
      <c r="M74" s="28">
        <v>2.82925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4085.4</v>
      </c>
      <c r="D75" s="37">
        <v>4094.8666666666663</v>
      </c>
      <c r="E75" s="37">
        <v>4061.7333333333327</v>
      </c>
      <c r="F75" s="37">
        <v>4038.0666666666662</v>
      </c>
      <c r="G75" s="37">
        <v>4004.9333333333325</v>
      </c>
      <c r="H75" s="37">
        <v>4118.5333333333328</v>
      </c>
      <c r="I75" s="37">
        <v>4151.666666666667</v>
      </c>
      <c r="J75" s="37">
        <v>4175.333333333333</v>
      </c>
      <c r="K75" s="28">
        <v>4128</v>
      </c>
      <c r="L75" s="28">
        <v>4071.2</v>
      </c>
      <c r="M75" s="28">
        <v>5.2702299999999997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3120.95</v>
      </c>
      <c r="D76" s="37">
        <v>3060.6666666666665</v>
      </c>
      <c r="E76" s="37">
        <v>2973.333333333333</v>
      </c>
      <c r="F76" s="37">
        <v>2825.7166666666667</v>
      </c>
      <c r="G76" s="37">
        <v>2738.3833333333332</v>
      </c>
      <c r="H76" s="37">
        <v>3208.2833333333328</v>
      </c>
      <c r="I76" s="37">
        <v>3295.6166666666659</v>
      </c>
      <c r="J76" s="37">
        <v>3443.2333333333327</v>
      </c>
      <c r="K76" s="28">
        <v>3148</v>
      </c>
      <c r="L76" s="28">
        <v>2913.05</v>
      </c>
      <c r="M76" s="28">
        <v>18.437850000000001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459.3</v>
      </c>
      <c r="D77" s="37">
        <v>454.18333333333334</v>
      </c>
      <c r="E77" s="37">
        <v>447.91666666666669</v>
      </c>
      <c r="F77" s="37">
        <v>436.53333333333336</v>
      </c>
      <c r="G77" s="37">
        <v>430.26666666666671</v>
      </c>
      <c r="H77" s="37">
        <v>465.56666666666666</v>
      </c>
      <c r="I77" s="37">
        <v>471.83333333333331</v>
      </c>
      <c r="J77" s="37">
        <v>483.21666666666664</v>
      </c>
      <c r="K77" s="28">
        <v>460.45</v>
      </c>
      <c r="L77" s="28">
        <v>442.8</v>
      </c>
      <c r="M77" s="28">
        <v>2.53132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1633.45</v>
      </c>
      <c r="D78" s="37">
        <v>1634.0333333333335</v>
      </c>
      <c r="E78" s="37">
        <v>1604.0666666666671</v>
      </c>
      <c r="F78" s="37">
        <v>1574.6833333333336</v>
      </c>
      <c r="G78" s="37">
        <v>1544.7166666666672</v>
      </c>
      <c r="H78" s="37">
        <v>1663.416666666667</v>
      </c>
      <c r="I78" s="37">
        <v>1693.3833333333337</v>
      </c>
      <c r="J78" s="37">
        <v>1722.7666666666669</v>
      </c>
      <c r="K78" s="28">
        <v>1664</v>
      </c>
      <c r="L78" s="28">
        <v>1604.65</v>
      </c>
      <c r="M78" s="28">
        <v>27.47401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158.25</v>
      </c>
      <c r="D79" s="37">
        <v>157.29999999999998</v>
      </c>
      <c r="E79" s="37">
        <v>155.64999999999998</v>
      </c>
      <c r="F79" s="37">
        <v>153.04999999999998</v>
      </c>
      <c r="G79" s="37">
        <v>151.39999999999998</v>
      </c>
      <c r="H79" s="37">
        <v>159.89999999999998</v>
      </c>
      <c r="I79" s="37">
        <v>161.55000000000001</v>
      </c>
      <c r="J79" s="37">
        <v>164.14999999999998</v>
      </c>
      <c r="K79" s="28">
        <v>158.94999999999999</v>
      </c>
      <c r="L79" s="28">
        <v>154.69999999999999</v>
      </c>
      <c r="M79" s="28">
        <v>20.30331</v>
      </c>
      <c r="N79" s="1"/>
      <c r="O79" s="1"/>
    </row>
    <row r="80" spans="1:15" ht="12.75" customHeight="1">
      <c r="A80" s="53">
        <v>71</v>
      </c>
      <c r="B80" s="28" t="s">
        <v>841</v>
      </c>
      <c r="C80" s="28">
        <v>1438.6</v>
      </c>
      <c r="D80" s="37">
        <v>1431.4166666666667</v>
      </c>
      <c r="E80" s="37">
        <v>1405.1833333333334</v>
      </c>
      <c r="F80" s="37">
        <v>1371.7666666666667</v>
      </c>
      <c r="G80" s="37">
        <v>1345.5333333333333</v>
      </c>
      <c r="H80" s="37">
        <v>1464.8333333333335</v>
      </c>
      <c r="I80" s="37">
        <v>1491.0666666666666</v>
      </c>
      <c r="J80" s="37">
        <v>1524.4833333333336</v>
      </c>
      <c r="K80" s="28">
        <v>1457.65</v>
      </c>
      <c r="L80" s="28">
        <v>1398</v>
      </c>
      <c r="M80" s="28">
        <v>6.9977299999999998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110.85</v>
      </c>
      <c r="D81" s="37">
        <v>109.60000000000001</v>
      </c>
      <c r="E81" s="37">
        <v>107.25000000000001</v>
      </c>
      <c r="F81" s="37">
        <v>103.65</v>
      </c>
      <c r="G81" s="37">
        <v>101.30000000000001</v>
      </c>
      <c r="H81" s="37">
        <v>113.20000000000002</v>
      </c>
      <c r="I81" s="37">
        <v>115.55000000000001</v>
      </c>
      <c r="J81" s="37">
        <v>119.15000000000002</v>
      </c>
      <c r="K81" s="28">
        <v>111.95</v>
      </c>
      <c r="L81" s="28">
        <v>106</v>
      </c>
      <c r="M81" s="28">
        <v>299.43277999999998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268.8</v>
      </c>
      <c r="D82" s="37">
        <v>270.91666666666669</v>
      </c>
      <c r="E82" s="37">
        <v>265.98333333333335</v>
      </c>
      <c r="F82" s="37">
        <v>263.16666666666669</v>
      </c>
      <c r="G82" s="37">
        <v>258.23333333333335</v>
      </c>
      <c r="H82" s="37">
        <v>273.73333333333335</v>
      </c>
      <c r="I82" s="37">
        <v>278.66666666666663</v>
      </c>
      <c r="J82" s="37">
        <v>281.48333333333335</v>
      </c>
      <c r="K82" s="28">
        <v>275.85000000000002</v>
      </c>
      <c r="L82" s="28">
        <v>268.10000000000002</v>
      </c>
      <c r="M82" s="28">
        <v>6.4384899999999998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141.5</v>
      </c>
      <c r="D83" s="37">
        <v>143.35</v>
      </c>
      <c r="E83" s="37">
        <v>139.04999999999998</v>
      </c>
      <c r="F83" s="37">
        <v>136.6</v>
      </c>
      <c r="G83" s="37">
        <v>132.29999999999998</v>
      </c>
      <c r="H83" s="37">
        <v>145.79999999999998</v>
      </c>
      <c r="I83" s="37">
        <v>150.1</v>
      </c>
      <c r="J83" s="37">
        <v>152.54999999999998</v>
      </c>
      <c r="K83" s="28">
        <v>147.65</v>
      </c>
      <c r="L83" s="28">
        <v>140.9</v>
      </c>
      <c r="M83" s="28">
        <v>180.50844000000001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2269.85</v>
      </c>
      <c r="D84" s="37">
        <v>2264.6166666666668</v>
      </c>
      <c r="E84" s="37">
        <v>2254.2333333333336</v>
      </c>
      <c r="F84" s="37">
        <v>2238.6166666666668</v>
      </c>
      <c r="G84" s="37">
        <v>2228.2333333333336</v>
      </c>
      <c r="H84" s="37">
        <v>2280.2333333333336</v>
      </c>
      <c r="I84" s="37">
        <v>2290.6166666666668</v>
      </c>
      <c r="J84" s="37">
        <v>2306.2333333333336</v>
      </c>
      <c r="K84" s="28">
        <v>2275</v>
      </c>
      <c r="L84" s="28">
        <v>2249</v>
      </c>
      <c r="M84" s="28">
        <v>5.1116799999999998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376.45</v>
      </c>
      <c r="D85" s="37">
        <v>377.51666666666671</v>
      </c>
      <c r="E85" s="37">
        <v>373.03333333333342</v>
      </c>
      <c r="F85" s="37">
        <v>369.61666666666673</v>
      </c>
      <c r="G85" s="37">
        <v>365.13333333333344</v>
      </c>
      <c r="H85" s="37">
        <v>380.93333333333339</v>
      </c>
      <c r="I85" s="37">
        <v>385.41666666666663</v>
      </c>
      <c r="J85" s="37">
        <v>388.83333333333337</v>
      </c>
      <c r="K85" s="28">
        <v>382</v>
      </c>
      <c r="L85" s="28">
        <v>374.1</v>
      </c>
      <c r="M85" s="28">
        <v>10.119429999999999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864.8</v>
      </c>
      <c r="D86" s="37">
        <v>866.48333333333323</v>
      </c>
      <c r="E86" s="37">
        <v>855.21666666666647</v>
      </c>
      <c r="F86" s="37">
        <v>845.63333333333321</v>
      </c>
      <c r="G86" s="37">
        <v>834.36666666666645</v>
      </c>
      <c r="H86" s="37">
        <v>876.06666666666649</v>
      </c>
      <c r="I86" s="37">
        <v>887.33333333333314</v>
      </c>
      <c r="J86" s="37">
        <v>896.91666666666652</v>
      </c>
      <c r="K86" s="28">
        <v>877.75</v>
      </c>
      <c r="L86" s="28">
        <v>856.9</v>
      </c>
      <c r="M86" s="28">
        <v>7.8243299999999998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1464.1</v>
      </c>
      <c r="D87" s="37">
        <v>1469.2166666666665</v>
      </c>
      <c r="E87" s="37">
        <v>1413.4333333333329</v>
      </c>
      <c r="F87" s="37">
        <v>1362.7666666666664</v>
      </c>
      <c r="G87" s="37">
        <v>1306.9833333333329</v>
      </c>
      <c r="H87" s="37">
        <v>1519.883333333333</v>
      </c>
      <c r="I87" s="37">
        <v>1575.6666666666663</v>
      </c>
      <c r="J87" s="37">
        <v>1626.333333333333</v>
      </c>
      <c r="K87" s="28">
        <v>1525</v>
      </c>
      <c r="L87" s="28">
        <v>1418.55</v>
      </c>
      <c r="M87" s="28">
        <v>29.6022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1589.85</v>
      </c>
      <c r="D88" s="37">
        <v>1578.7833333333335</v>
      </c>
      <c r="E88" s="37">
        <v>1563.0666666666671</v>
      </c>
      <c r="F88" s="37">
        <v>1536.2833333333335</v>
      </c>
      <c r="G88" s="37">
        <v>1520.5666666666671</v>
      </c>
      <c r="H88" s="37">
        <v>1605.5666666666671</v>
      </c>
      <c r="I88" s="37">
        <v>1621.2833333333338</v>
      </c>
      <c r="J88" s="37">
        <v>1648.0666666666671</v>
      </c>
      <c r="K88" s="28">
        <v>1594.5</v>
      </c>
      <c r="L88" s="28">
        <v>1552</v>
      </c>
      <c r="M88" s="28">
        <v>9.0405599999999993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463.85</v>
      </c>
      <c r="D89" s="37">
        <v>465.81666666666666</v>
      </c>
      <c r="E89" s="37">
        <v>459.5333333333333</v>
      </c>
      <c r="F89" s="37">
        <v>455.21666666666664</v>
      </c>
      <c r="G89" s="37">
        <v>448.93333333333328</v>
      </c>
      <c r="H89" s="37">
        <v>470.13333333333333</v>
      </c>
      <c r="I89" s="37">
        <v>476.41666666666674</v>
      </c>
      <c r="J89" s="37">
        <v>480.73333333333335</v>
      </c>
      <c r="K89" s="28">
        <v>472.1</v>
      </c>
      <c r="L89" s="28">
        <v>461.5</v>
      </c>
      <c r="M89" s="28">
        <v>8.4663199999999996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236.35</v>
      </c>
      <c r="D90" s="37">
        <v>237.29999999999998</v>
      </c>
      <c r="E90" s="37">
        <v>234.14999999999998</v>
      </c>
      <c r="F90" s="37">
        <v>231.95</v>
      </c>
      <c r="G90" s="37">
        <v>228.79999999999998</v>
      </c>
      <c r="H90" s="37">
        <v>239.49999999999997</v>
      </c>
      <c r="I90" s="37">
        <v>242.65</v>
      </c>
      <c r="J90" s="37">
        <v>244.84999999999997</v>
      </c>
      <c r="K90" s="28">
        <v>240.45</v>
      </c>
      <c r="L90" s="28">
        <v>235.1</v>
      </c>
      <c r="M90" s="28">
        <v>9.3071999999999999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951.05</v>
      </c>
      <c r="D91" s="37">
        <v>948.65</v>
      </c>
      <c r="E91" s="37">
        <v>943.44999999999993</v>
      </c>
      <c r="F91" s="37">
        <v>935.84999999999991</v>
      </c>
      <c r="G91" s="37">
        <v>930.64999999999986</v>
      </c>
      <c r="H91" s="37">
        <v>956.25</v>
      </c>
      <c r="I91" s="37">
        <v>961.45</v>
      </c>
      <c r="J91" s="37">
        <v>969.05000000000007</v>
      </c>
      <c r="K91" s="28">
        <v>953.85</v>
      </c>
      <c r="L91" s="28">
        <v>941.05</v>
      </c>
      <c r="M91" s="28">
        <v>25.45241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2009.6</v>
      </c>
      <c r="D92" s="37">
        <v>2006.7333333333333</v>
      </c>
      <c r="E92" s="37">
        <v>1995.4666666666667</v>
      </c>
      <c r="F92" s="37">
        <v>1981.3333333333333</v>
      </c>
      <c r="G92" s="37">
        <v>1970.0666666666666</v>
      </c>
      <c r="H92" s="37">
        <v>2020.8666666666668</v>
      </c>
      <c r="I92" s="37">
        <v>2032.1333333333337</v>
      </c>
      <c r="J92" s="37">
        <v>2046.2666666666669</v>
      </c>
      <c r="K92" s="28">
        <v>2018</v>
      </c>
      <c r="L92" s="28">
        <v>1992.6</v>
      </c>
      <c r="M92" s="28">
        <v>2.9294600000000002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1430.25</v>
      </c>
      <c r="D93" s="37">
        <v>1432.6333333333332</v>
      </c>
      <c r="E93" s="37">
        <v>1420.6666666666665</v>
      </c>
      <c r="F93" s="37">
        <v>1411.0833333333333</v>
      </c>
      <c r="G93" s="37">
        <v>1399.1166666666666</v>
      </c>
      <c r="H93" s="37">
        <v>1442.2166666666665</v>
      </c>
      <c r="I93" s="37">
        <v>1454.1833333333332</v>
      </c>
      <c r="J93" s="37">
        <v>1463.7666666666664</v>
      </c>
      <c r="K93" s="28">
        <v>1444.6</v>
      </c>
      <c r="L93" s="28">
        <v>1423.05</v>
      </c>
      <c r="M93" s="28">
        <v>75.182550000000006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538.5</v>
      </c>
      <c r="D94" s="37">
        <v>539.38333333333333</v>
      </c>
      <c r="E94" s="37">
        <v>533.76666666666665</v>
      </c>
      <c r="F94" s="37">
        <v>529.0333333333333</v>
      </c>
      <c r="G94" s="37">
        <v>523.41666666666663</v>
      </c>
      <c r="H94" s="37">
        <v>544.11666666666667</v>
      </c>
      <c r="I94" s="37">
        <v>549.73333333333323</v>
      </c>
      <c r="J94" s="37">
        <v>554.4666666666667</v>
      </c>
      <c r="K94" s="28">
        <v>545</v>
      </c>
      <c r="L94" s="28">
        <v>534.65</v>
      </c>
      <c r="M94" s="28">
        <v>58.565519999999999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1290.2</v>
      </c>
      <c r="D95" s="37">
        <v>1291.05</v>
      </c>
      <c r="E95" s="37">
        <v>1274.1499999999999</v>
      </c>
      <c r="F95" s="37">
        <v>1258.0999999999999</v>
      </c>
      <c r="G95" s="37">
        <v>1241.1999999999998</v>
      </c>
      <c r="H95" s="37">
        <v>1307.0999999999999</v>
      </c>
      <c r="I95" s="37">
        <v>1324</v>
      </c>
      <c r="J95" s="37">
        <v>1340.05</v>
      </c>
      <c r="K95" s="28">
        <v>1307.95</v>
      </c>
      <c r="L95" s="28">
        <v>1275</v>
      </c>
      <c r="M95" s="28">
        <v>10.400829999999999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2771.45</v>
      </c>
      <c r="D96" s="37">
        <v>2780.8166666666671</v>
      </c>
      <c r="E96" s="37">
        <v>2732.6833333333343</v>
      </c>
      <c r="F96" s="37">
        <v>2693.9166666666674</v>
      </c>
      <c r="G96" s="37">
        <v>2645.7833333333347</v>
      </c>
      <c r="H96" s="37">
        <v>2819.5833333333339</v>
      </c>
      <c r="I96" s="37">
        <v>2867.7166666666662</v>
      </c>
      <c r="J96" s="37">
        <v>2906.4833333333336</v>
      </c>
      <c r="K96" s="28">
        <v>2828.95</v>
      </c>
      <c r="L96" s="28">
        <v>2742.05</v>
      </c>
      <c r="M96" s="28">
        <v>11.377649999999999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418.4</v>
      </c>
      <c r="D97" s="37">
        <v>415.5</v>
      </c>
      <c r="E97" s="37">
        <v>410.5</v>
      </c>
      <c r="F97" s="37">
        <v>402.6</v>
      </c>
      <c r="G97" s="37">
        <v>397.6</v>
      </c>
      <c r="H97" s="37">
        <v>423.4</v>
      </c>
      <c r="I97" s="37">
        <v>428.4</v>
      </c>
      <c r="J97" s="37">
        <v>436.29999999999995</v>
      </c>
      <c r="K97" s="28">
        <v>420.5</v>
      </c>
      <c r="L97" s="28">
        <v>407.6</v>
      </c>
      <c r="M97" s="28">
        <v>155.35732999999999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2048.35</v>
      </c>
      <c r="D98" s="37">
        <v>2049.4333333333329</v>
      </c>
      <c r="E98" s="37">
        <v>2023.9166666666661</v>
      </c>
      <c r="F98" s="37">
        <v>1999.4833333333331</v>
      </c>
      <c r="G98" s="37">
        <v>1973.9666666666662</v>
      </c>
      <c r="H98" s="37">
        <v>2073.8666666666659</v>
      </c>
      <c r="I98" s="37">
        <v>2099.3833333333332</v>
      </c>
      <c r="J98" s="37">
        <v>2123.8166666666657</v>
      </c>
      <c r="K98" s="28">
        <v>2074.9499999999998</v>
      </c>
      <c r="L98" s="28">
        <v>2025</v>
      </c>
      <c r="M98" s="28">
        <v>8.8926400000000001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245.85</v>
      </c>
      <c r="D99" s="37">
        <v>245.18333333333331</v>
      </c>
      <c r="E99" s="37">
        <v>241.36666666666662</v>
      </c>
      <c r="F99" s="37">
        <v>236.8833333333333</v>
      </c>
      <c r="G99" s="37">
        <v>233.06666666666661</v>
      </c>
      <c r="H99" s="37">
        <v>249.66666666666663</v>
      </c>
      <c r="I99" s="37">
        <v>253.48333333333329</v>
      </c>
      <c r="J99" s="37">
        <v>257.96666666666664</v>
      </c>
      <c r="K99" s="28">
        <v>249</v>
      </c>
      <c r="L99" s="28">
        <v>240.7</v>
      </c>
      <c r="M99" s="28">
        <v>68.067599999999999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2635.25</v>
      </c>
      <c r="D100" s="37">
        <v>2624.4500000000003</v>
      </c>
      <c r="E100" s="37">
        <v>2609.8000000000006</v>
      </c>
      <c r="F100" s="37">
        <v>2584.3500000000004</v>
      </c>
      <c r="G100" s="37">
        <v>2569.7000000000007</v>
      </c>
      <c r="H100" s="37">
        <v>2649.9000000000005</v>
      </c>
      <c r="I100" s="37">
        <v>2664.55</v>
      </c>
      <c r="J100" s="37">
        <v>2690.0000000000005</v>
      </c>
      <c r="K100" s="28">
        <v>2639.1</v>
      </c>
      <c r="L100" s="28">
        <v>2599</v>
      </c>
      <c r="M100" s="28">
        <v>13.59934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271.14999999999998</v>
      </c>
      <c r="D101" s="37">
        <v>270.83333333333331</v>
      </c>
      <c r="E101" s="37">
        <v>269.46666666666664</v>
      </c>
      <c r="F101" s="37">
        <v>267.7833333333333</v>
      </c>
      <c r="G101" s="37">
        <v>266.41666666666663</v>
      </c>
      <c r="H101" s="37">
        <v>272.51666666666665</v>
      </c>
      <c r="I101" s="37">
        <v>273.88333333333333</v>
      </c>
      <c r="J101" s="37">
        <v>275.56666666666666</v>
      </c>
      <c r="K101" s="28">
        <v>272.2</v>
      </c>
      <c r="L101" s="28">
        <v>269.14999999999998</v>
      </c>
      <c r="M101" s="28">
        <v>4.03498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41394.400000000001</v>
      </c>
      <c r="D102" s="37">
        <v>41166.516666666663</v>
      </c>
      <c r="E102" s="37">
        <v>40833.033333333326</v>
      </c>
      <c r="F102" s="37">
        <v>40271.666666666664</v>
      </c>
      <c r="G102" s="37">
        <v>39938.183333333327</v>
      </c>
      <c r="H102" s="37">
        <v>41727.883333333324</v>
      </c>
      <c r="I102" s="37">
        <v>42061.366666666661</v>
      </c>
      <c r="J102" s="37">
        <v>42622.733333333323</v>
      </c>
      <c r="K102" s="28">
        <v>41500</v>
      </c>
      <c r="L102" s="28">
        <v>40605.15</v>
      </c>
      <c r="M102" s="28">
        <v>4.2220000000000001E-2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2353.3000000000002</v>
      </c>
      <c r="D103" s="37">
        <v>2354.5166666666669</v>
      </c>
      <c r="E103" s="37">
        <v>2329.0333333333338</v>
      </c>
      <c r="F103" s="37">
        <v>2304.7666666666669</v>
      </c>
      <c r="G103" s="37">
        <v>2279.2833333333338</v>
      </c>
      <c r="H103" s="37">
        <v>2378.7833333333338</v>
      </c>
      <c r="I103" s="37">
        <v>2404.2666666666664</v>
      </c>
      <c r="J103" s="37">
        <v>2428.5333333333338</v>
      </c>
      <c r="K103" s="28">
        <v>2380</v>
      </c>
      <c r="L103" s="28">
        <v>2330.25</v>
      </c>
      <c r="M103" s="28">
        <v>28.30058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817.75</v>
      </c>
      <c r="D104" s="37">
        <v>817.31666666666661</v>
      </c>
      <c r="E104" s="37">
        <v>812.63333333333321</v>
      </c>
      <c r="F104" s="37">
        <v>807.51666666666665</v>
      </c>
      <c r="G104" s="37">
        <v>802.83333333333326</v>
      </c>
      <c r="H104" s="37">
        <v>822.43333333333317</v>
      </c>
      <c r="I104" s="37">
        <v>827.11666666666656</v>
      </c>
      <c r="J104" s="37">
        <v>832.23333333333312</v>
      </c>
      <c r="K104" s="28">
        <v>822</v>
      </c>
      <c r="L104" s="28">
        <v>812.2</v>
      </c>
      <c r="M104" s="28">
        <v>111.06771999999999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1241.9000000000001</v>
      </c>
      <c r="D105" s="37">
        <v>1232.8833333333334</v>
      </c>
      <c r="E105" s="37">
        <v>1221.7666666666669</v>
      </c>
      <c r="F105" s="37">
        <v>1201.6333333333334</v>
      </c>
      <c r="G105" s="37">
        <v>1190.5166666666669</v>
      </c>
      <c r="H105" s="37">
        <v>1253.0166666666669</v>
      </c>
      <c r="I105" s="37">
        <v>1264.1333333333332</v>
      </c>
      <c r="J105" s="37">
        <v>1284.2666666666669</v>
      </c>
      <c r="K105" s="28">
        <v>1244</v>
      </c>
      <c r="L105" s="28">
        <v>1212.75</v>
      </c>
      <c r="M105" s="28">
        <v>5.1062900000000004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543.54999999999995</v>
      </c>
      <c r="D106" s="37">
        <v>544.85</v>
      </c>
      <c r="E106" s="37">
        <v>533.70000000000005</v>
      </c>
      <c r="F106" s="37">
        <v>523.85</v>
      </c>
      <c r="G106" s="37">
        <v>512.70000000000005</v>
      </c>
      <c r="H106" s="37">
        <v>554.70000000000005</v>
      </c>
      <c r="I106" s="37">
        <v>565.84999999999991</v>
      </c>
      <c r="J106" s="37">
        <v>575.70000000000005</v>
      </c>
      <c r="K106" s="28">
        <v>556</v>
      </c>
      <c r="L106" s="28">
        <v>535</v>
      </c>
      <c r="M106" s="28">
        <v>13.01732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487.15</v>
      </c>
      <c r="D107" s="37">
        <v>488.7166666666667</v>
      </c>
      <c r="E107" s="37">
        <v>483.53333333333342</v>
      </c>
      <c r="F107" s="37">
        <v>479.91666666666674</v>
      </c>
      <c r="G107" s="37">
        <v>474.73333333333346</v>
      </c>
      <c r="H107" s="37">
        <v>492.33333333333337</v>
      </c>
      <c r="I107" s="37">
        <v>497.51666666666665</v>
      </c>
      <c r="J107" s="37">
        <v>501.13333333333333</v>
      </c>
      <c r="K107" s="28">
        <v>493.9</v>
      </c>
      <c r="L107" s="28">
        <v>485.1</v>
      </c>
      <c r="M107" s="28">
        <v>3.27488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36.4</v>
      </c>
      <c r="D108" s="37">
        <v>36.516666666666666</v>
      </c>
      <c r="E108" s="37">
        <v>35.68333333333333</v>
      </c>
      <c r="F108" s="37">
        <v>34.966666666666661</v>
      </c>
      <c r="G108" s="37">
        <v>34.133333333333326</v>
      </c>
      <c r="H108" s="37">
        <v>37.233333333333334</v>
      </c>
      <c r="I108" s="37">
        <v>38.066666666666677</v>
      </c>
      <c r="J108" s="37">
        <v>38.783333333333339</v>
      </c>
      <c r="K108" s="28">
        <v>37.35</v>
      </c>
      <c r="L108" s="28">
        <v>35.799999999999997</v>
      </c>
      <c r="M108" s="28">
        <v>113.60889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43.4</v>
      </c>
      <c r="D109" s="37">
        <v>42.983333333333327</v>
      </c>
      <c r="E109" s="37">
        <v>42.366666666666653</v>
      </c>
      <c r="F109" s="37">
        <v>41.333333333333329</v>
      </c>
      <c r="G109" s="37">
        <v>40.716666666666654</v>
      </c>
      <c r="H109" s="37">
        <v>44.016666666666652</v>
      </c>
      <c r="I109" s="37">
        <v>44.633333333333326</v>
      </c>
      <c r="J109" s="37">
        <v>45.66666666666665</v>
      </c>
      <c r="K109" s="28">
        <v>43.6</v>
      </c>
      <c r="L109" s="28">
        <v>41.95</v>
      </c>
      <c r="M109" s="28">
        <v>931.12275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309.95</v>
      </c>
      <c r="D110" s="37">
        <v>311.59999999999997</v>
      </c>
      <c r="E110" s="37">
        <v>306.54999999999995</v>
      </c>
      <c r="F110" s="37">
        <v>303.14999999999998</v>
      </c>
      <c r="G110" s="37">
        <v>298.09999999999997</v>
      </c>
      <c r="H110" s="37">
        <v>314.99999999999994</v>
      </c>
      <c r="I110" s="37">
        <v>320.05</v>
      </c>
      <c r="J110" s="37">
        <v>323.44999999999993</v>
      </c>
      <c r="K110" s="28">
        <v>316.64999999999998</v>
      </c>
      <c r="L110" s="28">
        <v>308.2</v>
      </c>
      <c r="M110" s="28">
        <v>389.82557000000003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4314.95</v>
      </c>
      <c r="D111" s="37">
        <v>4292.333333333333</v>
      </c>
      <c r="E111" s="37">
        <v>4250.6166666666659</v>
      </c>
      <c r="F111" s="37">
        <v>4186.2833333333328</v>
      </c>
      <c r="G111" s="37">
        <v>4144.5666666666657</v>
      </c>
      <c r="H111" s="37">
        <v>4356.6666666666661</v>
      </c>
      <c r="I111" s="37">
        <v>4398.3833333333332</v>
      </c>
      <c r="J111" s="37">
        <v>4462.7166666666662</v>
      </c>
      <c r="K111" s="28">
        <v>4334.05</v>
      </c>
      <c r="L111" s="28">
        <v>4228</v>
      </c>
      <c r="M111" s="28">
        <v>0.79025999999999996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177.05</v>
      </c>
      <c r="D112" s="37">
        <v>174.26666666666665</v>
      </c>
      <c r="E112" s="37">
        <v>168.7833333333333</v>
      </c>
      <c r="F112" s="37">
        <v>160.51666666666665</v>
      </c>
      <c r="G112" s="37">
        <v>155.0333333333333</v>
      </c>
      <c r="H112" s="37">
        <v>182.5333333333333</v>
      </c>
      <c r="I112" s="37">
        <v>188.01666666666665</v>
      </c>
      <c r="J112" s="37">
        <v>196.2833333333333</v>
      </c>
      <c r="K112" s="28">
        <v>179.75</v>
      </c>
      <c r="L112" s="28">
        <v>166</v>
      </c>
      <c r="M112" s="28">
        <v>23.670349999999999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166.2</v>
      </c>
      <c r="D113" s="37">
        <v>167.48333333333332</v>
      </c>
      <c r="E113" s="37">
        <v>163.61666666666665</v>
      </c>
      <c r="F113" s="37">
        <v>161.03333333333333</v>
      </c>
      <c r="G113" s="37">
        <v>157.16666666666666</v>
      </c>
      <c r="H113" s="37">
        <v>170.06666666666663</v>
      </c>
      <c r="I113" s="37">
        <v>173.93333333333331</v>
      </c>
      <c r="J113" s="37">
        <v>176.51666666666662</v>
      </c>
      <c r="K113" s="28">
        <v>171.35</v>
      </c>
      <c r="L113" s="28">
        <v>164.9</v>
      </c>
      <c r="M113" s="28">
        <v>156.66847999999999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268.45</v>
      </c>
      <c r="D114" s="37">
        <v>269.35000000000002</v>
      </c>
      <c r="E114" s="37">
        <v>265.20000000000005</v>
      </c>
      <c r="F114" s="37">
        <v>261.95000000000005</v>
      </c>
      <c r="G114" s="37">
        <v>257.80000000000007</v>
      </c>
      <c r="H114" s="37">
        <v>272.60000000000002</v>
      </c>
      <c r="I114" s="37">
        <v>276.75</v>
      </c>
      <c r="J114" s="37">
        <v>280</v>
      </c>
      <c r="K114" s="28">
        <v>273.5</v>
      </c>
      <c r="L114" s="28">
        <v>266.10000000000002</v>
      </c>
      <c r="M114" s="28">
        <v>50.63176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71.95</v>
      </c>
      <c r="D115" s="37">
        <v>71.766666666666666</v>
      </c>
      <c r="E115" s="37">
        <v>71.433333333333337</v>
      </c>
      <c r="F115" s="37">
        <v>70.916666666666671</v>
      </c>
      <c r="G115" s="37">
        <v>70.583333333333343</v>
      </c>
      <c r="H115" s="37">
        <v>72.283333333333331</v>
      </c>
      <c r="I115" s="37">
        <v>72.616666666666674</v>
      </c>
      <c r="J115" s="37">
        <v>73.133333333333326</v>
      </c>
      <c r="K115" s="28">
        <v>72.099999999999994</v>
      </c>
      <c r="L115" s="28">
        <v>71.25</v>
      </c>
      <c r="M115" s="28">
        <v>156.55718999999999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647.95000000000005</v>
      </c>
      <c r="D116" s="37">
        <v>644.94999999999993</v>
      </c>
      <c r="E116" s="37">
        <v>634.99999999999989</v>
      </c>
      <c r="F116" s="37">
        <v>622.04999999999995</v>
      </c>
      <c r="G116" s="37">
        <v>612.09999999999991</v>
      </c>
      <c r="H116" s="37">
        <v>657.89999999999986</v>
      </c>
      <c r="I116" s="37">
        <v>667.84999999999991</v>
      </c>
      <c r="J116" s="37">
        <v>680.79999999999984</v>
      </c>
      <c r="K116" s="28">
        <v>654.9</v>
      </c>
      <c r="L116" s="28">
        <v>632</v>
      </c>
      <c r="M116" s="28">
        <v>32.1111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357.25</v>
      </c>
      <c r="D117" s="37">
        <v>356.56666666666661</v>
      </c>
      <c r="E117" s="37">
        <v>355.0833333333332</v>
      </c>
      <c r="F117" s="37">
        <v>352.91666666666657</v>
      </c>
      <c r="G117" s="37">
        <v>351.43333333333317</v>
      </c>
      <c r="H117" s="37">
        <v>358.73333333333323</v>
      </c>
      <c r="I117" s="37">
        <v>360.21666666666658</v>
      </c>
      <c r="J117" s="37">
        <v>362.38333333333327</v>
      </c>
      <c r="K117" s="28">
        <v>358.05</v>
      </c>
      <c r="L117" s="28">
        <v>354.4</v>
      </c>
      <c r="M117" s="28">
        <v>12.360429999999999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219.35</v>
      </c>
      <c r="D118" s="37">
        <v>222.44999999999996</v>
      </c>
      <c r="E118" s="37">
        <v>215.19999999999993</v>
      </c>
      <c r="F118" s="37">
        <v>211.04999999999998</v>
      </c>
      <c r="G118" s="37">
        <v>203.79999999999995</v>
      </c>
      <c r="H118" s="37">
        <v>226.59999999999991</v>
      </c>
      <c r="I118" s="37">
        <v>233.84999999999997</v>
      </c>
      <c r="J118" s="37">
        <v>237.99999999999989</v>
      </c>
      <c r="K118" s="28">
        <v>229.7</v>
      </c>
      <c r="L118" s="28">
        <v>218.3</v>
      </c>
      <c r="M118" s="28">
        <v>36.04956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1067.25</v>
      </c>
      <c r="D119" s="37">
        <v>1057.0666666666666</v>
      </c>
      <c r="E119" s="37">
        <v>1042.2333333333331</v>
      </c>
      <c r="F119" s="37">
        <v>1017.2166666666665</v>
      </c>
      <c r="G119" s="37">
        <v>1002.383333333333</v>
      </c>
      <c r="H119" s="37">
        <v>1082.0833333333333</v>
      </c>
      <c r="I119" s="37">
        <v>1096.9166666666667</v>
      </c>
      <c r="J119" s="37">
        <v>1121.9333333333334</v>
      </c>
      <c r="K119" s="28">
        <v>1071.9000000000001</v>
      </c>
      <c r="L119" s="28">
        <v>1032.05</v>
      </c>
      <c r="M119" s="28">
        <v>50.748339999999999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4404.75</v>
      </c>
      <c r="D120" s="37">
        <v>4385.083333333333</v>
      </c>
      <c r="E120" s="37">
        <v>4324.9166666666661</v>
      </c>
      <c r="F120" s="37">
        <v>4245.083333333333</v>
      </c>
      <c r="G120" s="37">
        <v>4184.9166666666661</v>
      </c>
      <c r="H120" s="37">
        <v>4464.9166666666661</v>
      </c>
      <c r="I120" s="37">
        <v>4525.0833333333321</v>
      </c>
      <c r="J120" s="37">
        <v>4604.9166666666661</v>
      </c>
      <c r="K120" s="28">
        <v>4445.25</v>
      </c>
      <c r="L120" s="28">
        <v>4305.25</v>
      </c>
      <c r="M120" s="28">
        <v>4.7996800000000004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1543.6</v>
      </c>
      <c r="D121" s="37">
        <v>1539.6499999999999</v>
      </c>
      <c r="E121" s="37">
        <v>1532.2999999999997</v>
      </c>
      <c r="F121" s="37">
        <v>1520.9999999999998</v>
      </c>
      <c r="G121" s="37">
        <v>1513.6499999999996</v>
      </c>
      <c r="H121" s="37">
        <v>1550.9499999999998</v>
      </c>
      <c r="I121" s="37">
        <v>1558.2999999999997</v>
      </c>
      <c r="J121" s="37">
        <v>1569.6</v>
      </c>
      <c r="K121" s="28">
        <v>1547</v>
      </c>
      <c r="L121" s="28">
        <v>1528.35</v>
      </c>
      <c r="M121" s="28">
        <v>43.74635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1944.65</v>
      </c>
      <c r="D122" s="37">
        <v>1922.5833333333333</v>
      </c>
      <c r="E122" s="37">
        <v>1896.1666666666665</v>
      </c>
      <c r="F122" s="37">
        <v>1847.6833333333332</v>
      </c>
      <c r="G122" s="37">
        <v>1821.2666666666664</v>
      </c>
      <c r="H122" s="37">
        <v>1971.0666666666666</v>
      </c>
      <c r="I122" s="37">
        <v>1997.4833333333331</v>
      </c>
      <c r="J122" s="37">
        <v>2045.9666666666667</v>
      </c>
      <c r="K122" s="28">
        <v>1949</v>
      </c>
      <c r="L122" s="28">
        <v>1874.1</v>
      </c>
      <c r="M122" s="28">
        <v>6.9909400000000002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990.05</v>
      </c>
      <c r="D123" s="37">
        <v>991.73333333333323</v>
      </c>
      <c r="E123" s="37">
        <v>982.11666666666645</v>
      </c>
      <c r="F123" s="37">
        <v>974.18333333333317</v>
      </c>
      <c r="G123" s="37">
        <v>964.56666666666638</v>
      </c>
      <c r="H123" s="37">
        <v>999.66666666666652</v>
      </c>
      <c r="I123" s="37">
        <v>1009.2833333333333</v>
      </c>
      <c r="J123" s="37">
        <v>1017.2166666666666</v>
      </c>
      <c r="K123" s="28">
        <v>1001.35</v>
      </c>
      <c r="L123" s="28">
        <v>983.8</v>
      </c>
      <c r="M123" s="28">
        <v>1.76681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261.60000000000002</v>
      </c>
      <c r="D124" s="37">
        <v>256.05</v>
      </c>
      <c r="E124" s="37">
        <v>248.20000000000005</v>
      </c>
      <c r="F124" s="37">
        <v>234.80000000000004</v>
      </c>
      <c r="G124" s="37">
        <v>226.95000000000007</v>
      </c>
      <c r="H124" s="37">
        <v>269.45000000000005</v>
      </c>
      <c r="I124" s="37">
        <v>277.30000000000007</v>
      </c>
      <c r="J124" s="37">
        <v>290.7</v>
      </c>
      <c r="K124" s="28">
        <v>263.89999999999998</v>
      </c>
      <c r="L124" s="28">
        <v>242.65</v>
      </c>
      <c r="M124" s="28">
        <v>46.401470000000003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648.70000000000005</v>
      </c>
      <c r="D125" s="37">
        <v>641.65</v>
      </c>
      <c r="E125" s="37">
        <v>633.34999999999991</v>
      </c>
      <c r="F125" s="37">
        <v>617.99999999999989</v>
      </c>
      <c r="G125" s="37">
        <v>609.69999999999982</v>
      </c>
      <c r="H125" s="37">
        <v>657</v>
      </c>
      <c r="I125" s="37">
        <v>665.3</v>
      </c>
      <c r="J125" s="37">
        <v>680.65000000000009</v>
      </c>
      <c r="K125" s="28">
        <v>649.95000000000005</v>
      </c>
      <c r="L125" s="28">
        <v>626.29999999999995</v>
      </c>
      <c r="M125" s="28">
        <v>30.532060000000001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384</v>
      </c>
      <c r="D126" s="37">
        <v>382.43333333333334</v>
      </c>
      <c r="E126" s="37">
        <v>375.86666666666667</v>
      </c>
      <c r="F126" s="37">
        <v>367.73333333333335</v>
      </c>
      <c r="G126" s="37">
        <v>361.16666666666669</v>
      </c>
      <c r="H126" s="37">
        <v>390.56666666666666</v>
      </c>
      <c r="I126" s="37">
        <v>397.13333333333338</v>
      </c>
      <c r="J126" s="37">
        <v>405.26666666666665</v>
      </c>
      <c r="K126" s="28">
        <v>389</v>
      </c>
      <c r="L126" s="28">
        <v>374.3</v>
      </c>
      <c r="M126" s="28">
        <v>43.884990000000002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565.9</v>
      </c>
      <c r="D127" s="37">
        <v>563.19999999999993</v>
      </c>
      <c r="E127" s="37">
        <v>556.49999999999989</v>
      </c>
      <c r="F127" s="37">
        <v>547.09999999999991</v>
      </c>
      <c r="G127" s="37">
        <v>540.39999999999986</v>
      </c>
      <c r="H127" s="37">
        <v>572.59999999999991</v>
      </c>
      <c r="I127" s="37">
        <v>579.29999999999995</v>
      </c>
      <c r="J127" s="37">
        <v>588.69999999999993</v>
      </c>
      <c r="K127" s="28">
        <v>569.9</v>
      </c>
      <c r="L127" s="28">
        <v>553.79999999999995</v>
      </c>
      <c r="M127" s="28">
        <v>42.188000000000002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1884.6</v>
      </c>
      <c r="D128" s="37">
        <v>1870.6000000000001</v>
      </c>
      <c r="E128" s="37">
        <v>1848.2000000000003</v>
      </c>
      <c r="F128" s="37">
        <v>1811.8000000000002</v>
      </c>
      <c r="G128" s="37">
        <v>1789.4000000000003</v>
      </c>
      <c r="H128" s="37">
        <v>1907.0000000000002</v>
      </c>
      <c r="I128" s="37">
        <v>1929.4000000000003</v>
      </c>
      <c r="J128" s="37">
        <v>1965.8000000000002</v>
      </c>
      <c r="K128" s="28">
        <v>1893</v>
      </c>
      <c r="L128" s="28">
        <v>1834.2</v>
      </c>
      <c r="M128" s="28">
        <v>33.576059999999998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76.599999999999994</v>
      </c>
      <c r="D129" s="37">
        <v>76.55</v>
      </c>
      <c r="E129" s="37">
        <v>75.75</v>
      </c>
      <c r="F129" s="37">
        <v>74.900000000000006</v>
      </c>
      <c r="G129" s="37">
        <v>74.100000000000009</v>
      </c>
      <c r="H129" s="37">
        <v>77.399999999999991</v>
      </c>
      <c r="I129" s="37">
        <v>78.199999999999974</v>
      </c>
      <c r="J129" s="37">
        <v>79.049999999999983</v>
      </c>
      <c r="K129" s="28">
        <v>77.349999999999994</v>
      </c>
      <c r="L129" s="28">
        <v>75.7</v>
      </c>
      <c r="M129" s="28">
        <v>60.068989999999999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3481.55</v>
      </c>
      <c r="D130" s="37">
        <v>3491.9</v>
      </c>
      <c r="E130" s="37">
        <v>3454.8</v>
      </c>
      <c r="F130" s="37">
        <v>3428.05</v>
      </c>
      <c r="G130" s="37">
        <v>3390.9500000000003</v>
      </c>
      <c r="H130" s="37">
        <v>3518.65</v>
      </c>
      <c r="I130" s="37">
        <v>3555.7499999999995</v>
      </c>
      <c r="J130" s="37">
        <v>3582.5</v>
      </c>
      <c r="K130" s="28">
        <v>3529</v>
      </c>
      <c r="L130" s="28">
        <v>3465.15</v>
      </c>
      <c r="M130" s="28">
        <v>3.3006700000000002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393.9</v>
      </c>
      <c r="D131" s="37">
        <v>391.06666666666666</v>
      </c>
      <c r="E131" s="37">
        <v>383.33333333333331</v>
      </c>
      <c r="F131" s="37">
        <v>372.76666666666665</v>
      </c>
      <c r="G131" s="37">
        <v>365.0333333333333</v>
      </c>
      <c r="H131" s="37">
        <v>401.63333333333333</v>
      </c>
      <c r="I131" s="37">
        <v>409.36666666666667</v>
      </c>
      <c r="J131" s="37">
        <v>419.93333333333334</v>
      </c>
      <c r="K131" s="28">
        <v>398.8</v>
      </c>
      <c r="L131" s="28">
        <v>380.5</v>
      </c>
      <c r="M131" s="28">
        <v>41.426749999999998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4691</v>
      </c>
      <c r="D132" s="37">
        <v>4701.5</v>
      </c>
      <c r="E132" s="37">
        <v>4660.5</v>
      </c>
      <c r="F132" s="37">
        <v>4630</v>
      </c>
      <c r="G132" s="37">
        <v>4589</v>
      </c>
      <c r="H132" s="37">
        <v>4732</v>
      </c>
      <c r="I132" s="37">
        <v>4773</v>
      </c>
      <c r="J132" s="37">
        <v>4803.5</v>
      </c>
      <c r="K132" s="28">
        <v>4742.5</v>
      </c>
      <c r="L132" s="28">
        <v>4671</v>
      </c>
      <c r="M132" s="28">
        <v>3.60188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1793.05</v>
      </c>
      <c r="D133" s="37">
        <v>1793.4666666666665</v>
      </c>
      <c r="E133" s="37">
        <v>1775.2833333333328</v>
      </c>
      <c r="F133" s="37">
        <v>1757.5166666666664</v>
      </c>
      <c r="G133" s="37">
        <v>1739.3333333333328</v>
      </c>
      <c r="H133" s="37">
        <v>1811.2333333333329</v>
      </c>
      <c r="I133" s="37">
        <v>1829.4166666666667</v>
      </c>
      <c r="J133" s="37">
        <v>1847.1833333333329</v>
      </c>
      <c r="K133" s="28">
        <v>1811.65</v>
      </c>
      <c r="L133" s="28">
        <v>1775.7</v>
      </c>
      <c r="M133" s="28">
        <v>17.493459999999999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522</v>
      </c>
      <c r="D134" s="37">
        <v>523</v>
      </c>
      <c r="E134" s="37">
        <v>517</v>
      </c>
      <c r="F134" s="37">
        <v>512</v>
      </c>
      <c r="G134" s="37">
        <v>506</v>
      </c>
      <c r="H134" s="37">
        <v>528</v>
      </c>
      <c r="I134" s="37">
        <v>534</v>
      </c>
      <c r="J134" s="37">
        <v>539</v>
      </c>
      <c r="K134" s="28">
        <v>529</v>
      </c>
      <c r="L134" s="28">
        <v>518</v>
      </c>
      <c r="M134" s="28">
        <v>8.1090800000000005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638.65</v>
      </c>
      <c r="D135" s="37">
        <v>636.29999999999995</v>
      </c>
      <c r="E135" s="37">
        <v>631.64999999999986</v>
      </c>
      <c r="F135" s="37">
        <v>624.64999999999986</v>
      </c>
      <c r="G135" s="37">
        <v>619.99999999999977</v>
      </c>
      <c r="H135" s="37">
        <v>643.29999999999995</v>
      </c>
      <c r="I135" s="37">
        <v>647.95000000000005</v>
      </c>
      <c r="J135" s="37">
        <v>654.95000000000005</v>
      </c>
      <c r="K135" s="28">
        <v>640.95000000000005</v>
      </c>
      <c r="L135" s="28">
        <v>629.29999999999995</v>
      </c>
      <c r="M135" s="28">
        <v>11.40729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88173.15</v>
      </c>
      <c r="D136" s="37">
        <v>87807.716666666674</v>
      </c>
      <c r="E136" s="37">
        <v>86665.433333333349</v>
      </c>
      <c r="F136" s="37">
        <v>85157.716666666674</v>
      </c>
      <c r="G136" s="37">
        <v>84015.433333333349</v>
      </c>
      <c r="H136" s="37">
        <v>89315.433333333349</v>
      </c>
      <c r="I136" s="37">
        <v>90457.716666666674</v>
      </c>
      <c r="J136" s="37">
        <v>91965.433333333349</v>
      </c>
      <c r="K136" s="28">
        <v>88950</v>
      </c>
      <c r="L136" s="28">
        <v>86300</v>
      </c>
      <c r="M136" s="28">
        <v>0.18522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190.7</v>
      </c>
      <c r="D137" s="37">
        <v>190.38333333333333</v>
      </c>
      <c r="E137" s="37">
        <v>187.81666666666666</v>
      </c>
      <c r="F137" s="37">
        <v>184.93333333333334</v>
      </c>
      <c r="G137" s="37">
        <v>182.36666666666667</v>
      </c>
      <c r="H137" s="37">
        <v>193.26666666666665</v>
      </c>
      <c r="I137" s="37">
        <v>195.83333333333331</v>
      </c>
      <c r="J137" s="37">
        <v>198.71666666666664</v>
      </c>
      <c r="K137" s="28">
        <v>192.95</v>
      </c>
      <c r="L137" s="28">
        <v>187.5</v>
      </c>
      <c r="M137" s="28">
        <v>48.316540000000003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1254.5</v>
      </c>
      <c r="D138" s="37">
        <v>1246.8166666666666</v>
      </c>
      <c r="E138" s="37">
        <v>1233.8833333333332</v>
      </c>
      <c r="F138" s="37">
        <v>1213.2666666666667</v>
      </c>
      <c r="G138" s="37">
        <v>1200.3333333333333</v>
      </c>
      <c r="H138" s="37">
        <v>1267.4333333333332</v>
      </c>
      <c r="I138" s="37">
        <v>1280.3666666666666</v>
      </c>
      <c r="J138" s="37">
        <v>1300.9833333333331</v>
      </c>
      <c r="K138" s="28">
        <v>1259.75</v>
      </c>
      <c r="L138" s="28">
        <v>1226.2</v>
      </c>
      <c r="M138" s="28">
        <v>56.263509999999997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103.4</v>
      </c>
      <c r="D139" s="37">
        <v>103.26666666666667</v>
      </c>
      <c r="E139" s="37">
        <v>101.88333333333333</v>
      </c>
      <c r="F139" s="37">
        <v>100.36666666666666</v>
      </c>
      <c r="G139" s="37">
        <v>98.98333333333332</v>
      </c>
      <c r="H139" s="37">
        <v>104.78333333333333</v>
      </c>
      <c r="I139" s="37">
        <v>106.16666666666669</v>
      </c>
      <c r="J139" s="37">
        <v>107.68333333333334</v>
      </c>
      <c r="K139" s="28">
        <v>104.65</v>
      </c>
      <c r="L139" s="28">
        <v>101.75</v>
      </c>
      <c r="M139" s="28">
        <v>49.250489999999999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522.45000000000005</v>
      </c>
      <c r="D140" s="37">
        <v>521.6</v>
      </c>
      <c r="E140" s="37">
        <v>517.20000000000005</v>
      </c>
      <c r="F140" s="37">
        <v>511.95000000000005</v>
      </c>
      <c r="G140" s="37">
        <v>507.55000000000007</v>
      </c>
      <c r="H140" s="37">
        <v>526.85</v>
      </c>
      <c r="I140" s="37">
        <v>531.24999999999989</v>
      </c>
      <c r="J140" s="37">
        <v>536.5</v>
      </c>
      <c r="K140" s="28">
        <v>526</v>
      </c>
      <c r="L140" s="28">
        <v>516.35</v>
      </c>
      <c r="M140" s="28">
        <v>11.945410000000001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9173.0499999999993</v>
      </c>
      <c r="D141" s="37">
        <v>9107.9666666666672</v>
      </c>
      <c r="E141" s="37">
        <v>9019.0833333333339</v>
      </c>
      <c r="F141" s="37">
        <v>8865.1166666666668</v>
      </c>
      <c r="G141" s="37">
        <v>8776.2333333333336</v>
      </c>
      <c r="H141" s="37">
        <v>9261.9333333333343</v>
      </c>
      <c r="I141" s="37">
        <v>9350.8166666666657</v>
      </c>
      <c r="J141" s="37">
        <v>9504.7833333333347</v>
      </c>
      <c r="K141" s="28">
        <v>9196.85</v>
      </c>
      <c r="L141" s="28">
        <v>8954</v>
      </c>
      <c r="M141" s="28">
        <v>8.4831099999999999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848.8</v>
      </c>
      <c r="D142" s="37">
        <v>852.05000000000007</v>
      </c>
      <c r="E142" s="37">
        <v>834.75000000000011</v>
      </c>
      <c r="F142" s="37">
        <v>820.7</v>
      </c>
      <c r="G142" s="37">
        <v>803.40000000000009</v>
      </c>
      <c r="H142" s="37">
        <v>866.10000000000014</v>
      </c>
      <c r="I142" s="37">
        <v>883.40000000000009</v>
      </c>
      <c r="J142" s="37">
        <v>897.45000000000016</v>
      </c>
      <c r="K142" s="28">
        <v>869.35</v>
      </c>
      <c r="L142" s="28">
        <v>838</v>
      </c>
      <c r="M142" s="28">
        <v>8.0627499999999994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367.35</v>
      </c>
      <c r="D143" s="37">
        <v>367.31666666666666</v>
      </c>
      <c r="E143" s="37">
        <v>362.83333333333331</v>
      </c>
      <c r="F143" s="37">
        <v>358.31666666666666</v>
      </c>
      <c r="G143" s="37">
        <v>353.83333333333331</v>
      </c>
      <c r="H143" s="37">
        <v>371.83333333333331</v>
      </c>
      <c r="I143" s="37">
        <v>376.31666666666666</v>
      </c>
      <c r="J143" s="37">
        <v>380.83333333333331</v>
      </c>
      <c r="K143" s="28">
        <v>371.8</v>
      </c>
      <c r="L143" s="28">
        <v>362.8</v>
      </c>
      <c r="M143" s="28">
        <v>3.25718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1585.7</v>
      </c>
      <c r="D144" s="37">
        <v>1590.8333333333333</v>
      </c>
      <c r="E144" s="37">
        <v>1549.2166666666665</v>
      </c>
      <c r="F144" s="37">
        <v>1512.7333333333331</v>
      </c>
      <c r="G144" s="37">
        <v>1471.1166666666663</v>
      </c>
      <c r="H144" s="37">
        <v>1627.3166666666666</v>
      </c>
      <c r="I144" s="37">
        <v>1668.9333333333334</v>
      </c>
      <c r="J144" s="37">
        <v>1705.4166666666667</v>
      </c>
      <c r="K144" s="28">
        <v>1632.45</v>
      </c>
      <c r="L144" s="28">
        <v>1554.35</v>
      </c>
      <c r="M144" s="28">
        <v>2.6210499999999999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3384.25</v>
      </c>
      <c r="D145" s="37">
        <v>3389.3166666666671</v>
      </c>
      <c r="E145" s="37">
        <v>3355.9333333333343</v>
      </c>
      <c r="F145" s="37">
        <v>3327.6166666666672</v>
      </c>
      <c r="G145" s="37">
        <v>3294.2333333333345</v>
      </c>
      <c r="H145" s="37">
        <v>3417.6333333333341</v>
      </c>
      <c r="I145" s="37">
        <v>3451.0166666666664</v>
      </c>
      <c r="J145" s="37">
        <v>3479.3333333333339</v>
      </c>
      <c r="K145" s="28">
        <v>3422.7</v>
      </c>
      <c r="L145" s="28">
        <v>3361</v>
      </c>
      <c r="M145" s="28">
        <v>6.5672199999999998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2282.8000000000002</v>
      </c>
      <c r="D146" s="37">
        <v>2284.6833333333334</v>
      </c>
      <c r="E146" s="37">
        <v>2263.416666666667</v>
      </c>
      <c r="F146" s="37">
        <v>2244.0333333333338</v>
      </c>
      <c r="G146" s="37">
        <v>2222.7666666666673</v>
      </c>
      <c r="H146" s="37">
        <v>2304.0666666666666</v>
      </c>
      <c r="I146" s="37">
        <v>2325.333333333333</v>
      </c>
      <c r="J146" s="37">
        <v>2344.7166666666662</v>
      </c>
      <c r="K146" s="28">
        <v>2305.9499999999998</v>
      </c>
      <c r="L146" s="28">
        <v>2265.3000000000002</v>
      </c>
      <c r="M146" s="28">
        <v>3.0177800000000001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1112.9000000000001</v>
      </c>
      <c r="D147" s="37">
        <v>1110.1499999999999</v>
      </c>
      <c r="E147" s="37">
        <v>1098.7499999999998</v>
      </c>
      <c r="F147" s="37">
        <v>1084.5999999999999</v>
      </c>
      <c r="G147" s="37">
        <v>1073.1999999999998</v>
      </c>
      <c r="H147" s="37">
        <v>1124.2999999999997</v>
      </c>
      <c r="I147" s="37">
        <v>1135.6999999999998</v>
      </c>
      <c r="J147" s="37">
        <v>1149.8499999999997</v>
      </c>
      <c r="K147" s="28">
        <v>1121.55</v>
      </c>
      <c r="L147" s="28">
        <v>1096</v>
      </c>
      <c r="M147" s="28">
        <v>6.0717400000000001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107.45</v>
      </c>
      <c r="D148" s="37">
        <v>106.89999999999999</v>
      </c>
      <c r="E148" s="37">
        <v>106.04999999999998</v>
      </c>
      <c r="F148" s="37">
        <v>104.64999999999999</v>
      </c>
      <c r="G148" s="37">
        <v>103.79999999999998</v>
      </c>
      <c r="H148" s="37">
        <v>108.29999999999998</v>
      </c>
      <c r="I148" s="37">
        <v>109.14999999999998</v>
      </c>
      <c r="J148" s="37">
        <v>110.54999999999998</v>
      </c>
      <c r="K148" s="28">
        <v>107.75</v>
      </c>
      <c r="L148" s="28">
        <v>105.5</v>
      </c>
      <c r="M148" s="28">
        <v>102.4064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159.55000000000001</v>
      </c>
      <c r="D149" s="37">
        <v>158.73333333333332</v>
      </c>
      <c r="E149" s="37">
        <v>157.36666666666665</v>
      </c>
      <c r="F149" s="37">
        <v>155.18333333333334</v>
      </c>
      <c r="G149" s="37">
        <v>153.81666666666666</v>
      </c>
      <c r="H149" s="37">
        <v>160.91666666666663</v>
      </c>
      <c r="I149" s="37">
        <v>162.2833333333333</v>
      </c>
      <c r="J149" s="37">
        <v>164.46666666666661</v>
      </c>
      <c r="K149" s="28">
        <v>160.1</v>
      </c>
      <c r="L149" s="28">
        <v>156.55000000000001</v>
      </c>
      <c r="M149" s="28">
        <v>182.78835000000001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77.599999999999994</v>
      </c>
      <c r="D150" s="37">
        <v>77.5</v>
      </c>
      <c r="E150" s="37">
        <v>76.5</v>
      </c>
      <c r="F150" s="37">
        <v>75.400000000000006</v>
      </c>
      <c r="G150" s="37">
        <v>74.400000000000006</v>
      </c>
      <c r="H150" s="37">
        <v>78.599999999999994</v>
      </c>
      <c r="I150" s="37">
        <v>79.599999999999994</v>
      </c>
      <c r="J150" s="37">
        <v>80.699999999999989</v>
      </c>
      <c r="K150" s="28">
        <v>78.5</v>
      </c>
      <c r="L150" s="28">
        <v>76.400000000000006</v>
      </c>
      <c r="M150" s="28">
        <v>170.60391999999999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4285.8</v>
      </c>
      <c r="D151" s="37">
        <v>4304.8</v>
      </c>
      <c r="E151" s="37">
        <v>4250</v>
      </c>
      <c r="F151" s="37">
        <v>4214.2</v>
      </c>
      <c r="G151" s="37">
        <v>4159.3999999999996</v>
      </c>
      <c r="H151" s="37">
        <v>4340.6000000000004</v>
      </c>
      <c r="I151" s="37">
        <v>4395.4000000000015</v>
      </c>
      <c r="J151" s="37">
        <v>4431.2000000000007</v>
      </c>
      <c r="K151" s="28">
        <v>4359.6000000000004</v>
      </c>
      <c r="L151" s="28">
        <v>4269</v>
      </c>
      <c r="M151" s="28">
        <v>2.79358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19458.8</v>
      </c>
      <c r="D152" s="37">
        <v>19420</v>
      </c>
      <c r="E152" s="37">
        <v>19339</v>
      </c>
      <c r="F152" s="37">
        <v>19219.2</v>
      </c>
      <c r="G152" s="37">
        <v>19138.2</v>
      </c>
      <c r="H152" s="37">
        <v>19539.8</v>
      </c>
      <c r="I152" s="37">
        <v>19620.8</v>
      </c>
      <c r="J152" s="37">
        <v>19740.599999999999</v>
      </c>
      <c r="K152" s="28">
        <v>19501</v>
      </c>
      <c r="L152" s="28">
        <v>19300.2</v>
      </c>
      <c r="M152" s="28">
        <v>0.56218999999999997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286.64999999999998</v>
      </c>
      <c r="D153" s="37">
        <v>286.96666666666664</v>
      </c>
      <c r="E153" s="37">
        <v>281.23333333333329</v>
      </c>
      <c r="F153" s="37">
        <v>275.81666666666666</v>
      </c>
      <c r="G153" s="37">
        <v>270.08333333333331</v>
      </c>
      <c r="H153" s="37">
        <v>292.38333333333327</v>
      </c>
      <c r="I153" s="37">
        <v>298.11666666666662</v>
      </c>
      <c r="J153" s="37">
        <v>303.53333333333325</v>
      </c>
      <c r="K153" s="28">
        <v>292.7</v>
      </c>
      <c r="L153" s="28">
        <v>281.55</v>
      </c>
      <c r="M153" s="28">
        <v>16.463450000000002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916.75</v>
      </c>
      <c r="D154" s="37">
        <v>923.4666666666667</v>
      </c>
      <c r="E154" s="37">
        <v>907.13333333333344</v>
      </c>
      <c r="F154" s="37">
        <v>897.51666666666677</v>
      </c>
      <c r="G154" s="37">
        <v>881.18333333333351</v>
      </c>
      <c r="H154" s="37">
        <v>933.08333333333337</v>
      </c>
      <c r="I154" s="37">
        <v>949.41666666666663</v>
      </c>
      <c r="J154" s="37">
        <v>959.0333333333333</v>
      </c>
      <c r="K154" s="28">
        <v>939.8</v>
      </c>
      <c r="L154" s="28">
        <v>913.85</v>
      </c>
      <c r="M154" s="28">
        <v>4.0496800000000004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136.69999999999999</v>
      </c>
      <c r="D155" s="37">
        <v>136.11666666666667</v>
      </c>
      <c r="E155" s="37">
        <v>135.18333333333334</v>
      </c>
      <c r="F155" s="37">
        <v>133.66666666666666</v>
      </c>
      <c r="G155" s="37">
        <v>132.73333333333332</v>
      </c>
      <c r="H155" s="37">
        <v>137.63333333333335</v>
      </c>
      <c r="I155" s="37">
        <v>138.56666666666669</v>
      </c>
      <c r="J155" s="37">
        <v>140.08333333333337</v>
      </c>
      <c r="K155" s="28">
        <v>137.05000000000001</v>
      </c>
      <c r="L155" s="28">
        <v>134.6</v>
      </c>
      <c r="M155" s="28">
        <v>150.37927999999999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190.45</v>
      </c>
      <c r="D156" s="37">
        <v>190.63333333333333</v>
      </c>
      <c r="E156" s="37">
        <v>188.81666666666666</v>
      </c>
      <c r="F156" s="37">
        <v>187.18333333333334</v>
      </c>
      <c r="G156" s="37">
        <v>185.36666666666667</v>
      </c>
      <c r="H156" s="37">
        <v>192.26666666666665</v>
      </c>
      <c r="I156" s="37">
        <v>194.08333333333331</v>
      </c>
      <c r="J156" s="37">
        <v>195.71666666666664</v>
      </c>
      <c r="K156" s="28">
        <v>192.45</v>
      </c>
      <c r="L156" s="28">
        <v>189</v>
      </c>
      <c r="M156" s="28">
        <v>14.11201</v>
      </c>
      <c r="N156" s="1"/>
      <c r="O156" s="1"/>
    </row>
    <row r="157" spans="1:15" ht="12.75" customHeight="1">
      <c r="A157" s="53">
        <v>148</v>
      </c>
      <c r="B157" s="28" t="s">
        <v>842</v>
      </c>
      <c r="C157" s="28">
        <v>755.7</v>
      </c>
      <c r="D157" s="37">
        <v>754.9</v>
      </c>
      <c r="E157" s="37">
        <v>739.8</v>
      </c>
      <c r="F157" s="37">
        <v>723.9</v>
      </c>
      <c r="G157" s="37">
        <v>708.8</v>
      </c>
      <c r="H157" s="37">
        <v>770.8</v>
      </c>
      <c r="I157" s="37">
        <v>785.90000000000009</v>
      </c>
      <c r="J157" s="37">
        <v>801.8</v>
      </c>
      <c r="K157" s="28">
        <v>770</v>
      </c>
      <c r="L157" s="28">
        <v>739</v>
      </c>
      <c r="M157" s="28">
        <v>29.970939999999999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3296.4</v>
      </c>
      <c r="D158" s="37">
        <v>3265.5</v>
      </c>
      <c r="E158" s="37">
        <v>3181.6</v>
      </c>
      <c r="F158" s="37">
        <v>3066.7999999999997</v>
      </c>
      <c r="G158" s="37">
        <v>2982.8999999999996</v>
      </c>
      <c r="H158" s="37">
        <v>3380.3</v>
      </c>
      <c r="I158" s="37">
        <v>3464.2</v>
      </c>
      <c r="J158" s="37">
        <v>3579.0000000000005</v>
      </c>
      <c r="K158" s="28">
        <v>3349.4</v>
      </c>
      <c r="L158" s="28">
        <v>3150.7</v>
      </c>
      <c r="M158" s="28">
        <v>4.5160299999999998</v>
      </c>
      <c r="N158" s="1"/>
      <c r="O158" s="1"/>
    </row>
    <row r="159" spans="1:15" ht="12.75" customHeight="1">
      <c r="A159" s="53">
        <v>150</v>
      </c>
      <c r="B159" s="28" t="s">
        <v>843</v>
      </c>
      <c r="C159" s="28">
        <v>559.4</v>
      </c>
      <c r="D159" s="37">
        <v>544.11666666666667</v>
      </c>
      <c r="E159" s="37">
        <v>521.2833333333333</v>
      </c>
      <c r="F159" s="37">
        <v>483.16666666666663</v>
      </c>
      <c r="G159" s="37">
        <v>460.33333333333326</v>
      </c>
      <c r="H159" s="37">
        <v>582.23333333333335</v>
      </c>
      <c r="I159" s="37">
        <v>605.06666666666661</v>
      </c>
      <c r="J159" s="37">
        <v>643.18333333333339</v>
      </c>
      <c r="K159" s="28">
        <v>566.95000000000005</v>
      </c>
      <c r="L159" s="28">
        <v>506</v>
      </c>
      <c r="M159" s="28">
        <v>45.891770000000001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3044.35</v>
      </c>
      <c r="D160" s="37">
        <v>3055.3833333333332</v>
      </c>
      <c r="E160" s="37">
        <v>3019.0666666666666</v>
      </c>
      <c r="F160" s="37">
        <v>2993.7833333333333</v>
      </c>
      <c r="G160" s="37">
        <v>2957.4666666666667</v>
      </c>
      <c r="H160" s="37">
        <v>3080.6666666666665</v>
      </c>
      <c r="I160" s="37">
        <v>3116.9833333333331</v>
      </c>
      <c r="J160" s="37">
        <v>3142.2666666666664</v>
      </c>
      <c r="K160" s="28">
        <v>3091.7</v>
      </c>
      <c r="L160" s="28">
        <v>3030.1</v>
      </c>
      <c r="M160" s="28">
        <v>1.83169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48987.5</v>
      </c>
      <c r="D161" s="37">
        <v>49225.816666666673</v>
      </c>
      <c r="E161" s="37">
        <v>48601.683333333349</v>
      </c>
      <c r="F161" s="37">
        <v>48215.866666666676</v>
      </c>
      <c r="G161" s="37">
        <v>47591.733333333352</v>
      </c>
      <c r="H161" s="37">
        <v>49611.633333333346</v>
      </c>
      <c r="I161" s="37">
        <v>50235.766666666663</v>
      </c>
      <c r="J161" s="37">
        <v>50621.583333333343</v>
      </c>
      <c r="K161" s="28">
        <v>49849.95</v>
      </c>
      <c r="L161" s="28">
        <v>48840</v>
      </c>
      <c r="M161" s="28">
        <v>0.18096999999999999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3623.55</v>
      </c>
      <c r="D162" s="37">
        <v>3637.85</v>
      </c>
      <c r="E162" s="37">
        <v>3595.7</v>
      </c>
      <c r="F162" s="37">
        <v>3567.85</v>
      </c>
      <c r="G162" s="37">
        <v>3525.7</v>
      </c>
      <c r="H162" s="37">
        <v>3665.7</v>
      </c>
      <c r="I162" s="37">
        <v>3707.8500000000004</v>
      </c>
      <c r="J162" s="37">
        <v>3735.7</v>
      </c>
      <c r="K162" s="28">
        <v>3680</v>
      </c>
      <c r="L162" s="28">
        <v>3610</v>
      </c>
      <c r="M162" s="28">
        <v>3.1077900000000001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223.2</v>
      </c>
      <c r="D163" s="37">
        <v>224.28333333333333</v>
      </c>
      <c r="E163" s="37">
        <v>220.66666666666666</v>
      </c>
      <c r="F163" s="37">
        <v>218.13333333333333</v>
      </c>
      <c r="G163" s="37">
        <v>214.51666666666665</v>
      </c>
      <c r="H163" s="37">
        <v>226.81666666666666</v>
      </c>
      <c r="I163" s="37">
        <v>230.43333333333334</v>
      </c>
      <c r="J163" s="37">
        <v>232.96666666666667</v>
      </c>
      <c r="K163" s="28">
        <v>227.9</v>
      </c>
      <c r="L163" s="28">
        <v>221.75</v>
      </c>
      <c r="M163" s="28">
        <v>19.474930000000001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2520.4499999999998</v>
      </c>
      <c r="D164" s="37">
        <v>2518.6833333333329</v>
      </c>
      <c r="E164" s="37">
        <v>2499.3666666666659</v>
      </c>
      <c r="F164" s="37">
        <v>2478.2833333333328</v>
      </c>
      <c r="G164" s="37">
        <v>2458.9666666666658</v>
      </c>
      <c r="H164" s="37">
        <v>2539.766666666666</v>
      </c>
      <c r="I164" s="37">
        <v>2559.0833333333326</v>
      </c>
      <c r="J164" s="37">
        <v>2580.1666666666661</v>
      </c>
      <c r="K164" s="28">
        <v>2538</v>
      </c>
      <c r="L164" s="28">
        <v>2497.6</v>
      </c>
      <c r="M164" s="28">
        <v>3.7012399999999999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1730.9</v>
      </c>
      <c r="D165" s="37">
        <v>1737.8999999999999</v>
      </c>
      <c r="E165" s="37">
        <v>1715.9999999999998</v>
      </c>
      <c r="F165" s="37">
        <v>1701.1</v>
      </c>
      <c r="G165" s="37">
        <v>1679.1999999999998</v>
      </c>
      <c r="H165" s="37">
        <v>1752.7999999999997</v>
      </c>
      <c r="I165" s="37">
        <v>1774.6999999999998</v>
      </c>
      <c r="J165" s="37">
        <v>1789.5999999999997</v>
      </c>
      <c r="K165" s="28">
        <v>1759.8</v>
      </c>
      <c r="L165" s="28">
        <v>1723</v>
      </c>
      <c r="M165" s="28">
        <v>7.8749700000000002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2377.1999999999998</v>
      </c>
      <c r="D166" s="37">
        <v>2365.7333333333331</v>
      </c>
      <c r="E166" s="37">
        <v>2342.4666666666662</v>
      </c>
      <c r="F166" s="37">
        <v>2307.7333333333331</v>
      </c>
      <c r="G166" s="37">
        <v>2284.4666666666662</v>
      </c>
      <c r="H166" s="37">
        <v>2400.4666666666662</v>
      </c>
      <c r="I166" s="37">
        <v>2423.7333333333336</v>
      </c>
      <c r="J166" s="37">
        <v>2458.4666666666662</v>
      </c>
      <c r="K166" s="28">
        <v>2389</v>
      </c>
      <c r="L166" s="28">
        <v>2331</v>
      </c>
      <c r="M166" s="28">
        <v>3.8480699999999999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119.7</v>
      </c>
      <c r="D167" s="37">
        <v>118.93333333333332</v>
      </c>
      <c r="E167" s="37">
        <v>117.86666666666665</v>
      </c>
      <c r="F167" s="37">
        <v>116.03333333333332</v>
      </c>
      <c r="G167" s="37">
        <v>114.96666666666664</v>
      </c>
      <c r="H167" s="37">
        <v>120.76666666666665</v>
      </c>
      <c r="I167" s="37">
        <v>121.83333333333334</v>
      </c>
      <c r="J167" s="37">
        <v>123.66666666666666</v>
      </c>
      <c r="K167" s="28">
        <v>120</v>
      </c>
      <c r="L167" s="28">
        <v>117.1</v>
      </c>
      <c r="M167" s="28">
        <v>45.459330000000001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222.6</v>
      </c>
      <c r="D168" s="37">
        <v>221.11666666666667</v>
      </c>
      <c r="E168" s="37">
        <v>218.83333333333334</v>
      </c>
      <c r="F168" s="37">
        <v>215.06666666666666</v>
      </c>
      <c r="G168" s="37">
        <v>212.78333333333333</v>
      </c>
      <c r="H168" s="37">
        <v>224.88333333333335</v>
      </c>
      <c r="I168" s="37">
        <v>227.16666666666666</v>
      </c>
      <c r="J168" s="37">
        <v>230.93333333333337</v>
      </c>
      <c r="K168" s="28">
        <v>223.4</v>
      </c>
      <c r="L168" s="28">
        <v>217.35</v>
      </c>
      <c r="M168" s="28">
        <v>133.11561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427.8</v>
      </c>
      <c r="D169" s="37">
        <v>428.23333333333335</v>
      </c>
      <c r="E169" s="37">
        <v>419.76666666666671</v>
      </c>
      <c r="F169" s="37">
        <v>411.73333333333335</v>
      </c>
      <c r="G169" s="37">
        <v>403.26666666666671</v>
      </c>
      <c r="H169" s="37">
        <v>436.26666666666671</v>
      </c>
      <c r="I169" s="37">
        <v>444.73333333333341</v>
      </c>
      <c r="J169" s="37">
        <v>452.76666666666671</v>
      </c>
      <c r="K169" s="28">
        <v>436.7</v>
      </c>
      <c r="L169" s="28">
        <v>420.2</v>
      </c>
      <c r="M169" s="28">
        <v>3.8584200000000002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14954.85</v>
      </c>
      <c r="D170" s="37">
        <v>14915.883333333333</v>
      </c>
      <c r="E170" s="37">
        <v>14643.216666666667</v>
      </c>
      <c r="F170" s="37">
        <v>14331.583333333334</v>
      </c>
      <c r="G170" s="37">
        <v>14058.916666666668</v>
      </c>
      <c r="H170" s="37">
        <v>15227.516666666666</v>
      </c>
      <c r="I170" s="37">
        <v>15500.183333333334</v>
      </c>
      <c r="J170" s="37">
        <v>15811.816666666666</v>
      </c>
      <c r="K170" s="28">
        <v>15188.55</v>
      </c>
      <c r="L170" s="28">
        <v>14604.25</v>
      </c>
      <c r="M170" s="28">
        <v>8.6069999999999994E-2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34.200000000000003</v>
      </c>
      <c r="D171" s="37">
        <v>33.916666666666671</v>
      </c>
      <c r="E171" s="37">
        <v>33.233333333333341</v>
      </c>
      <c r="F171" s="37">
        <v>32.266666666666673</v>
      </c>
      <c r="G171" s="37">
        <v>31.583333333333343</v>
      </c>
      <c r="H171" s="37">
        <v>34.88333333333334</v>
      </c>
      <c r="I171" s="37">
        <v>35.566666666666677</v>
      </c>
      <c r="J171" s="37">
        <v>36.533333333333339</v>
      </c>
      <c r="K171" s="28">
        <v>34.6</v>
      </c>
      <c r="L171" s="28">
        <v>32.950000000000003</v>
      </c>
      <c r="M171" s="28">
        <v>643.90245000000004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134.35</v>
      </c>
      <c r="D172" s="37">
        <v>133.79999999999998</v>
      </c>
      <c r="E172" s="37">
        <v>132.74999999999997</v>
      </c>
      <c r="F172" s="37">
        <v>131.14999999999998</v>
      </c>
      <c r="G172" s="37">
        <v>130.09999999999997</v>
      </c>
      <c r="H172" s="37">
        <v>135.39999999999998</v>
      </c>
      <c r="I172" s="37">
        <v>136.44999999999999</v>
      </c>
      <c r="J172" s="37">
        <v>138.04999999999998</v>
      </c>
      <c r="K172" s="28">
        <v>134.85</v>
      </c>
      <c r="L172" s="28">
        <v>132.19999999999999</v>
      </c>
      <c r="M172" s="28">
        <v>31.939340000000001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2584.65</v>
      </c>
      <c r="D173" s="37">
        <v>2584.666666666667</v>
      </c>
      <c r="E173" s="37">
        <v>2561.5333333333338</v>
      </c>
      <c r="F173" s="37">
        <v>2538.416666666667</v>
      </c>
      <c r="G173" s="37">
        <v>2515.2833333333338</v>
      </c>
      <c r="H173" s="37">
        <v>2607.7833333333338</v>
      </c>
      <c r="I173" s="37">
        <v>2630.916666666667</v>
      </c>
      <c r="J173" s="37">
        <v>2654.0333333333338</v>
      </c>
      <c r="K173" s="28">
        <v>2607.8000000000002</v>
      </c>
      <c r="L173" s="28">
        <v>2561.5500000000002</v>
      </c>
      <c r="M173" s="28">
        <v>64.23115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941.8</v>
      </c>
      <c r="D174" s="37">
        <v>941.93333333333339</v>
      </c>
      <c r="E174" s="37">
        <v>933.86666666666679</v>
      </c>
      <c r="F174" s="37">
        <v>925.93333333333339</v>
      </c>
      <c r="G174" s="37">
        <v>917.86666666666679</v>
      </c>
      <c r="H174" s="37">
        <v>949.86666666666679</v>
      </c>
      <c r="I174" s="37">
        <v>957.93333333333339</v>
      </c>
      <c r="J174" s="37">
        <v>965.86666666666679</v>
      </c>
      <c r="K174" s="28">
        <v>950</v>
      </c>
      <c r="L174" s="28">
        <v>934</v>
      </c>
      <c r="M174" s="28">
        <v>7.3862699999999997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1285.2</v>
      </c>
      <c r="D175" s="37">
        <v>1292.8166666666666</v>
      </c>
      <c r="E175" s="37">
        <v>1272.8333333333333</v>
      </c>
      <c r="F175" s="37">
        <v>1260.4666666666667</v>
      </c>
      <c r="G175" s="37">
        <v>1240.4833333333333</v>
      </c>
      <c r="H175" s="37">
        <v>1305.1833333333332</v>
      </c>
      <c r="I175" s="37">
        <v>1325.1666666666667</v>
      </c>
      <c r="J175" s="37">
        <v>1337.5333333333331</v>
      </c>
      <c r="K175" s="28">
        <v>1312.8</v>
      </c>
      <c r="L175" s="28">
        <v>1280.45</v>
      </c>
      <c r="M175" s="28">
        <v>16.738600000000002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2453.9499999999998</v>
      </c>
      <c r="D176" s="37">
        <v>2456.9666666666667</v>
      </c>
      <c r="E176" s="37">
        <v>2436.9833333333336</v>
      </c>
      <c r="F176" s="37">
        <v>2420.0166666666669</v>
      </c>
      <c r="G176" s="37">
        <v>2400.0333333333338</v>
      </c>
      <c r="H176" s="37">
        <v>2473.9333333333334</v>
      </c>
      <c r="I176" s="37">
        <v>2493.9166666666661</v>
      </c>
      <c r="J176" s="37">
        <v>2510.8833333333332</v>
      </c>
      <c r="K176" s="28">
        <v>2476.9499999999998</v>
      </c>
      <c r="L176" s="28">
        <v>2440</v>
      </c>
      <c r="M176" s="28">
        <v>5.1431800000000001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21110.95</v>
      </c>
      <c r="D177" s="37">
        <v>21069.983333333334</v>
      </c>
      <c r="E177" s="37">
        <v>20851.066666666666</v>
      </c>
      <c r="F177" s="37">
        <v>20591.183333333331</v>
      </c>
      <c r="G177" s="37">
        <v>20372.266666666663</v>
      </c>
      <c r="H177" s="37">
        <v>21329.866666666669</v>
      </c>
      <c r="I177" s="37">
        <v>21548.783333333333</v>
      </c>
      <c r="J177" s="37">
        <v>21808.666666666672</v>
      </c>
      <c r="K177" s="28">
        <v>21288.9</v>
      </c>
      <c r="L177" s="28">
        <v>20810.099999999999</v>
      </c>
      <c r="M177" s="28">
        <v>0.32690000000000002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1379.1</v>
      </c>
      <c r="D178" s="37">
        <v>1381.8666666666668</v>
      </c>
      <c r="E178" s="37">
        <v>1360.3833333333337</v>
      </c>
      <c r="F178" s="37">
        <v>1341.666666666667</v>
      </c>
      <c r="G178" s="37">
        <v>1320.1833333333338</v>
      </c>
      <c r="H178" s="37">
        <v>1400.5833333333335</v>
      </c>
      <c r="I178" s="37">
        <v>1422.0666666666666</v>
      </c>
      <c r="J178" s="37">
        <v>1440.7833333333333</v>
      </c>
      <c r="K178" s="28">
        <v>1403.35</v>
      </c>
      <c r="L178" s="28">
        <v>1363.15</v>
      </c>
      <c r="M178" s="28">
        <v>9.7237600000000004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2736.8</v>
      </c>
      <c r="D179" s="37">
        <v>2760.6</v>
      </c>
      <c r="E179" s="37">
        <v>2706.2</v>
      </c>
      <c r="F179" s="37">
        <v>2675.6</v>
      </c>
      <c r="G179" s="37">
        <v>2621.1999999999998</v>
      </c>
      <c r="H179" s="37">
        <v>2791.2</v>
      </c>
      <c r="I179" s="37">
        <v>2845.6000000000004</v>
      </c>
      <c r="J179" s="37">
        <v>2876.2</v>
      </c>
      <c r="K179" s="28">
        <v>2815</v>
      </c>
      <c r="L179" s="28">
        <v>2730</v>
      </c>
      <c r="M179" s="28">
        <v>7.3125099999999996</v>
      </c>
      <c r="N179" s="1"/>
      <c r="O179" s="1"/>
    </row>
    <row r="180" spans="1:15" ht="12.75" customHeight="1">
      <c r="A180" s="53">
        <v>171</v>
      </c>
      <c r="B180" s="28" t="s">
        <v>827</v>
      </c>
      <c r="C180" s="28">
        <v>586.9</v>
      </c>
      <c r="D180" s="37">
        <v>591.08333333333337</v>
      </c>
      <c r="E180" s="37">
        <v>580.7166666666667</v>
      </c>
      <c r="F180" s="37">
        <v>574.5333333333333</v>
      </c>
      <c r="G180" s="37">
        <v>564.16666666666663</v>
      </c>
      <c r="H180" s="37">
        <v>597.26666666666677</v>
      </c>
      <c r="I180" s="37">
        <v>607.63333333333333</v>
      </c>
      <c r="J180" s="37">
        <v>613.81666666666683</v>
      </c>
      <c r="K180" s="28">
        <v>601.45000000000005</v>
      </c>
      <c r="L180" s="28">
        <v>584.9</v>
      </c>
      <c r="M180" s="28">
        <v>6.7770599999999996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542.1</v>
      </c>
      <c r="D181" s="37">
        <v>539.36666666666667</v>
      </c>
      <c r="E181" s="37">
        <v>533.83333333333337</v>
      </c>
      <c r="F181" s="37">
        <v>525.56666666666672</v>
      </c>
      <c r="G181" s="37">
        <v>520.03333333333342</v>
      </c>
      <c r="H181" s="37">
        <v>547.63333333333333</v>
      </c>
      <c r="I181" s="37">
        <v>553.16666666666663</v>
      </c>
      <c r="J181" s="37">
        <v>561.43333333333328</v>
      </c>
      <c r="K181" s="28">
        <v>544.9</v>
      </c>
      <c r="L181" s="28">
        <v>531.1</v>
      </c>
      <c r="M181" s="28">
        <v>168.45026999999999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77.5</v>
      </c>
      <c r="D182" s="37">
        <v>77.100000000000009</v>
      </c>
      <c r="E182" s="37">
        <v>76.300000000000011</v>
      </c>
      <c r="F182" s="37">
        <v>75.100000000000009</v>
      </c>
      <c r="G182" s="37">
        <v>74.300000000000011</v>
      </c>
      <c r="H182" s="37">
        <v>78.300000000000011</v>
      </c>
      <c r="I182" s="37">
        <v>79.099999999999994</v>
      </c>
      <c r="J182" s="37">
        <v>80.300000000000011</v>
      </c>
      <c r="K182" s="28">
        <v>77.900000000000006</v>
      </c>
      <c r="L182" s="28">
        <v>75.900000000000006</v>
      </c>
      <c r="M182" s="28">
        <v>187.42186000000001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917.25</v>
      </c>
      <c r="D183" s="37">
        <v>918.63333333333321</v>
      </c>
      <c r="E183" s="37">
        <v>910.6666666666664</v>
      </c>
      <c r="F183" s="37">
        <v>904.08333333333314</v>
      </c>
      <c r="G183" s="37">
        <v>896.11666666666633</v>
      </c>
      <c r="H183" s="37">
        <v>925.21666666666647</v>
      </c>
      <c r="I183" s="37">
        <v>933.18333333333317</v>
      </c>
      <c r="J183" s="37">
        <v>939.76666666666654</v>
      </c>
      <c r="K183" s="28">
        <v>926.6</v>
      </c>
      <c r="L183" s="28">
        <v>912.05</v>
      </c>
      <c r="M183" s="28">
        <v>20.437670000000001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470.7</v>
      </c>
      <c r="D184" s="37">
        <v>470.36666666666662</v>
      </c>
      <c r="E184" s="37">
        <v>464.43333333333322</v>
      </c>
      <c r="F184" s="37">
        <v>458.16666666666663</v>
      </c>
      <c r="G184" s="37">
        <v>452.23333333333323</v>
      </c>
      <c r="H184" s="37">
        <v>476.63333333333321</v>
      </c>
      <c r="I184" s="37">
        <v>482.56666666666661</v>
      </c>
      <c r="J184" s="37">
        <v>488.8333333333332</v>
      </c>
      <c r="K184" s="28">
        <v>476.3</v>
      </c>
      <c r="L184" s="28">
        <v>464.1</v>
      </c>
      <c r="M184" s="28">
        <v>4.9097499999999998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563.79999999999995</v>
      </c>
      <c r="D185" s="37">
        <v>566.0333333333333</v>
      </c>
      <c r="E185" s="37">
        <v>552.16666666666663</v>
      </c>
      <c r="F185" s="37">
        <v>540.5333333333333</v>
      </c>
      <c r="G185" s="37">
        <v>526.66666666666663</v>
      </c>
      <c r="H185" s="37">
        <v>577.66666666666663</v>
      </c>
      <c r="I185" s="37">
        <v>591.53333333333342</v>
      </c>
      <c r="J185" s="37">
        <v>603.16666666666663</v>
      </c>
      <c r="K185" s="28">
        <v>579.9</v>
      </c>
      <c r="L185" s="28">
        <v>554.4</v>
      </c>
      <c r="M185" s="28">
        <v>10.041499999999999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938.35</v>
      </c>
      <c r="D186" s="37">
        <v>932.19999999999993</v>
      </c>
      <c r="E186" s="37">
        <v>923.54999999999984</v>
      </c>
      <c r="F186" s="37">
        <v>908.74999999999989</v>
      </c>
      <c r="G186" s="37">
        <v>900.0999999999998</v>
      </c>
      <c r="H186" s="37">
        <v>946.99999999999989</v>
      </c>
      <c r="I186" s="37">
        <v>955.65</v>
      </c>
      <c r="J186" s="37">
        <v>970.44999999999993</v>
      </c>
      <c r="K186" s="28">
        <v>940.85</v>
      </c>
      <c r="L186" s="28">
        <v>917.4</v>
      </c>
      <c r="M186" s="28">
        <v>18.987970000000001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942.95</v>
      </c>
      <c r="D187" s="37">
        <v>942.0333333333333</v>
      </c>
      <c r="E187" s="37">
        <v>935.06666666666661</v>
      </c>
      <c r="F187" s="37">
        <v>927.18333333333328</v>
      </c>
      <c r="G187" s="37">
        <v>920.21666666666658</v>
      </c>
      <c r="H187" s="37">
        <v>949.91666666666663</v>
      </c>
      <c r="I187" s="37">
        <v>956.88333333333333</v>
      </c>
      <c r="J187" s="37">
        <v>964.76666666666665</v>
      </c>
      <c r="K187" s="28">
        <v>949</v>
      </c>
      <c r="L187" s="28">
        <v>934.15</v>
      </c>
      <c r="M187" s="28">
        <v>9.4985199999999992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1058.8499999999999</v>
      </c>
      <c r="D188" s="37">
        <v>1058.8833333333334</v>
      </c>
      <c r="E188" s="37">
        <v>1045.8166666666668</v>
      </c>
      <c r="F188" s="37">
        <v>1032.7833333333333</v>
      </c>
      <c r="G188" s="37">
        <v>1019.7166666666667</v>
      </c>
      <c r="H188" s="37">
        <v>1071.916666666667</v>
      </c>
      <c r="I188" s="37">
        <v>1084.9833333333336</v>
      </c>
      <c r="J188" s="37">
        <v>1098.0166666666671</v>
      </c>
      <c r="K188" s="28">
        <v>1071.95</v>
      </c>
      <c r="L188" s="28">
        <v>1045.8499999999999</v>
      </c>
      <c r="M188" s="28">
        <v>7.9975800000000001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3291.8</v>
      </c>
      <c r="D189" s="37">
        <v>3292.1166666666668</v>
      </c>
      <c r="E189" s="37">
        <v>3271.3333333333335</v>
      </c>
      <c r="F189" s="37">
        <v>3250.8666666666668</v>
      </c>
      <c r="G189" s="37">
        <v>3230.0833333333335</v>
      </c>
      <c r="H189" s="37">
        <v>3312.5833333333335</v>
      </c>
      <c r="I189" s="37">
        <v>3333.3666666666663</v>
      </c>
      <c r="J189" s="37">
        <v>3353.8333333333335</v>
      </c>
      <c r="K189" s="28">
        <v>3312.9</v>
      </c>
      <c r="L189" s="28">
        <v>3271.65</v>
      </c>
      <c r="M189" s="28">
        <v>12.691140000000001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811.6</v>
      </c>
      <c r="D190" s="37">
        <v>814.61666666666667</v>
      </c>
      <c r="E190" s="37">
        <v>803.23333333333335</v>
      </c>
      <c r="F190" s="37">
        <v>794.86666666666667</v>
      </c>
      <c r="G190" s="37">
        <v>783.48333333333335</v>
      </c>
      <c r="H190" s="37">
        <v>822.98333333333335</v>
      </c>
      <c r="I190" s="37">
        <v>834.36666666666679</v>
      </c>
      <c r="J190" s="37">
        <v>842.73333333333335</v>
      </c>
      <c r="K190" s="28">
        <v>826</v>
      </c>
      <c r="L190" s="28">
        <v>806.25</v>
      </c>
      <c r="M190" s="28">
        <v>21.61684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8641.75</v>
      </c>
      <c r="D191" s="37">
        <v>8645.2833333333328</v>
      </c>
      <c r="E191" s="37">
        <v>8586.5666666666657</v>
      </c>
      <c r="F191" s="37">
        <v>8531.3833333333332</v>
      </c>
      <c r="G191" s="37">
        <v>8472.6666666666661</v>
      </c>
      <c r="H191" s="37">
        <v>8700.4666666666653</v>
      </c>
      <c r="I191" s="37">
        <v>8759.1833333333325</v>
      </c>
      <c r="J191" s="37">
        <v>8814.366666666665</v>
      </c>
      <c r="K191" s="28">
        <v>8704</v>
      </c>
      <c r="L191" s="28">
        <v>8590.1</v>
      </c>
      <c r="M191" s="28">
        <v>1.67283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476.25</v>
      </c>
      <c r="D192" s="37">
        <v>475.13333333333338</v>
      </c>
      <c r="E192" s="37">
        <v>470.36666666666679</v>
      </c>
      <c r="F192" s="37">
        <v>464.48333333333341</v>
      </c>
      <c r="G192" s="37">
        <v>459.71666666666681</v>
      </c>
      <c r="H192" s="37">
        <v>481.01666666666677</v>
      </c>
      <c r="I192" s="37">
        <v>485.7833333333333</v>
      </c>
      <c r="J192" s="37">
        <v>491.66666666666674</v>
      </c>
      <c r="K192" s="28">
        <v>479.9</v>
      </c>
      <c r="L192" s="28">
        <v>469.25</v>
      </c>
      <c r="M192" s="28">
        <v>190.65689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232.65</v>
      </c>
      <c r="D193" s="37">
        <v>231.15</v>
      </c>
      <c r="E193" s="37">
        <v>228.70000000000002</v>
      </c>
      <c r="F193" s="37">
        <v>224.75</v>
      </c>
      <c r="G193" s="37">
        <v>222.3</v>
      </c>
      <c r="H193" s="37">
        <v>235.10000000000002</v>
      </c>
      <c r="I193" s="37">
        <v>237.55</v>
      </c>
      <c r="J193" s="37">
        <v>241.50000000000003</v>
      </c>
      <c r="K193" s="28">
        <v>233.6</v>
      </c>
      <c r="L193" s="28">
        <v>227.2</v>
      </c>
      <c r="M193" s="28">
        <v>202.31195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</v>
      </c>
      <c r="D194" s="37">
        <v>106.78333333333335</v>
      </c>
      <c r="E194" s="37">
        <v>105.56666666666669</v>
      </c>
      <c r="F194" s="37">
        <v>104.13333333333334</v>
      </c>
      <c r="G194" s="37">
        <v>102.91666666666669</v>
      </c>
      <c r="H194" s="37">
        <v>108.2166666666667</v>
      </c>
      <c r="I194" s="37">
        <v>109.43333333333337</v>
      </c>
      <c r="J194" s="37">
        <v>110.8666666666667</v>
      </c>
      <c r="K194" s="28">
        <v>108</v>
      </c>
      <c r="L194" s="28">
        <v>105.35</v>
      </c>
      <c r="M194" s="28">
        <v>649.35370999999998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1032.5999999999999</v>
      </c>
      <c r="D195" s="37">
        <v>1037.3666666666666</v>
      </c>
      <c r="E195" s="37">
        <v>1025.2333333333331</v>
      </c>
      <c r="F195" s="37">
        <v>1017.8666666666666</v>
      </c>
      <c r="G195" s="37">
        <v>1005.7333333333331</v>
      </c>
      <c r="H195" s="37">
        <v>1044.7333333333331</v>
      </c>
      <c r="I195" s="37">
        <v>1056.8666666666668</v>
      </c>
      <c r="J195" s="37">
        <v>1064.2333333333331</v>
      </c>
      <c r="K195" s="28">
        <v>1049.5</v>
      </c>
      <c r="L195" s="28">
        <v>1030</v>
      </c>
      <c r="M195" s="28">
        <v>28.022729999999999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732.75</v>
      </c>
      <c r="D196" s="37">
        <v>727.6</v>
      </c>
      <c r="E196" s="37">
        <v>715.15000000000009</v>
      </c>
      <c r="F196" s="37">
        <v>697.55000000000007</v>
      </c>
      <c r="G196" s="37">
        <v>685.10000000000014</v>
      </c>
      <c r="H196" s="37">
        <v>745.2</v>
      </c>
      <c r="I196" s="37">
        <v>757.65000000000009</v>
      </c>
      <c r="J196" s="37">
        <v>775.25</v>
      </c>
      <c r="K196" s="28">
        <v>740.05</v>
      </c>
      <c r="L196" s="28">
        <v>710</v>
      </c>
      <c r="M196" s="28">
        <v>7.7834500000000002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2384.9499999999998</v>
      </c>
      <c r="D197" s="37">
        <v>2379.9333333333334</v>
      </c>
      <c r="E197" s="37">
        <v>2362.0666666666666</v>
      </c>
      <c r="F197" s="37">
        <v>2339.1833333333334</v>
      </c>
      <c r="G197" s="37">
        <v>2321.3166666666666</v>
      </c>
      <c r="H197" s="37">
        <v>2402.8166666666666</v>
      </c>
      <c r="I197" s="37">
        <v>2420.6833333333334</v>
      </c>
      <c r="J197" s="37">
        <v>2443.5666666666666</v>
      </c>
      <c r="K197" s="28">
        <v>2397.8000000000002</v>
      </c>
      <c r="L197" s="28">
        <v>2357.0500000000002</v>
      </c>
      <c r="M197" s="28">
        <v>7.7768699999999997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1517.25</v>
      </c>
      <c r="D198" s="37">
        <v>1519.8833333333332</v>
      </c>
      <c r="E198" s="37">
        <v>1505.6166666666663</v>
      </c>
      <c r="F198" s="37">
        <v>1493.9833333333331</v>
      </c>
      <c r="G198" s="37">
        <v>1479.7166666666662</v>
      </c>
      <c r="H198" s="37">
        <v>1531.5166666666664</v>
      </c>
      <c r="I198" s="37">
        <v>1545.7833333333333</v>
      </c>
      <c r="J198" s="37">
        <v>1557.4166666666665</v>
      </c>
      <c r="K198" s="28">
        <v>1534.15</v>
      </c>
      <c r="L198" s="28">
        <v>1508.25</v>
      </c>
      <c r="M198" s="28">
        <v>2.2097500000000001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531.20000000000005</v>
      </c>
      <c r="D199" s="37">
        <v>529.11666666666667</v>
      </c>
      <c r="E199" s="37">
        <v>525.33333333333337</v>
      </c>
      <c r="F199" s="37">
        <v>519.4666666666667</v>
      </c>
      <c r="G199" s="37">
        <v>515.68333333333339</v>
      </c>
      <c r="H199" s="37">
        <v>534.98333333333335</v>
      </c>
      <c r="I199" s="37">
        <v>538.76666666666665</v>
      </c>
      <c r="J199" s="37">
        <v>544.63333333333333</v>
      </c>
      <c r="K199" s="28">
        <v>532.9</v>
      </c>
      <c r="L199" s="28">
        <v>523.25</v>
      </c>
      <c r="M199" s="28">
        <v>4.09849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1308.6500000000001</v>
      </c>
      <c r="D200" s="37">
        <v>1299.3166666666666</v>
      </c>
      <c r="E200" s="37">
        <v>1286.1333333333332</v>
      </c>
      <c r="F200" s="37">
        <v>1263.6166666666666</v>
      </c>
      <c r="G200" s="37">
        <v>1250.4333333333332</v>
      </c>
      <c r="H200" s="37">
        <v>1321.8333333333333</v>
      </c>
      <c r="I200" s="37">
        <v>1335.0166666666667</v>
      </c>
      <c r="J200" s="37">
        <v>1357.5333333333333</v>
      </c>
      <c r="K200" s="28">
        <v>1312.5</v>
      </c>
      <c r="L200" s="28">
        <v>1276.8</v>
      </c>
      <c r="M200" s="28">
        <v>5.0211699999999997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40.450000000000003</v>
      </c>
      <c r="D201" s="37">
        <v>40.4</v>
      </c>
      <c r="E201" s="37">
        <v>39.65</v>
      </c>
      <c r="F201" s="37">
        <v>38.85</v>
      </c>
      <c r="G201" s="37">
        <v>38.1</v>
      </c>
      <c r="H201" s="37">
        <v>41.199999999999996</v>
      </c>
      <c r="I201" s="37">
        <v>41.949999999999996</v>
      </c>
      <c r="J201" s="37">
        <v>42.749999999999993</v>
      </c>
      <c r="K201" s="28">
        <v>41.15</v>
      </c>
      <c r="L201" s="28">
        <v>39.6</v>
      </c>
      <c r="M201" s="28">
        <v>115.42522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739.6</v>
      </c>
      <c r="D202" s="37">
        <v>745.26666666666677</v>
      </c>
      <c r="E202" s="37">
        <v>724.33333333333348</v>
      </c>
      <c r="F202" s="37">
        <v>709.06666666666672</v>
      </c>
      <c r="G202" s="37">
        <v>688.13333333333344</v>
      </c>
      <c r="H202" s="37">
        <v>760.53333333333353</v>
      </c>
      <c r="I202" s="37">
        <v>781.4666666666667</v>
      </c>
      <c r="J202" s="37">
        <v>796.73333333333358</v>
      </c>
      <c r="K202" s="28">
        <v>766.2</v>
      </c>
      <c r="L202" s="28">
        <v>730</v>
      </c>
      <c r="M202" s="28">
        <v>56.112990000000003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6651.3</v>
      </c>
      <c r="D203" s="37">
        <v>6646.7666666666664</v>
      </c>
      <c r="E203" s="37">
        <v>6599.5333333333328</v>
      </c>
      <c r="F203" s="37">
        <v>6547.7666666666664</v>
      </c>
      <c r="G203" s="37">
        <v>6500.5333333333328</v>
      </c>
      <c r="H203" s="37">
        <v>6698.5333333333328</v>
      </c>
      <c r="I203" s="37">
        <v>6745.7666666666664</v>
      </c>
      <c r="J203" s="37">
        <v>6797.5333333333328</v>
      </c>
      <c r="K203" s="28">
        <v>6694</v>
      </c>
      <c r="L203" s="28">
        <v>6595</v>
      </c>
      <c r="M203" s="28">
        <v>2.7465799999999998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39.65</v>
      </c>
      <c r="D204" s="37">
        <v>39.533333333333331</v>
      </c>
      <c r="E204" s="37">
        <v>38.666666666666664</v>
      </c>
      <c r="F204" s="37">
        <v>37.68333333333333</v>
      </c>
      <c r="G204" s="37">
        <v>36.816666666666663</v>
      </c>
      <c r="H204" s="37">
        <v>40.516666666666666</v>
      </c>
      <c r="I204" s="37">
        <v>41.38333333333334</v>
      </c>
      <c r="J204" s="37">
        <v>42.366666666666667</v>
      </c>
      <c r="K204" s="28">
        <v>40.4</v>
      </c>
      <c r="L204" s="28">
        <v>38.549999999999997</v>
      </c>
      <c r="M204" s="28">
        <v>163.86463000000001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1607.8</v>
      </c>
      <c r="D205" s="37">
        <v>1611.1000000000001</v>
      </c>
      <c r="E205" s="37">
        <v>1595.0000000000002</v>
      </c>
      <c r="F205" s="37">
        <v>1582.2</v>
      </c>
      <c r="G205" s="37">
        <v>1566.1000000000001</v>
      </c>
      <c r="H205" s="37">
        <v>1623.9000000000003</v>
      </c>
      <c r="I205" s="37">
        <v>1640.0000000000002</v>
      </c>
      <c r="J205" s="37">
        <v>1652.8000000000004</v>
      </c>
      <c r="K205" s="28">
        <v>1627.2</v>
      </c>
      <c r="L205" s="28">
        <v>1598.3</v>
      </c>
      <c r="M205" s="28">
        <v>2.7719999999999998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785.45</v>
      </c>
      <c r="D206" s="37">
        <v>787.61666666666667</v>
      </c>
      <c r="E206" s="37">
        <v>779.23333333333335</v>
      </c>
      <c r="F206" s="37">
        <v>773.01666666666665</v>
      </c>
      <c r="G206" s="37">
        <v>764.63333333333333</v>
      </c>
      <c r="H206" s="37">
        <v>793.83333333333337</v>
      </c>
      <c r="I206" s="37">
        <v>802.21666666666681</v>
      </c>
      <c r="J206" s="37">
        <v>808.43333333333339</v>
      </c>
      <c r="K206" s="28">
        <v>796</v>
      </c>
      <c r="L206" s="28">
        <v>781.4</v>
      </c>
      <c r="M206" s="28">
        <v>12.017379999999999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915.6</v>
      </c>
      <c r="D207" s="37">
        <v>929.19999999999993</v>
      </c>
      <c r="E207" s="37">
        <v>898.39999999999986</v>
      </c>
      <c r="F207" s="37">
        <v>881.19999999999993</v>
      </c>
      <c r="G207" s="37">
        <v>850.39999999999986</v>
      </c>
      <c r="H207" s="37">
        <v>946.39999999999986</v>
      </c>
      <c r="I207" s="37">
        <v>977.19999999999982</v>
      </c>
      <c r="J207" s="37">
        <v>994.39999999999986</v>
      </c>
      <c r="K207" s="28">
        <v>960</v>
      </c>
      <c r="L207" s="28">
        <v>912</v>
      </c>
      <c r="M207" s="28">
        <v>26.493690000000001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252.6</v>
      </c>
      <c r="D208" s="37">
        <v>251.6</v>
      </c>
      <c r="E208" s="37">
        <v>248.2</v>
      </c>
      <c r="F208" s="37">
        <v>243.79999999999998</v>
      </c>
      <c r="G208" s="37">
        <v>240.39999999999998</v>
      </c>
      <c r="H208" s="37">
        <v>256</v>
      </c>
      <c r="I208" s="37">
        <v>259.40000000000003</v>
      </c>
      <c r="J208" s="37">
        <v>263.8</v>
      </c>
      <c r="K208" s="28">
        <v>255</v>
      </c>
      <c r="L208" s="28">
        <v>247.2</v>
      </c>
      <c r="M208" s="28">
        <v>110.12297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9.4</v>
      </c>
      <c r="D209" s="37">
        <v>9.3833333333333346</v>
      </c>
      <c r="E209" s="37">
        <v>9.2166666666666686</v>
      </c>
      <c r="F209" s="37">
        <v>9.0333333333333332</v>
      </c>
      <c r="G209" s="37">
        <v>8.8666666666666671</v>
      </c>
      <c r="H209" s="37">
        <v>9.56666666666667</v>
      </c>
      <c r="I209" s="37">
        <v>9.7333333333333378</v>
      </c>
      <c r="J209" s="37">
        <v>9.9166666666666714</v>
      </c>
      <c r="K209" s="28">
        <v>9.5500000000000007</v>
      </c>
      <c r="L209" s="28">
        <v>9.1999999999999993</v>
      </c>
      <c r="M209" s="28">
        <v>1909.43056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999.6</v>
      </c>
      <c r="D210" s="37">
        <v>998</v>
      </c>
      <c r="E210" s="37">
        <v>990.6</v>
      </c>
      <c r="F210" s="37">
        <v>981.6</v>
      </c>
      <c r="G210" s="37">
        <v>974.2</v>
      </c>
      <c r="H210" s="37">
        <v>1007</v>
      </c>
      <c r="I210" s="37">
        <v>1014.4000000000001</v>
      </c>
      <c r="J210" s="37">
        <v>1023.4</v>
      </c>
      <c r="K210" s="28">
        <v>1005.4</v>
      </c>
      <c r="L210" s="28">
        <v>989</v>
      </c>
      <c r="M210" s="28">
        <v>10.28956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1783.6</v>
      </c>
      <c r="D211" s="37">
        <v>1782.3666666666666</v>
      </c>
      <c r="E211" s="37">
        <v>1768.9333333333332</v>
      </c>
      <c r="F211" s="37">
        <v>1754.2666666666667</v>
      </c>
      <c r="G211" s="37">
        <v>1740.8333333333333</v>
      </c>
      <c r="H211" s="37">
        <v>1797.0333333333331</v>
      </c>
      <c r="I211" s="37">
        <v>1810.4666666666665</v>
      </c>
      <c r="J211" s="37">
        <v>1825.133333333333</v>
      </c>
      <c r="K211" s="28">
        <v>1795.8</v>
      </c>
      <c r="L211" s="28">
        <v>1767.7</v>
      </c>
      <c r="M211" s="28">
        <v>0.54588999999999999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429.6</v>
      </c>
      <c r="D212" s="37">
        <v>428.63333333333338</v>
      </c>
      <c r="E212" s="37">
        <v>425.61666666666679</v>
      </c>
      <c r="F212" s="37">
        <v>421.63333333333338</v>
      </c>
      <c r="G212" s="37">
        <v>418.61666666666679</v>
      </c>
      <c r="H212" s="37">
        <v>432.61666666666679</v>
      </c>
      <c r="I212" s="37">
        <v>435.63333333333333</v>
      </c>
      <c r="J212" s="37">
        <v>439.61666666666679</v>
      </c>
      <c r="K212" s="28">
        <v>431.65</v>
      </c>
      <c r="L212" s="28">
        <v>424.65</v>
      </c>
      <c r="M212" s="28">
        <v>84.562129999999996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17.149999999999999</v>
      </c>
      <c r="D213" s="37">
        <v>16.75</v>
      </c>
      <c r="E213" s="37">
        <v>15.600000000000001</v>
      </c>
      <c r="F213" s="37">
        <v>14.05</v>
      </c>
      <c r="G213" s="37">
        <v>12.900000000000002</v>
      </c>
      <c r="H213" s="37">
        <v>18.3</v>
      </c>
      <c r="I213" s="37">
        <v>19.45</v>
      </c>
      <c r="J213" s="37">
        <v>21</v>
      </c>
      <c r="K213" s="28">
        <v>17.899999999999999</v>
      </c>
      <c r="L213" s="28">
        <v>15.2</v>
      </c>
      <c r="M213" s="28">
        <v>9845.4045100000003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247.2</v>
      </c>
      <c r="D214" s="37">
        <v>248.31666666666669</v>
      </c>
      <c r="E214" s="37">
        <v>244.58333333333337</v>
      </c>
      <c r="F214" s="37">
        <v>241.96666666666667</v>
      </c>
      <c r="G214" s="37">
        <v>238.23333333333335</v>
      </c>
      <c r="H214" s="37">
        <v>250.93333333333339</v>
      </c>
      <c r="I214" s="37">
        <v>254.66666666666669</v>
      </c>
      <c r="J214" s="37">
        <v>257.28333333333342</v>
      </c>
      <c r="K214" s="37">
        <v>252.05</v>
      </c>
      <c r="L214" s="37">
        <v>245.7</v>
      </c>
      <c r="M214" s="37">
        <v>72.443569999999994</v>
      </c>
      <c r="N214" s="1"/>
      <c r="O214" s="1"/>
    </row>
    <row r="215" spans="1:15" ht="12.75" customHeight="1">
      <c r="A215" s="53">
        <v>206</v>
      </c>
      <c r="B215" s="28" t="s">
        <v>844</v>
      </c>
      <c r="C215" s="37">
        <v>55.55</v>
      </c>
      <c r="D215" s="37">
        <v>53.166666666666664</v>
      </c>
      <c r="E215" s="37">
        <v>50.783333333333331</v>
      </c>
      <c r="F215" s="37">
        <v>46.016666666666666</v>
      </c>
      <c r="G215" s="37">
        <v>43.633333333333333</v>
      </c>
      <c r="H215" s="37">
        <v>57.93333333333333</v>
      </c>
      <c r="I215" s="37">
        <v>60.31666666666667</v>
      </c>
      <c r="J215" s="37">
        <v>65.083333333333329</v>
      </c>
      <c r="K215" s="37">
        <v>55.55</v>
      </c>
      <c r="L215" s="37">
        <v>48.4</v>
      </c>
      <c r="M215" s="37">
        <v>5288.99748</v>
      </c>
      <c r="N215" s="1"/>
      <c r="O215" s="1"/>
    </row>
    <row r="216" spans="1:15" ht="12.75" customHeight="1">
      <c r="A216" s="53">
        <v>207</v>
      </c>
      <c r="B216" s="28" t="s">
        <v>828</v>
      </c>
      <c r="C216" s="37">
        <v>350.2</v>
      </c>
      <c r="D216" s="37">
        <v>349.5</v>
      </c>
      <c r="E216" s="37">
        <v>347.45</v>
      </c>
      <c r="F216" s="37">
        <v>344.7</v>
      </c>
      <c r="G216" s="37">
        <v>342.65</v>
      </c>
      <c r="H216" s="37">
        <v>352.25</v>
      </c>
      <c r="I216" s="37">
        <v>354.29999999999995</v>
      </c>
      <c r="J216" s="37">
        <v>357.05</v>
      </c>
      <c r="K216" s="37">
        <v>351.55</v>
      </c>
      <c r="L216" s="37">
        <v>346.75</v>
      </c>
      <c r="M216" s="37">
        <v>8.3476199999999992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0"/>
      <c r="B1" s="39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3" t="s">
        <v>16</v>
      </c>
      <c r="B9" s="385" t="s">
        <v>18</v>
      </c>
      <c r="C9" s="389" t="s">
        <v>20</v>
      </c>
      <c r="D9" s="389" t="s">
        <v>21</v>
      </c>
      <c r="E9" s="380" t="s">
        <v>22</v>
      </c>
      <c r="F9" s="381"/>
      <c r="G9" s="382"/>
      <c r="H9" s="380" t="s">
        <v>23</v>
      </c>
      <c r="I9" s="381"/>
      <c r="J9" s="382"/>
      <c r="K9" s="23"/>
      <c r="L9" s="24"/>
      <c r="M9" s="50"/>
      <c r="N9" s="1"/>
      <c r="O9" s="1"/>
    </row>
    <row r="10" spans="1:15" ht="42.75" customHeight="1">
      <c r="A10" s="387"/>
      <c r="B10" s="388"/>
      <c r="C10" s="388"/>
      <c r="D10" s="38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22771.45</v>
      </c>
      <c r="D11" s="272">
        <v>22786.783333333336</v>
      </c>
      <c r="E11" s="272">
        <v>22490.216666666674</v>
      </c>
      <c r="F11" s="272">
        <v>22208.983333333337</v>
      </c>
      <c r="G11" s="272">
        <v>21912.416666666675</v>
      </c>
      <c r="H11" s="272">
        <v>23068.016666666674</v>
      </c>
      <c r="I11" s="272">
        <v>23364.583333333332</v>
      </c>
      <c r="J11" s="272">
        <v>23645.816666666673</v>
      </c>
      <c r="K11" s="271">
        <v>23083.35</v>
      </c>
      <c r="L11" s="271">
        <v>22505.55</v>
      </c>
      <c r="M11" s="271">
        <v>2.6839999999999999E-2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2759.55</v>
      </c>
      <c r="D12" s="272">
        <v>2771.0833333333335</v>
      </c>
      <c r="E12" s="272">
        <v>2717.8166666666671</v>
      </c>
      <c r="F12" s="272">
        <v>2676.0833333333335</v>
      </c>
      <c r="G12" s="272">
        <v>2622.8166666666671</v>
      </c>
      <c r="H12" s="272">
        <v>2812.8166666666671</v>
      </c>
      <c r="I12" s="272">
        <v>2866.0833333333335</v>
      </c>
      <c r="J12" s="272">
        <v>2907.8166666666671</v>
      </c>
      <c r="K12" s="271">
        <v>2824.35</v>
      </c>
      <c r="L12" s="271">
        <v>2729.35</v>
      </c>
      <c r="M12" s="271">
        <v>3.6615799999999998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2227.65</v>
      </c>
      <c r="D13" s="272">
        <v>2235.0833333333335</v>
      </c>
      <c r="E13" s="272">
        <v>2207.5666666666671</v>
      </c>
      <c r="F13" s="272">
        <v>2187.4833333333336</v>
      </c>
      <c r="G13" s="272">
        <v>2159.9666666666672</v>
      </c>
      <c r="H13" s="272">
        <v>2255.166666666667</v>
      </c>
      <c r="I13" s="272">
        <v>2282.6833333333334</v>
      </c>
      <c r="J13" s="272">
        <v>2302.7666666666669</v>
      </c>
      <c r="K13" s="271">
        <v>2262.6</v>
      </c>
      <c r="L13" s="271">
        <v>2215</v>
      </c>
      <c r="M13" s="271">
        <v>5.6336300000000001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2495.35</v>
      </c>
      <c r="D14" s="272">
        <v>2471.6166666666668</v>
      </c>
      <c r="E14" s="272">
        <v>2443.8333333333335</v>
      </c>
      <c r="F14" s="272">
        <v>2392.3166666666666</v>
      </c>
      <c r="G14" s="272">
        <v>2364.5333333333333</v>
      </c>
      <c r="H14" s="272">
        <v>2523.1333333333337</v>
      </c>
      <c r="I14" s="272">
        <v>2550.9166666666665</v>
      </c>
      <c r="J14" s="272">
        <v>2602.4333333333338</v>
      </c>
      <c r="K14" s="271">
        <v>2499.4</v>
      </c>
      <c r="L14" s="271">
        <v>2420.1</v>
      </c>
      <c r="M14" s="271">
        <v>0.45807999999999999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991.45</v>
      </c>
      <c r="D15" s="272">
        <v>985.48333333333323</v>
      </c>
      <c r="E15" s="272">
        <v>973.41666666666652</v>
      </c>
      <c r="F15" s="272">
        <v>955.38333333333333</v>
      </c>
      <c r="G15" s="272">
        <v>943.31666666666661</v>
      </c>
      <c r="H15" s="272">
        <v>1003.5166666666664</v>
      </c>
      <c r="I15" s="272">
        <v>1015.5833333333333</v>
      </c>
      <c r="J15" s="272">
        <v>1033.6166666666663</v>
      </c>
      <c r="K15" s="271">
        <v>997.55</v>
      </c>
      <c r="L15" s="271">
        <v>967.45</v>
      </c>
      <c r="M15" s="271">
        <v>2.3921700000000001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617.79999999999995</v>
      </c>
      <c r="D16" s="272">
        <v>613.81666666666672</v>
      </c>
      <c r="E16" s="272">
        <v>600.93333333333339</v>
      </c>
      <c r="F16" s="272">
        <v>584.06666666666672</v>
      </c>
      <c r="G16" s="272">
        <v>571.18333333333339</v>
      </c>
      <c r="H16" s="272">
        <v>630.68333333333339</v>
      </c>
      <c r="I16" s="272">
        <v>643.56666666666683</v>
      </c>
      <c r="J16" s="272">
        <v>660.43333333333339</v>
      </c>
      <c r="K16" s="271">
        <v>626.70000000000005</v>
      </c>
      <c r="L16" s="271">
        <v>596.95000000000005</v>
      </c>
      <c r="M16" s="271">
        <v>26.483229999999999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415.15</v>
      </c>
      <c r="D17" s="272">
        <v>419.7833333333333</v>
      </c>
      <c r="E17" s="272">
        <v>409.81666666666661</v>
      </c>
      <c r="F17" s="272">
        <v>404.48333333333329</v>
      </c>
      <c r="G17" s="272">
        <v>394.51666666666659</v>
      </c>
      <c r="H17" s="272">
        <v>425.11666666666662</v>
      </c>
      <c r="I17" s="272">
        <v>435.08333333333331</v>
      </c>
      <c r="J17" s="272">
        <v>440.41666666666663</v>
      </c>
      <c r="K17" s="271">
        <v>429.75</v>
      </c>
      <c r="L17" s="271">
        <v>414.45</v>
      </c>
      <c r="M17" s="271">
        <v>1.4498899999999999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2376.6999999999998</v>
      </c>
      <c r="D18" s="272">
        <v>2371.6</v>
      </c>
      <c r="E18" s="272">
        <v>2349.1999999999998</v>
      </c>
      <c r="F18" s="272">
        <v>2321.6999999999998</v>
      </c>
      <c r="G18" s="272">
        <v>2299.2999999999997</v>
      </c>
      <c r="H18" s="272">
        <v>2399.1</v>
      </c>
      <c r="I18" s="272">
        <v>2421.5000000000005</v>
      </c>
      <c r="J18" s="272">
        <v>2449</v>
      </c>
      <c r="K18" s="271">
        <v>2394</v>
      </c>
      <c r="L18" s="271">
        <v>2344.1</v>
      </c>
      <c r="M18" s="271">
        <v>0.47727000000000003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20508.849999999999</v>
      </c>
      <c r="D19" s="272">
        <v>20503.216666666664</v>
      </c>
      <c r="E19" s="272">
        <v>20105.633333333328</v>
      </c>
      <c r="F19" s="272">
        <v>19702.416666666664</v>
      </c>
      <c r="G19" s="272">
        <v>19304.833333333328</v>
      </c>
      <c r="H19" s="272">
        <v>20906.433333333327</v>
      </c>
      <c r="I19" s="272">
        <v>21304.016666666663</v>
      </c>
      <c r="J19" s="272">
        <v>21707.233333333326</v>
      </c>
      <c r="K19" s="271">
        <v>20900.8</v>
      </c>
      <c r="L19" s="271">
        <v>20100</v>
      </c>
      <c r="M19" s="271">
        <v>0.26850000000000002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2683.65</v>
      </c>
      <c r="D20" s="272">
        <v>2673.5499999999997</v>
      </c>
      <c r="E20" s="272">
        <v>2650.0999999999995</v>
      </c>
      <c r="F20" s="272">
        <v>2616.5499999999997</v>
      </c>
      <c r="G20" s="272">
        <v>2593.0999999999995</v>
      </c>
      <c r="H20" s="272">
        <v>2707.0999999999995</v>
      </c>
      <c r="I20" s="272">
        <v>2730.5499999999993</v>
      </c>
      <c r="J20" s="272">
        <v>2764.0999999999995</v>
      </c>
      <c r="K20" s="271">
        <v>2697</v>
      </c>
      <c r="L20" s="271">
        <v>2640</v>
      </c>
      <c r="M20" s="271">
        <v>10.9648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2296.15</v>
      </c>
      <c r="D21" s="272">
        <v>2288.0666666666666</v>
      </c>
      <c r="E21" s="272">
        <v>2258.2833333333333</v>
      </c>
      <c r="F21" s="272">
        <v>2220.4166666666665</v>
      </c>
      <c r="G21" s="272">
        <v>2190.6333333333332</v>
      </c>
      <c r="H21" s="272">
        <v>2325.9333333333334</v>
      </c>
      <c r="I21" s="272">
        <v>2355.7166666666662</v>
      </c>
      <c r="J21" s="272">
        <v>2393.5833333333335</v>
      </c>
      <c r="K21" s="271">
        <v>2317.85</v>
      </c>
      <c r="L21" s="271">
        <v>2250.1999999999998</v>
      </c>
      <c r="M21" s="271">
        <v>16.552420000000001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802.3</v>
      </c>
      <c r="D22" s="272">
        <v>802.56666666666661</v>
      </c>
      <c r="E22" s="272">
        <v>794.73333333333323</v>
      </c>
      <c r="F22" s="272">
        <v>787.16666666666663</v>
      </c>
      <c r="G22" s="272">
        <v>779.33333333333326</v>
      </c>
      <c r="H22" s="272">
        <v>810.13333333333321</v>
      </c>
      <c r="I22" s="272">
        <v>817.9666666666667</v>
      </c>
      <c r="J22" s="272">
        <v>825.53333333333319</v>
      </c>
      <c r="K22" s="271">
        <v>810.4</v>
      </c>
      <c r="L22" s="271">
        <v>795</v>
      </c>
      <c r="M22" s="271">
        <v>43.933100000000003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3248.85</v>
      </c>
      <c r="D23" s="272">
        <v>3229.1999999999994</v>
      </c>
      <c r="E23" s="272">
        <v>3192.8499999999985</v>
      </c>
      <c r="F23" s="272">
        <v>3136.849999999999</v>
      </c>
      <c r="G23" s="272">
        <v>3100.4999999999982</v>
      </c>
      <c r="H23" s="272">
        <v>3285.1999999999989</v>
      </c>
      <c r="I23" s="272">
        <v>3321.55</v>
      </c>
      <c r="J23" s="272">
        <v>3377.5499999999993</v>
      </c>
      <c r="K23" s="271">
        <v>3265.55</v>
      </c>
      <c r="L23" s="271">
        <v>3173.2</v>
      </c>
      <c r="M23" s="271">
        <v>5.0036300000000002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3421.45</v>
      </c>
      <c r="D24" s="272">
        <v>3373.1666666666665</v>
      </c>
      <c r="E24" s="272">
        <v>3304.333333333333</v>
      </c>
      <c r="F24" s="272">
        <v>3187.2166666666667</v>
      </c>
      <c r="G24" s="272">
        <v>3118.3833333333332</v>
      </c>
      <c r="H24" s="272">
        <v>3490.2833333333328</v>
      </c>
      <c r="I24" s="272">
        <v>3559.1166666666659</v>
      </c>
      <c r="J24" s="272">
        <v>3676.2333333333327</v>
      </c>
      <c r="K24" s="271">
        <v>3442</v>
      </c>
      <c r="L24" s="271">
        <v>3256.05</v>
      </c>
      <c r="M24" s="271">
        <v>6.2913899999999998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107.45</v>
      </c>
      <c r="D25" s="272">
        <v>107.35000000000001</v>
      </c>
      <c r="E25" s="272">
        <v>106.15000000000002</v>
      </c>
      <c r="F25" s="272">
        <v>104.85000000000001</v>
      </c>
      <c r="G25" s="272">
        <v>103.65000000000002</v>
      </c>
      <c r="H25" s="272">
        <v>108.65000000000002</v>
      </c>
      <c r="I25" s="272">
        <v>109.85000000000001</v>
      </c>
      <c r="J25" s="272">
        <v>111.15000000000002</v>
      </c>
      <c r="K25" s="271">
        <v>108.55</v>
      </c>
      <c r="L25" s="271">
        <v>106.05</v>
      </c>
      <c r="M25" s="271">
        <v>26.852959999999999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279.95</v>
      </c>
      <c r="D26" s="272">
        <v>277.48333333333335</v>
      </c>
      <c r="E26" s="272">
        <v>272.9666666666667</v>
      </c>
      <c r="F26" s="272">
        <v>265.98333333333335</v>
      </c>
      <c r="G26" s="272">
        <v>261.4666666666667</v>
      </c>
      <c r="H26" s="272">
        <v>284.4666666666667</v>
      </c>
      <c r="I26" s="272">
        <v>288.98333333333335</v>
      </c>
      <c r="J26" s="272">
        <v>295.9666666666667</v>
      </c>
      <c r="K26" s="271">
        <v>282</v>
      </c>
      <c r="L26" s="271">
        <v>270.5</v>
      </c>
      <c r="M26" s="271">
        <v>31.30001</v>
      </c>
      <c r="N26" s="1"/>
      <c r="O26" s="1"/>
    </row>
    <row r="27" spans="1:15" ht="12.75" customHeight="1">
      <c r="A27" s="30">
        <v>17</v>
      </c>
      <c r="B27" s="281" t="s">
        <v>845</v>
      </c>
      <c r="C27" s="271">
        <v>426.25</v>
      </c>
      <c r="D27" s="272">
        <v>424.5333333333333</v>
      </c>
      <c r="E27" s="272">
        <v>421.61666666666662</v>
      </c>
      <c r="F27" s="272">
        <v>416.98333333333329</v>
      </c>
      <c r="G27" s="272">
        <v>414.06666666666661</v>
      </c>
      <c r="H27" s="272">
        <v>429.16666666666663</v>
      </c>
      <c r="I27" s="272">
        <v>432.08333333333337</v>
      </c>
      <c r="J27" s="272">
        <v>436.71666666666664</v>
      </c>
      <c r="K27" s="271">
        <v>427.45</v>
      </c>
      <c r="L27" s="271">
        <v>419.9</v>
      </c>
      <c r="M27" s="271">
        <v>0.61994000000000005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292</v>
      </c>
      <c r="D28" s="272">
        <v>291.09999999999997</v>
      </c>
      <c r="E28" s="272">
        <v>288.59999999999991</v>
      </c>
      <c r="F28" s="272">
        <v>285.19999999999993</v>
      </c>
      <c r="G28" s="272">
        <v>282.69999999999987</v>
      </c>
      <c r="H28" s="272">
        <v>294.49999999999994</v>
      </c>
      <c r="I28" s="272">
        <v>297.00000000000006</v>
      </c>
      <c r="J28" s="272">
        <v>300.39999999999998</v>
      </c>
      <c r="K28" s="271">
        <v>293.60000000000002</v>
      </c>
      <c r="L28" s="271">
        <v>287.7</v>
      </c>
      <c r="M28" s="271">
        <v>0.57433999999999996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269.7</v>
      </c>
      <c r="D29" s="272">
        <v>267.59999999999997</v>
      </c>
      <c r="E29" s="272">
        <v>261.74999999999994</v>
      </c>
      <c r="F29" s="272">
        <v>253.79999999999995</v>
      </c>
      <c r="G29" s="272">
        <v>247.94999999999993</v>
      </c>
      <c r="H29" s="272">
        <v>275.54999999999995</v>
      </c>
      <c r="I29" s="272">
        <v>281.39999999999998</v>
      </c>
      <c r="J29" s="272">
        <v>289.34999999999997</v>
      </c>
      <c r="K29" s="271">
        <v>273.45</v>
      </c>
      <c r="L29" s="271">
        <v>259.64999999999998</v>
      </c>
      <c r="M29" s="271">
        <v>16.009260000000001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1109.5</v>
      </c>
      <c r="D30" s="272">
        <v>1108.6166666666668</v>
      </c>
      <c r="E30" s="272">
        <v>1093.1833333333336</v>
      </c>
      <c r="F30" s="272">
        <v>1076.8666666666668</v>
      </c>
      <c r="G30" s="272">
        <v>1061.4333333333336</v>
      </c>
      <c r="H30" s="272">
        <v>1124.9333333333336</v>
      </c>
      <c r="I30" s="272">
        <v>1140.366666666667</v>
      </c>
      <c r="J30" s="272">
        <v>1156.6833333333336</v>
      </c>
      <c r="K30" s="271">
        <v>1124.05</v>
      </c>
      <c r="L30" s="271">
        <v>1092.3</v>
      </c>
      <c r="M30" s="271">
        <v>3.0401600000000002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1277.9000000000001</v>
      </c>
      <c r="D31" s="272">
        <v>1281.3</v>
      </c>
      <c r="E31" s="272">
        <v>1267.5999999999999</v>
      </c>
      <c r="F31" s="272">
        <v>1257.3</v>
      </c>
      <c r="G31" s="272">
        <v>1243.5999999999999</v>
      </c>
      <c r="H31" s="272">
        <v>1291.5999999999999</v>
      </c>
      <c r="I31" s="272">
        <v>1305.3000000000002</v>
      </c>
      <c r="J31" s="272">
        <v>1315.6</v>
      </c>
      <c r="K31" s="271">
        <v>1295</v>
      </c>
      <c r="L31" s="271">
        <v>1271</v>
      </c>
      <c r="M31" s="271">
        <v>0.99060999999999999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699.95</v>
      </c>
      <c r="D32" s="272">
        <v>702.2833333333333</v>
      </c>
      <c r="E32" s="272">
        <v>696.66666666666663</v>
      </c>
      <c r="F32" s="272">
        <v>693.38333333333333</v>
      </c>
      <c r="G32" s="272">
        <v>687.76666666666665</v>
      </c>
      <c r="H32" s="272">
        <v>705.56666666666661</v>
      </c>
      <c r="I32" s="272">
        <v>711.18333333333339</v>
      </c>
      <c r="J32" s="272">
        <v>714.46666666666658</v>
      </c>
      <c r="K32" s="271">
        <v>707.9</v>
      </c>
      <c r="L32" s="271">
        <v>699</v>
      </c>
      <c r="M32" s="271">
        <v>0.46604000000000001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3191.4</v>
      </c>
      <c r="D33" s="272">
        <v>3194.6166666666668</v>
      </c>
      <c r="E33" s="272">
        <v>3166.8833333333337</v>
      </c>
      <c r="F33" s="272">
        <v>3142.3666666666668</v>
      </c>
      <c r="G33" s="272">
        <v>3114.6333333333337</v>
      </c>
      <c r="H33" s="272">
        <v>3219.1333333333337</v>
      </c>
      <c r="I33" s="272">
        <v>3246.8666666666672</v>
      </c>
      <c r="J33" s="272">
        <v>3271.3833333333337</v>
      </c>
      <c r="K33" s="271">
        <v>3222.35</v>
      </c>
      <c r="L33" s="271">
        <v>3170.1</v>
      </c>
      <c r="M33" s="271">
        <v>0.53169999999999995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3139.1</v>
      </c>
      <c r="D34" s="272">
        <v>3157.4666666666672</v>
      </c>
      <c r="E34" s="272">
        <v>3088.6833333333343</v>
      </c>
      <c r="F34" s="272">
        <v>3038.2666666666673</v>
      </c>
      <c r="G34" s="272">
        <v>2969.4833333333345</v>
      </c>
      <c r="H34" s="272">
        <v>3207.8833333333341</v>
      </c>
      <c r="I34" s="272">
        <v>3276.666666666667</v>
      </c>
      <c r="J34" s="272">
        <v>3327.0833333333339</v>
      </c>
      <c r="K34" s="271">
        <v>3226.25</v>
      </c>
      <c r="L34" s="271">
        <v>3107.05</v>
      </c>
      <c r="M34" s="271">
        <v>1.17493</v>
      </c>
      <c r="N34" s="1"/>
      <c r="O34" s="1"/>
    </row>
    <row r="35" spans="1:15" ht="12.75" customHeight="1">
      <c r="A35" s="30">
        <v>25</v>
      </c>
      <c r="B35" s="281" t="s">
        <v>749</v>
      </c>
      <c r="C35" s="271">
        <v>309.39999999999998</v>
      </c>
      <c r="D35" s="272">
        <v>310.38333333333327</v>
      </c>
      <c r="E35" s="272">
        <v>305.06666666666655</v>
      </c>
      <c r="F35" s="272">
        <v>300.73333333333329</v>
      </c>
      <c r="G35" s="272">
        <v>295.41666666666657</v>
      </c>
      <c r="H35" s="272">
        <v>314.71666666666653</v>
      </c>
      <c r="I35" s="272">
        <v>320.03333333333325</v>
      </c>
      <c r="J35" s="272">
        <v>324.3666666666665</v>
      </c>
      <c r="K35" s="271">
        <v>315.7</v>
      </c>
      <c r="L35" s="271">
        <v>306.05</v>
      </c>
      <c r="M35" s="271">
        <v>4.4008599999999998</v>
      </c>
      <c r="N35" s="1"/>
      <c r="O35" s="1"/>
    </row>
    <row r="36" spans="1:15" ht="12.75" customHeight="1">
      <c r="A36" s="30">
        <v>26</v>
      </c>
      <c r="B36" s="281" t="s">
        <v>298</v>
      </c>
      <c r="C36" s="271">
        <v>19.95</v>
      </c>
      <c r="D36" s="272">
        <v>19.833333333333332</v>
      </c>
      <c r="E36" s="272">
        <v>19.666666666666664</v>
      </c>
      <c r="F36" s="272">
        <v>19.383333333333333</v>
      </c>
      <c r="G36" s="272">
        <v>19.216666666666665</v>
      </c>
      <c r="H36" s="272">
        <v>20.116666666666664</v>
      </c>
      <c r="I36" s="272">
        <v>20.283333333333328</v>
      </c>
      <c r="J36" s="272">
        <v>20.566666666666663</v>
      </c>
      <c r="K36" s="271">
        <v>20</v>
      </c>
      <c r="L36" s="271">
        <v>19.55</v>
      </c>
      <c r="M36" s="271">
        <v>18.522819999999999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506.15</v>
      </c>
      <c r="D37" s="272">
        <v>505.59999999999997</v>
      </c>
      <c r="E37" s="272">
        <v>501.69999999999993</v>
      </c>
      <c r="F37" s="272">
        <v>497.24999999999994</v>
      </c>
      <c r="G37" s="272">
        <v>493.34999999999991</v>
      </c>
      <c r="H37" s="272">
        <v>510.04999999999995</v>
      </c>
      <c r="I37" s="272">
        <v>513.94999999999993</v>
      </c>
      <c r="J37" s="272">
        <v>518.4</v>
      </c>
      <c r="K37" s="271">
        <v>509.5</v>
      </c>
      <c r="L37" s="271">
        <v>501.15</v>
      </c>
      <c r="M37" s="271">
        <v>6.7424400000000002</v>
      </c>
      <c r="N37" s="1"/>
      <c r="O37" s="1"/>
    </row>
    <row r="38" spans="1:15" ht="12.75" customHeight="1">
      <c r="A38" s="30">
        <v>28</v>
      </c>
      <c r="B38" s="281" t="s">
        <v>299</v>
      </c>
      <c r="C38" s="271">
        <v>2495.35</v>
      </c>
      <c r="D38" s="272">
        <v>2498.6</v>
      </c>
      <c r="E38" s="272">
        <v>2467.85</v>
      </c>
      <c r="F38" s="272">
        <v>2440.35</v>
      </c>
      <c r="G38" s="272">
        <v>2409.6</v>
      </c>
      <c r="H38" s="272">
        <v>2526.1</v>
      </c>
      <c r="I38" s="272">
        <v>2556.85</v>
      </c>
      <c r="J38" s="272">
        <v>2584.35</v>
      </c>
      <c r="K38" s="271">
        <v>2529.35</v>
      </c>
      <c r="L38" s="271">
        <v>2471.1</v>
      </c>
      <c r="M38" s="271">
        <v>0.32951999999999998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378.65</v>
      </c>
      <c r="D39" s="272">
        <v>378.8</v>
      </c>
      <c r="E39" s="272">
        <v>374.8</v>
      </c>
      <c r="F39" s="272">
        <v>370.95</v>
      </c>
      <c r="G39" s="272">
        <v>366.95</v>
      </c>
      <c r="H39" s="272">
        <v>382.65000000000003</v>
      </c>
      <c r="I39" s="272">
        <v>386.65000000000003</v>
      </c>
      <c r="J39" s="272">
        <v>390.50000000000006</v>
      </c>
      <c r="K39" s="271">
        <v>382.8</v>
      </c>
      <c r="L39" s="271">
        <v>374.95</v>
      </c>
      <c r="M39" s="271">
        <v>92.8018</v>
      </c>
      <c r="N39" s="1"/>
      <c r="O39" s="1"/>
    </row>
    <row r="40" spans="1:15" ht="12.75" customHeight="1">
      <c r="A40" s="30">
        <v>30</v>
      </c>
      <c r="B40" s="281" t="s">
        <v>816</v>
      </c>
      <c r="C40" s="271">
        <v>1353.9</v>
      </c>
      <c r="D40" s="272">
        <v>1353.4166666666667</v>
      </c>
      <c r="E40" s="272">
        <v>1336.8333333333335</v>
      </c>
      <c r="F40" s="272">
        <v>1319.7666666666667</v>
      </c>
      <c r="G40" s="272">
        <v>1303.1833333333334</v>
      </c>
      <c r="H40" s="272">
        <v>1370.4833333333336</v>
      </c>
      <c r="I40" s="272">
        <v>1387.0666666666671</v>
      </c>
      <c r="J40" s="272">
        <v>1404.1333333333337</v>
      </c>
      <c r="K40" s="271">
        <v>1370</v>
      </c>
      <c r="L40" s="271">
        <v>1336.35</v>
      </c>
      <c r="M40" s="271">
        <v>3.8912100000000001</v>
      </c>
      <c r="N40" s="1"/>
      <c r="O40" s="1"/>
    </row>
    <row r="41" spans="1:15" ht="12.75" customHeight="1">
      <c r="A41" s="30">
        <v>31</v>
      </c>
      <c r="B41" s="281" t="s">
        <v>779</v>
      </c>
      <c r="C41" s="271">
        <v>795.55</v>
      </c>
      <c r="D41" s="272">
        <v>810.16666666666663</v>
      </c>
      <c r="E41" s="272">
        <v>776.88333333333321</v>
      </c>
      <c r="F41" s="272">
        <v>758.21666666666658</v>
      </c>
      <c r="G41" s="272">
        <v>724.93333333333317</v>
      </c>
      <c r="H41" s="272">
        <v>828.83333333333326</v>
      </c>
      <c r="I41" s="272">
        <v>862.11666666666679</v>
      </c>
      <c r="J41" s="272">
        <v>880.7833333333333</v>
      </c>
      <c r="K41" s="271">
        <v>843.45</v>
      </c>
      <c r="L41" s="271">
        <v>791.5</v>
      </c>
      <c r="M41" s="271">
        <v>1.57063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4325.8999999999996</v>
      </c>
      <c r="D42" s="272">
        <v>4315.0333333333328</v>
      </c>
      <c r="E42" s="272">
        <v>4281.8166666666657</v>
      </c>
      <c r="F42" s="272">
        <v>4237.7333333333327</v>
      </c>
      <c r="G42" s="272">
        <v>4204.5166666666655</v>
      </c>
      <c r="H42" s="272">
        <v>4359.1166666666659</v>
      </c>
      <c r="I42" s="272">
        <v>4392.333333333333</v>
      </c>
      <c r="J42" s="272">
        <v>4436.4166666666661</v>
      </c>
      <c r="K42" s="271">
        <v>4348.25</v>
      </c>
      <c r="L42" s="271">
        <v>4270.95</v>
      </c>
      <c r="M42" s="271">
        <v>4.40869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227.35</v>
      </c>
      <c r="D43" s="272">
        <v>225.18333333333331</v>
      </c>
      <c r="E43" s="272">
        <v>220.71666666666661</v>
      </c>
      <c r="F43" s="272">
        <v>214.08333333333331</v>
      </c>
      <c r="G43" s="272">
        <v>209.61666666666662</v>
      </c>
      <c r="H43" s="272">
        <v>231.81666666666661</v>
      </c>
      <c r="I43" s="272">
        <v>236.2833333333333</v>
      </c>
      <c r="J43" s="272">
        <v>242.9166666666666</v>
      </c>
      <c r="K43" s="271">
        <v>229.65</v>
      </c>
      <c r="L43" s="271">
        <v>218.55</v>
      </c>
      <c r="M43" s="271">
        <v>48.215020000000003</v>
      </c>
      <c r="N43" s="1"/>
      <c r="O43" s="1"/>
    </row>
    <row r="44" spans="1:15" ht="12.75" customHeight="1">
      <c r="A44" s="30">
        <v>34</v>
      </c>
      <c r="B44" s="281" t="s">
        <v>846</v>
      </c>
      <c r="C44" s="271">
        <v>292.45</v>
      </c>
      <c r="D44" s="272">
        <v>293.15000000000003</v>
      </c>
      <c r="E44" s="272">
        <v>287.30000000000007</v>
      </c>
      <c r="F44" s="272">
        <v>282.15000000000003</v>
      </c>
      <c r="G44" s="272">
        <v>276.30000000000007</v>
      </c>
      <c r="H44" s="272">
        <v>298.30000000000007</v>
      </c>
      <c r="I44" s="272">
        <v>304.15000000000009</v>
      </c>
      <c r="J44" s="272">
        <v>309.30000000000007</v>
      </c>
      <c r="K44" s="271">
        <v>299</v>
      </c>
      <c r="L44" s="271">
        <v>288</v>
      </c>
      <c r="M44" s="271">
        <v>2.3536600000000001</v>
      </c>
      <c r="N44" s="1"/>
      <c r="O44" s="1"/>
    </row>
    <row r="45" spans="1:15" ht="12.75" customHeight="1">
      <c r="A45" s="30">
        <v>35</v>
      </c>
      <c r="B45" s="281" t="s">
        <v>300</v>
      </c>
      <c r="C45" s="271">
        <v>583.6</v>
      </c>
      <c r="D45" s="272">
        <v>580.93333333333328</v>
      </c>
      <c r="E45" s="272">
        <v>576.86666666666656</v>
      </c>
      <c r="F45" s="272">
        <v>570.13333333333333</v>
      </c>
      <c r="G45" s="272">
        <v>566.06666666666661</v>
      </c>
      <c r="H45" s="272">
        <v>587.66666666666652</v>
      </c>
      <c r="I45" s="272">
        <v>591.73333333333335</v>
      </c>
      <c r="J45" s="272">
        <v>598.46666666666647</v>
      </c>
      <c r="K45" s="271">
        <v>585</v>
      </c>
      <c r="L45" s="271">
        <v>574.20000000000005</v>
      </c>
      <c r="M45" s="271">
        <v>2.1500499999999998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148.69999999999999</v>
      </c>
      <c r="D46" s="272">
        <v>150.33333333333334</v>
      </c>
      <c r="E46" s="272">
        <v>145.4666666666667</v>
      </c>
      <c r="F46" s="272">
        <v>142.23333333333335</v>
      </c>
      <c r="G46" s="272">
        <v>137.3666666666667</v>
      </c>
      <c r="H46" s="272">
        <v>153.56666666666669</v>
      </c>
      <c r="I46" s="272">
        <v>158.43333333333331</v>
      </c>
      <c r="J46" s="272">
        <v>161.66666666666669</v>
      </c>
      <c r="K46" s="271">
        <v>155.19999999999999</v>
      </c>
      <c r="L46" s="271">
        <v>147.1</v>
      </c>
      <c r="M46" s="271">
        <v>205.29622000000001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3396.15</v>
      </c>
      <c r="D47" s="272">
        <v>3375.5</v>
      </c>
      <c r="E47" s="272">
        <v>3346.25</v>
      </c>
      <c r="F47" s="272">
        <v>3296.35</v>
      </c>
      <c r="G47" s="272">
        <v>3267.1</v>
      </c>
      <c r="H47" s="272">
        <v>3425.4</v>
      </c>
      <c r="I47" s="272">
        <v>3454.65</v>
      </c>
      <c r="J47" s="272">
        <v>3504.55</v>
      </c>
      <c r="K47" s="271">
        <v>3404.75</v>
      </c>
      <c r="L47" s="271">
        <v>3325.6</v>
      </c>
      <c r="M47" s="271">
        <v>16.50536</v>
      </c>
      <c r="N47" s="1"/>
      <c r="O47" s="1"/>
    </row>
    <row r="48" spans="1:15" ht="12.75" customHeight="1">
      <c r="A48" s="30">
        <v>38</v>
      </c>
      <c r="B48" s="281" t="s">
        <v>301</v>
      </c>
      <c r="C48" s="271">
        <v>238.05</v>
      </c>
      <c r="D48" s="272">
        <v>239.80000000000004</v>
      </c>
      <c r="E48" s="272">
        <v>235.30000000000007</v>
      </c>
      <c r="F48" s="272">
        <v>232.55000000000004</v>
      </c>
      <c r="G48" s="272">
        <v>228.05000000000007</v>
      </c>
      <c r="H48" s="272">
        <v>242.55000000000007</v>
      </c>
      <c r="I48" s="272">
        <v>247.05</v>
      </c>
      <c r="J48" s="272">
        <v>249.80000000000007</v>
      </c>
      <c r="K48" s="271">
        <v>244.3</v>
      </c>
      <c r="L48" s="271">
        <v>237.05</v>
      </c>
      <c r="M48" s="271">
        <v>7.0701999999999998</v>
      </c>
      <c r="N48" s="1"/>
      <c r="O48" s="1"/>
    </row>
    <row r="49" spans="1:15" ht="12.75" customHeight="1">
      <c r="A49" s="30">
        <v>39</v>
      </c>
      <c r="B49" s="281" t="s">
        <v>302</v>
      </c>
      <c r="C49" s="271">
        <v>3127.35</v>
      </c>
      <c r="D49" s="272">
        <v>3119.2333333333336</v>
      </c>
      <c r="E49" s="272">
        <v>3093.4666666666672</v>
      </c>
      <c r="F49" s="272">
        <v>3059.5833333333335</v>
      </c>
      <c r="G49" s="272">
        <v>3033.8166666666671</v>
      </c>
      <c r="H49" s="272">
        <v>3153.1166666666672</v>
      </c>
      <c r="I49" s="272">
        <v>3178.8833333333337</v>
      </c>
      <c r="J49" s="272">
        <v>3212.7666666666673</v>
      </c>
      <c r="K49" s="271">
        <v>3145</v>
      </c>
      <c r="L49" s="271">
        <v>3085.35</v>
      </c>
      <c r="M49" s="271">
        <v>0.13428999999999999</v>
      </c>
      <c r="N49" s="1"/>
      <c r="O49" s="1"/>
    </row>
    <row r="50" spans="1:15" ht="12.75" customHeight="1">
      <c r="A50" s="30">
        <v>40</v>
      </c>
      <c r="B50" s="281" t="s">
        <v>303</v>
      </c>
      <c r="C50" s="271">
        <v>1890.6</v>
      </c>
      <c r="D50" s="272">
        <v>1885.2</v>
      </c>
      <c r="E50" s="272">
        <v>1865.4</v>
      </c>
      <c r="F50" s="272">
        <v>1840.2</v>
      </c>
      <c r="G50" s="272">
        <v>1820.4</v>
      </c>
      <c r="H50" s="272">
        <v>1910.4</v>
      </c>
      <c r="I50" s="272">
        <v>1930.1999999999998</v>
      </c>
      <c r="J50" s="272">
        <v>1955.4</v>
      </c>
      <c r="K50" s="271">
        <v>1905</v>
      </c>
      <c r="L50" s="271">
        <v>1860</v>
      </c>
      <c r="M50" s="271">
        <v>2.2357300000000002</v>
      </c>
      <c r="N50" s="1"/>
      <c r="O50" s="1"/>
    </row>
    <row r="51" spans="1:15" ht="12.75" customHeight="1">
      <c r="A51" s="30">
        <v>41</v>
      </c>
      <c r="B51" s="281" t="s">
        <v>304</v>
      </c>
      <c r="C51" s="271">
        <v>9148.7000000000007</v>
      </c>
      <c r="D51" s="272">
        <v>9146.2333333333336</v>
      </c>
      <c r="E51" s="272">
        <v>9042.4666666666672</v>
      </c>
      <c r="F51" s="272">
        <v>8936.2333333333336</v>
      </c>
      <c r="G51" s="272">
        <v>8832.4666666666672</v>
      </c>
      <c r="H51" s="272">
        <v>9252.4666666666672</v>
      </c>
      <c r="I51" s="272">
        <v>9356.2333333333336</v>
      </c>
      <c r="J51" s="272">
        <v>9462.4666666666672</v>
      </c>
      <c r="K51" s="271">
        <v>9250</v>
      </c>
      <c r="L51" s="271">
        <v>9040</v>
      </c>
      <c r="M51" s="271">
        <v>0.22428000000000001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575.20000000000005</v>
      </c>
      <c r="D52" s="272">
        <v>567.65</v>
      </c>
      <c r="E52" s="272">
        <v>554.84999999999991</v>
      </c>
      <c r="F52" s="272">
        <v>534.49999999999989</v>
      </c>
      <c r="G52" s="272">
        <v>521.69999999999982</v>
      </c>
      <c r="H52" s="272">
        <v>588</v>
      </c>
      <c r="I52" s="272">
        <v>600.79999999999995</v>
      </c>
      <c r="J52" s="272">
        <v>621.15000000000009</v>
      </c>
      <c r="K52" s="271">
        <v>580.45000000000005</v>
      </c>
      <c r="L52" s="271">
        <v>547.29999999999995</v>
      </c>
      <c r="M52" s="271">
        <v>22.087769999999999</v>
      </c>
      <c r="N52" s="1"/>
      <c r="O52" s="1"/>
    </row>
    <row r="53" spans="1:15" ht="12.75" customHeight="1">
      <c r="A53" s="30">
        <v>43</v>
      </c>
      <c r="B53" s="281" t="s">
        <v>305</v>
      </c>
      <c r="C53" s="271">
        <v>498.55</v>
      </c>
      <c r="D53" s="272">
        <v>491.18333333333334</v>
      </c>
      <c r="E53" s="272">
        <v>477.36666666666667</v>
      </c>
      <c r="F53" s="272">
        <v>456.18333333333334</v>
      </c>
      <c r="G53" s="272">
        <v>442.36666666666667</v>
      </c>
      <c r="H53" s="272">
        <v>512.36666666666667</v>
      </c>
      <c r="I53" s="272">
        <v>526.18333333333339</v>
      </c>
      <c r="J53" s="272">
        <v>547.36666666666667</v>
      </c>
      <c r="K53" s="271">
        <v>505</v>
      </c>
      <c r="L53" s="271">
        <v>470</v>
      </c>
      <c r="M53" s="271">
        <v>11.15292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4259.1000000000004</v>
      </c>
      <c r="D54" s="272">
        <v>4266.7166666666672</v>
      </c>
      <c r="E54" s="272">
        <v>4227.4333333333343</v>
      </c>
      <c r="F54" s="272">
        <v>4195.7666666666673</v>
      </c>
      <c r="G54" s="272">
        <v>4156.4833333333345</v>
      </c>
      <c r="H54" s="272">
        <v>4298.3833333333341</v>
      </c>
      <c r="I54" s="272">
        <v>4337.666666666667</v>
      </c>
      <c r="J54" s="272">
        <v>4369.3333333333339</v>
      </c>
      <c r="K54" s="271">
        <v>4306</v>
      </c>
      <c r="L54" s="271">
        <v>4235.05</v>
      </c>
      <c r="M54" s="271">
        <v>3.1127899999999999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730.45</v>
      </c>
      <c r="D55" s="272">
        <v>728.63333333333333</v>
      </c>
      <c r="E55" s="272">
        <v>722.91666666666663</v>
      </c>
      <c r="F55" s="272">
        <v>715.38333333333333</v>
      </c>
      <c r="G55" s="272">
        <v>709.66666666666663</v>
      </c>
      <c r="H55" s="272">
        <v>736.16666666666663</v>
      </c>
      <c r="I55" s="272">
        <v>741.88333333333333</v>
      </c>
      <c r="J55" s="272">
        <v>749.41666666666663</v>
      </c>
      <c r="K55" s="271">
        <v>734.35</v>
      </c>
      <c r="L55" s="271">
        <v>721.1</v>
      </c>
      <c r="M55" s="271">
        <v>72.756259999999997</v>
      </c>
      <c r="N55" s="1"/>
      <c r="O55" s="1"/>
    </row>
    <row r="56" spans="1:15" ht="12.75" customHeight="1">
      <c r="A56" s="30">
        <v>46</v>
      </c>
      <c r="B56" s="281" t="s">
        <v>306</v>
      </c>
      <c r="C56" s="271">
        <v>2787.15</v>
      </c>
      <c r="D56" s="272">
        <v>2776.4666666666672</v>
      </c>
      <c r="E56" s="272">
        <v>2740.8833333333341</v>
      </c>
      <c r="F56" s="272">
        <v>2694.6166666666668</v>
      </c>
      <c r="G56" s="272">
        <v>2659.0333333333338</v>
      </c>
      <c r="H56" s="272">
        <v>2822.7333333333345</v>
      </c>
      <c r="I56" s="272">
        <v>2858.3166666666675</v>
      </c>
      <c r="J56" s="272">
        <v>2904.5833333333348</v>
      </c>
      <c r="K56" s="271">
        <v>2812.05</v>
      </c>
      <c r="L56" s="271">
        <v>2730.2</v>
      </c>
      <c r="M56" s="271">
        <v>0.32819999999999999</v>
      </c>
      <c r="N56" s="1"/>
      <c r="O56" s="1"/>
    </row>
    <row r="57" spans="1:15" ht="12.75" customHeight="1">
      <c r="A57" s="30">
        <v>47</v>
      </c>
      <c r="B57" s="281" t="s">
        <v>307</v>
      </c>
      <c r="C57" s="271">
        <v>704.25</v>
      </c>
      <c r="D57" s="272">
        <v>697.7166666666667</v>
      </c>
      <c r="E57" s="272">
        <v>682.53333333333342</v>
      </c>
      <c r="F57" s="272">
        <v>660.81666666666672</v>
      </c>
      <c r="G57" s="272">
        <v>645.63333333333344</v>
      </c>
      <c r="H57" s="272">
        <v>719.43333333333339</v>
      </c>
      <c r="I57" s="272">
        <v>734.61666666666679</v>
      </c>
      <c r="J57" s="272">
        <v>756.33333333333337</v>
      </c>
      <c r="K57" s="271">
        <v>712.9</v>
      </c>
      <c r="L57" s="271">
        <v>676</v>
      </c>
      <c r="M57" s="271">
        <v>30.818200000000001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3996.2</v>
      </c>
      <c r="D58" s="272">
        <v>3980.85</v>
      </c>
      <c r="E58" s="272">
        <v>3956.7</v>
      </c>
      <c r="F58" s="272">
        <v>3917.2</v>
      </c>
      <c r="G58" s="272">
        <v>3893.0499999999997</v>
      </c>
      <c r="H58" s="272">
        <v>4020.35</v>
      </c>
      <c r="I58" s="272">
        <v>4044.5000000000005</v>
      </c>
      <c r="J58" s="272">
        <v>4084</v>
      </c>
      <c r="K58" s="271">
        <v>4005</v>
      </c>
      <c r="L58" s="271">
        <v>3941.35</v>
      </c>
      <c r="M58" s="271">
        <v>3.9816799999999999</v>
      </c>
      <c r="N58" s="1"/>
      <c r="O58" s="1"/>
    </row>
    <row r="59" spans="1:15" ht="12" customHeight="1">
      <c r="A59" s="30">
        <v>49</v>
      </c>
      <c r="B59" s="281" t="s">
        <v>308</v>
      </c>
      <c r="C59" s="271">
        <v>1132</v>
      </c>
      <c r="D59" s="272">
        <v>1131.5333333333333</v>
      </c>
      <c r="E59" s="272">
        <v>1122.8166666666666</v>
      </c>
      <c r="F59" s="272">
        <v>1113.6333333333332</v>
      </c>
      <c r="G59" s="272">
        <v>1104.9166666666665</v>
      </c>
      <c r="H59" s="272">
        <v>1140.7166666666667</v>
      </c>
      <c r="I59" s="272">
        <v>1149.4333333333334</v>
      </c>
      <c r="J59" s="272">
        <v>1158.6166666666668</v>
      </c>
      <c r="K59" s="271">
        <v>1140.25</v>
      </c>
      <c r="L59" s="271">
        <v>1122.3499999999999</v>
      </c>
      <c r="M59" s="271">
        <v>0.26384000000000002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7341.9</v>
      </c>
      <c r="D60" s="272">
        <v>7293.3666666666659</v>
      </c>
      <c r="E60" s="272">
        <v>7230.7333333333318</v>
      </c>
      <c r="F60" s="272">
        <v>7119.5666666666657</v>
      </c>
      <c r="G60" s="272">
        <v>7056.9333333333316</v>
      </c>
      <c r="H60" s="272">
        <v>7404.5333333333319</v>
      </c>
      <c r="I60" s="272">
        <v>7467.1666666666652</v>
      </c>
      <c r="J60" s="272">
        <v>7578.3333333333321</v>
      </c>
      <c r="K60" s="271">
        <v>7356</v>
      </c>
      <c r="L60" s="271">
        <v>7182.2</v>
      </c>
      <c r="M60" s="271">
        <v>12.491239999999999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15224.15</v>
      </c>
      <c r="D61" s="272">
        <v>15125.166666666666</v>
      </c>
      <c r="E61" s="272">
        <v>14960.333333333332</v>
      </c>
      <c r="F61" s="272">
        <v>14696.516666666666</v>
      </c>
      <c r="G61" s="272">
        <v>14531.683333333332</v>
      </c>
      <c r="H61" s="272">
        <v>15388.983333333332</v>
      </c>
      <c r="I61" s="272">
        <v>15553.816666666664</v>
      </c>
      <c r="J61" s="272">
        <v>15817.633333333331</v>
      </c>
      <c r="K61" s="271">
        <v>15290</v>
      </c>
      <c r="L61" s="271">
        <v>14861.35</v>
      </c>
      <c r="M61" s="271">
        <v>4.2489299999999997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5304.3</v>
      </c>
      <c r="D62" s="272">
        <v>5275.25</v>
      </c>
      <c r="E62" s="272">
        <v>5214.05</v>
      </c>
      <c r="F62" s="272">
        <v>5123.8</v>
      </c>
      <c r="G62" s="272">
        <v>5062.6000000000004</v>
      </c>
      <c r="H62" s="272">
        <v>5365.5</v>
      </c>
      <c r="I62" s="272">
        <v>5426.7000000000007</v>
      </c>
      <c r="J62" s="272">
        <v>5516.95</v>
      </c>
      <c r="K62" s="271">
        <v>5336.45</v>
      </c>
      <c r="L62" s="271">
        <v>5185</v>
      </c>
      <c r="M62" s="271">
        <v>0.60851</v>
      </c>
      <c r="N62" s="1"/>
      <c r="O62" s="1"/>
    </row>
    <row r="63" spans="1:15" ht="12.75" customHeight="1">
      <c r="A63" s="30">
        <v>53</v>
      </c>
      <c r="B63" s="281" t="s">
        <v>309</v>
      </c>
      <c r="C63" s="271">
        <v>3768.85</v>
      </c>
      <c r="D63" s="272">
        <v>3708.5499999999997</v>
      </c>
      <c r="E63" s="272">
        <v>3622.2499999999995</v>
      </c>
      <c r="F63" s="272">
        <v>3475.6499999999996</v>
      </c>
      <c r="G63" s="272">
        <v>3389.3499999999995</v>
      </c>
      <c r="H63" s="272">
        <v>3855.1499999999996</v>
      </c>
      <c r="I63" s="272">
        <v>3941.45</v>
      </c>
      <c r="J63" s="272">
        <v>4088.0499999999997</v>
      </c>
      <c r="K63" s="271">
        <v>3794.85</v>
      </c>
      <c r="L63" s="271">
        <v>3561.95</v>
      </c>
      <c r="M63" s="271">
        <v>4.66038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2439</v>
      </c>
      <c r="D64" s="272">
        <v>2421.3333333333335</v>
      </c>
      <c r="E64" s="272">
        <v>2392.666666666667</v>
      </c>
      <c r="F64" s="272">
        <v>2346.3333333333335</v>
      </c>
      <c r="G64" s="272">
        <v>2317.666666666667</v>
      </c>
      <c r="H64" s="272">
        <v>2467.666666666667</v>
      </c>
      <c r="I64" s="272">
        <v>2496.3333333333339</v>
      </c>
      <c r="J64" s="272">
        <v>2542.666666666667</v>
      </c>
      <c r="K64" s="271">
        <v>2450</v>
      </c>
      <c r="L64" s="271">
        <v>2375</v>
      </c>
      <c r="M64" s="271">
        <v>5.3055899999999996</v>
      </c>
      <c r="N64" s="1"/>
      <c r="O64" s="1"/>
    </row>
    <row r="65" spans="1:15" ht="12.75" customHeight="1">
      <c r="A65" s="30">
        <v>55</v>
      </c>
      <c r="B65" s="281" t="s">
        <v>310</v>
      </c>
      <c r="C65" s="271">
        <v>400.8</v>
      </c>
      <c r="D65" s="272">
        <v>398.13333333333338</v>
      </c>
      <c r="E65" s="272">
        <v>391.76666666666677</v>
      </c>
      <c r="F65" s="272">
        <v>382.73333333333341</v>
      </c>
      <c r="G65" s="272">
        <v>376.36666666666679</v>
      </c>
      <c r="H65" s="272">
        <v>407.16666666666674</v>
      </c>
      <c r="I65" s="272">
        <v>413.53333333333342</v>
      </c>
      <c r="J65" s="272">
        <v>422.56666666666672</v>
      </c>
      <c r="K65" s="271">
        <v>404.5</v>
      </c>
      <c r="L65" s="271">
        <v>389.1</v>
      </c>
      <c r="M65" s="271">
        <v>37.972470000000001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282.2</v>
      </c>
      <c r="D66" s="272">
        <v>281.90000000000003</v>
      </c>
      <c r="E66" s="272">
        <v>278.30000000000007</v>
      </c>
      <c r="F66" s="272">
        <v>274.40000000000003</v>
      </c>
      <c r="G66" s="272">
        <v>270.80000000000007</v>
      </c>
      <c r="H66" s="272">
        <v>285.80000000000007</v>
      </c>
      <c r="I66" s="272">
        <v>289.40000000000009</v>
      </c>
      <c r="J66" s="272">
        <v>293.30000000000007</v>
      </c>
      <c r="K66" s="271">
        <v>285.5</v>
      </c>
      <c r="L66" s="271">
        <v>278</v>
      </c>
      <c r="M66" s="271">
        <v>58.303400000000003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121.75</v>
      </c>
      <c r="D67" s="272">
        <v>120.41666666666667</v>
      </c>
      <c r="E67" s="272">
        <v>117.28333333333335</v>
      </c>
      <c r="F67" s="272">
        <v>112.81666666666668</v>
      </c>
      <c r="G67" s="272">
        <v>109.68333333333335</v>
      </c>
      <c r="H67" s="272">
        <v>124.88333333333334</v>
      </c>
      <c r="I67" s="272">
        <v>128.01666666666665</v>
      </c>
      <c r="J67" s="272">
        <v>132.48333333333335</v>
      </c>
      <c r="K67" s="271">
        <v>123.55</v>
      </c>
      <c r="L67" s="271">
        <v>115.95</v>
      </c>
      <c r="M67" s="271">
        <v>701.5598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50.4</v>
      </c>
      <c r="D68" s="272">
        <v>50.333333333333336</v>
      </c>
      <c r="E68" s="272">
        <v>48.666666666666671</v>
      </c>
      <c r="F68" s="272">
        <v>46.933333333333337</v>
      </c>
      <c r="G68" s="272">
        <v>45.266666666666673</v>
      </c>
      <c r="H68" s="272">
        <v>52.06666666666667</v>
      </c>
      <c r="I68" s="272">
        <v>53.733333333333341</v>
      </c>
      <c r="J68" s="272">
        <v>55.466666666666669</v>
      </c>
      <c r="K68" s="271">
        <v>52</v>
      </c>
      <c r="L68" s="271">
        <v>48.6</v>
      </c>
      <c r="M68" s="271">
        <v>167.33539999999999</v>
      </c>
      <c r="N68" s="1"/>
      <c r="O68" s="1"/>
    </row>
    <row r="69" spans="1:15" ht="12.75" customHeight="1">
      <c r="A69" s="30">
        <v>59</v>
      </c>
      <c r="B69" s="281" t="s">
        <v>311</v>
      </c>
      <c r="C69" s="271">
        <v>17.850000000000001</v>
      </c>
      <c r="D69" s="272">
        <v>17.733333333333334</v>
      </c>
      <c r="E69" s="272">
        <v>17.166666666666668</v>
      </c>
      <c r="F69" s="272">
        <v>16.483333333333334</v>
      </c>
      <c r="G69" s="272">
        <v>15.916666666666668</v>
      </c>
      <c r="H69" s="272">
        <v>18.416666666666668</v>
      </c>
      <c r="I69" s="272">
        <v>18.983333333333331</v>
      </c>
      <c r="J69" s="272">
        <v>19.666666666666668</v>
      </c>
      <c r="K69" s="271">
        <v>18.3</v>
      </c>
      <c r="L69" s="271">
        <v>17.05</v>
      </c>
      <c r="M69" s="271">
        <v>72.142139999999998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1999.55</v>
      </c>
      <c r="D70" s="272">
        <v>1991.4833333333333</v>
      </c>
      <c r="E70" s="272">
        <v>1978.0666666666666</v>
      </c>
      <c r="F70" s="272">
        <v>1956.5833333333333</v>
      </c>
      <c r="G70" s="272">
        <v>1943.1666666666665</v>
      </c>
      <c r="H70" s="272">
        <v>2012.9666666666667</v>
      </c>
      <c r="I70" s="272">
        <v>2026.3833333333332</v>
      </c>
      <c r="J70" s="272">
        <v>2047.8666666666668</v>
      </c>
      <c r="K70" s="271">
        <v>2004.9</v>
      </c>
      <c r="L70" s="271">
        <v>1970</v>
      </c>
      <c r="M70" s="271">
        <v>3.8363800000000001</v>
      </c>
      <c r="N70" s="1"/>
      <c r="O70" s="1"/>
    </row>
    <row r="71" spans="1:15" ht="12.75" customHeight="1">
      <c r="A71" s="30">
        <v>61</v>
      </c>
      <c r="B71" s="281" t="s">
        <v>312</v>
      </c>
      <c r="C71" s="271">
        <v>5284.15</v>
      </c>
      <c r="D71" s="272">
        <v>5312.0666666666666</v>
      </c>
      <c r="E71" s="272">
        <v>5232.083333333333</v>
      </c>
      <c r="F71" s="272">
        <v>5180.0166666666664</v>
      </c>
      <c r="G71" s="272">
        <v>5100.0333333333328</v>
      </c>
      <c r="H71" s="272">
        <v>5364.1333333333332</v>
      </c>
      <c r="I71" s="272">
        <v>5444.1166666666668</v>
      </c>
      <c r="J71" s="272">
        <v>5496.1833333333334</v>
      </c>
      <c r="K71" s="271">
        <v>5392.05</v>
      </c>
      <c r="L71" s="271">
        <v>5260</v>
      </c>
      <c r="M71" s="271">
        <v>5.604E-2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652.45000000000005</v>
      </c>
      <c r="D72" s="272">
        <v>645.80000000000007</v>
      </c>
      <c r="E72" s="272">
        <v>637.15000000000009</v>
      </c>
      <c r="F72" s="272">
        <v>621.85</v>
      </c>
      <c r="G72" s="272">
        <v>613.20000000000005</v>
      </c>
      <c r="H72" s="272">
        <v>661.10000000000014</v>
      </c>
      <c r="I72" s="272">
        <v>669.75</v>
      </c>
      <c r="J72" s="272">
        <v>685.05000000000018</v>
      </c>
      <c r="K72" s="271">
        <v>654.45000000000005</v>
      </c>
      <c r="L72" s="271">
        <v>630.5</v>
      </c>
      <c r="M72" s="271">
        <v>28.953720000000001</v>
      </c>
      <c r="N72" s="1"/>
      <c r="O72" s="1"/>
    </row>
    <row r="73" spans="1:15" ht="12.75" customHeight="1">
      <c r="A73" s="30">
        <v>63</v>
      </c>
      <c r="B73" s="281" t="s">
        <v>313</v>
      </c>
      <c r="C73" s="271">
        <v>843.2</v>
      </c>
      <c r="D73" s="272">
        <v>839.81666666666661</v>
      </c>
      <c r="E73" s="272">
        <v>817.23333333333323</v>
      </c>
      <c r="F73" s="272">
        <v>791.26666666666665</v>
      </c>
      <c r="G73" s="272">
        <v>768.68333333333328</v>
      </c>
      <c r="H73" s="272">
        <v>865.78333333333319</v>
      </c>
      <c r="I73" s="272">
        <v>888.36666666666667</v>
      </c>
      <c r="J73" s="272">
        <v>914.33333333333314</v>
      </c>
      <c r="K73" s="271">
        <v>862.4</v>
      </c>
      <c r="L73" s="271">
        <v>813.85</v>
      </c>
      <c r="M73" s="271">
        <v>22.842179999999999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282</v>
      </c>
      <c r="D74" s="272">
        <v>282.71666666666664</v>
      </c>
      <c r="E74" s="272">
        <v>278.38333333333327</v>
      </c>
      <c r="F74" s="272">
        <v>274.76666666666665</v>
      </c>
      <c r="G74" s="272">
        <v>270.43333333333328</v>
      </c>
      <c r="H74" s="272">
        <v>286.33333333333326</v>
      </c>
      <c r="I74" s="272">
        <v>290.66666666666663</v>
      </c>
      <c r="J74" s="272">
        <v>294.28333333333325</v>
      </c>
      <c r="K74" s="271">
        <v>287.05</v>
      </c>
      <c r="L74" s="271">
        <v>279.10000000000002</v>
      </c>
      <c r="M74" s="271">
        <v>108.59204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751.9</v>
      </c>
      <c r="D75" s="272">
        <v>750.13333333333333</v>
      </c>
      <c r="E75" s="272">
        <v>743.61666666666667</v>
      </c>
      <c r="F75" s="272">
        <v>735.33333333333337</v>
      </c>
      <c r="G75" s="272">
        <v>728.81666666666672</v>
      </c>
      <c r="H75" s="272">
        <v>758.41666666666663</v>
      </c>
      <c r="I75" s="272">
        <v>764.93333333333328</v>
      </c>
      <c r="J75" s="272">
        <v>773.21666666666658</v>
      </c>
      <c r="K75" s="271">
        <v>756.65</v>
      </c>
      <c r="L75" s="271">
        <v>741.85</v>
      </c>
      <c r="M75" s="271">
        <v>13.536770000000001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54.55</v>
      </c>
      <c r="D76" s="272">
        <v>54.75</v>
      </c>
      <c r="E76" s="272">
        <v>54.05</v>
      </c>
      <c r="F76" s="272">
        <v>53.55</v>
      </c>
      <c r="G76" s="272">
        <v>52.849999999999994</v>
      </c>
      <c r="H76" s="272">
        <v>55.25</v>
      </c>
      <c r="I76" s="272">
        <v>55.95</v>
      </c>
      <c r="J76" s="272">
        <v>56.45</v>
      </c>
      <c r="K76" s="271">
        <v>55.45</v>
      </c>
      <c r="L76" s="271">
        <v>54.25</v>
      </c>
      <c r="M76" s="271">
        <v>191.99618000000001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335.15</v>
      </c>
      <c r="D77" s="272">
        <v>336.31666666666666</v>
      </c>
      <c r="E77" s="272">
        <v>331.13333333333333</v>
      </c>
      <c r="F77" s="272">
        <v>327.11666666666667</v>
      </c>
      <c r="G77" s="272">
        <v>321.93333333333334</v>
      </c>
      <c r="H77" s="272">
        <v>340.33333333333331</v>
      </c>
      <c r="I77" s="272">
        <v>345.51666666666659</v>
      </c>
      <c r="J77" s="272">
        <v>349.5333333333333</v>
      </c>
      <c r="K77" s="271">
        <v>341.5</v>
      </c>
      <c r="L77" s="271">
        <v>332.3</v>
      </c>
      <c r="M77" s="271">
        <v>38.317360000000001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686.8</v>
      </c>
      <c r="D78" s="272">
        <v>689.41666666666663</v>
      </c>
      <c r="E78" s="272">
        <v>678.5333333333333</v>
      </c>
      <c r="F78" s="272">
        <v>670.26666666666665</v>
      </c>
      <c r="G78" s="272">
        <v>659.38333333333333</v>
      </c>
      <c r="H78" s="272">
        <v>697.68333333333328</v>
      </c>
      <c r="I78" s="272">
        <v>708.56666666666672</v>
      </c>
      <c r="J78" s="272">
        <v>716.83333333333326</v>
      </c>
      <c r="K78" s="271">
        <v>700.3</v>
      </c>
      <c r="L78" s="271">
        <v>681.15</v>
      </c>
      <c r="M78" s="271">
        <v>62.365989999999996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311.10000000000002</v>
      </c>
      <c r="D79" s="272">
        <v>310.23333333333335</v>
      </c>
      <c r="E79" s="272">
        <v>308.36666666666667</v>
      </c>
      <c r="F79" s="272">
        <v>305.63333333333333</v>
      </c>
      <c r="G79" s="272">
        <v>303.76666666666665</v>
      </c>
      <c r="H79" s="272">
        <v>312.9666666666667</v>
      </c>
      <c r="I79" s="272">
        <v>314.83333333333337</v>
      </c>
      <c r="J79" s="272">
        <v>317.56666666666672</v>
      </c>
      <c r="K79" s="271">
        <v>312.10000000000002</v>
      </c>
      <c r="L79" s="271">
        <v>307.5</v>
      </c>
      <c r="M79" s="271">
        <v>18.407250000000001</v>
      </c>
      <c r="N79" s="1"/>
      <c r="O79" s="1"/>
    </row>
    <row r="80" spans="1:15" ht="12.75" customHeight="1">
      <c r="A80" s="30">
        <v>70</v>
      </c>
      <c r="B80" s="281" t="s">
        <v>314</v>
      </c>
      <c r="C80" s="271">
        <v>1002.95</v>
      </c>
      <c r="D80" s="272">
        <v>997.83333333333337</v>
      </c>
      <c r="E80" s="272">
        <v>990.66666666666674</v>
      </c>
      <c r="F80" s="272">
        <v>978.38333333333333</v>
      </c>
      <c r="G80" s="272">
        <v>971.2166666666667</v>
      </c>
      <c r="H80" s="272">
        <v>1010.1166666666668</v>
      </c>
      <c r="I80" s="272">
        <v>1017.2833333333335</v>
      </c>
      <c r="J80" s="272">
        <v>1029.5666666666668</v>
      </c>
      <c r="K80" s="271">
        <v>1005</v>
      </c>
      <c r="L80" s="271">
        <v>985.55</v>
      </c>
      <c r="M80" s="271">
        <v>0.69260999999999995</v>
      </c>
      <c r="N80" s="1"/>
      <c r="O80" s="1"/>
    </row>
    <row r="81" spans="1:15" ht="12.75" customHeight="1">
      <c r="A81" s="30">
        <v>71</v>
      </c>
      <c r="B81" s="281" t="s">
        <v>315</v>
      </c>
      <c r="C81" s="271">
        <v>334.55</v>
      </c>
      <c r="D81" s="272">
        <v>336.81666666666666</v>
      </c>
      <c r="E81" s="272">
        <v>331.23333333333335</v>
      </c>
      <c r="F81" s="272">
        <v>327.91666666666669</v>
      </c>
      <c r="G81" s="272">
        <v>322.33333333333337</v>
      </c>
      <c r="H81" s="272">
        <v>340.13333333333333</v>
      </c>
      <c r="I81" s="272">
        <v>345.7166666666667</v>
      </c>
      <c r="J81" s="272">
        <v>349.0333333333333</v>
      </c>
      <c r="K81" s="271">
        <v>342.4</v>
      </c>
      <c r="L81" s="271">
        <v>333.5</v>
      </c>
      <c r="M81" s="271">
        <v>17.320530000000002</v>
      </c>
      <c r="N81" s="1"/>
      <c r="O81" s="1"/>
    </row>
    <row r="82" spans="1:15" ht="12.75" customHeight="1">
      <c r="A82" s="30">
        <v>72</v>
      </c>
      <c r="B82" s="281" t="s">
        <v>316</v>
      </c>
      <c r="C82" s="271">
        <v>8836.4</v>
      </c>
      <c r="D82" s="272">
        <v>8827.3166666666657</v>
      </c>
      <c r="E82" s="272">
        <v>8728.6833333333307</v>
      </c>
      <c r="F82" s="272">
        <v>8620.9666666666653</v>
      </c>
      <c r="G82" s="272">
        <v>8522.3333333333303</v>
      </c>
      <c r="H82" s="272">
        <v>8935.033333333331</v>
      </c>
      <c r="I82" s="272">
        <v>9033.6666666666661</v>
      </c>
      <c r="J82" s="272">
        <v>9141.3833333333314</v>
      </c>
      <c r="K82" s="271">
        <v>8925.9500000000007</v>
      </c>
      <c r="L82" s="271">
        <v>8719.6</v>
      </c>
      <c r="M82" s="271">
        <v>0.64351999999999998</v>
      </c>
      <c r="N82" s="1"/>
      <c r="O82" s="1"/>
    </row>
    <row r="83" spans="1:15" ht="12.75" customHeight="1">
      <c r="A83" s="30">
        <v>73</v>
      </c>
      <c r="B83" s="281" t="s">
        <v>317</v>
      </c>
      <c r="C83" s="271">
        <v>977.55</v>
      </c>
      <c r="D83" s="272">
        <v>971.05000000000007</v>
      </c>
      <c r="E83" s="272">
        <v>961.50000000000011</v>
      </c>
      <c r="F83" s="272">
        <v>945.45</v>
      </c>
      <c r="G83" s="272">
        <v>935.90000000000009</v>
      </c>
      <c r="H83" s="272">
        <v>987.10000000000014</v>
      </c>
      <c r="I83" s="272">
        <v>996.65000000000009</v>
      </c>
      <c r="J83" s="272">
        <v>1012.7000000000002</v>
      </c>
      <c r="K83" s="271">
        <v>980.6</v>
      </c>
      <c r="L83" s="271">
        <v>955</v>
      </c>
      <c r="M83" s="271">
        <v>0.42074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961.75</v>
      </c>
      <c r="D84" s="272">
        <v>971.65</v>
      </c>
      <c r="E84" s="272">
        <v>946.3</v>
      </c>
      <c r="F84" s="272">
        <v>930.85</v>
      </c>
      <c r="G84" s="272">
        <v>905.5</v>
      </c>
      <c r="H84" s="272">
        <v>987.09999999999991</v>
      </c>
      <c r="I84" s="272">
        <v>1012.45</v>
      </c>
      <c r="J84" s="272">
        <v>1027.8999999999999</v>
      </c>
      <c r="K84" s="271">
        <v>997</v>
      </c>
      <c r="L84" s="271">
        <v>956.2</v>
      </c>
      <c r="M84" s="271">
        <v>0.70845000000000002</v>
      </c>
      <c r="N84" s="1"/>
      <c r="O84" s="1"/>
    </row>
    <row r="85" spans="1:15" ht="12.75" customHeight="1">
      <c r="A85" s="30">
        <v>75</v>
      </c>
      <c r="B85" s="281" t="s">
        <v>847</v>
      </c>
      <c r="C85" s="271">
        <v>629.85</v>
      </c>
      <c r="D85" s="272">
        <v>630.85</v>
      </c>
      <c r="E85" s="272">
        <v>618.25</v>
      </c>
      <c r="F85" s="272">
        <v>606.65</v>
      </c>
      <c r="G85" s="272">
        <v>594.04999999999995</v>
      </c>
      <c r="H85" s="272">
        <v>642.45000000000005</v>
      </c>
      <c r="I85" s="272">
        <v>655.05000000000018</v>
      </c>
      <c r="J85" s="272">
        <v>666.65000000000009</v>
      </c>
      <c r="K85" s="271">
        <v>643.45000000000005</v>
      </c>
      <c r="L85" s="271">
        <v>619.25</v>
      </c>
      <c r="M85" s="271">
        <v>3.3494999999999999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17802.05</v>
      </c>
      <c r="D86" s="272">
        <v>17734.016666666666</v>
      </c>
      <c r="E86" s="272">
        <v>17568.033333333333</v>
      </c>
      <c r="F86" s="272">
        <v>17334.016666666666</v>
      </c>
      <c r="G86" s="272">
        <v>17168.033333333333</v>
      </c>
      <c r="H86" s="272">
        <v>17968.033333333333</v>
      </c>
      <c r="I86" s="272">
        <v>18134.016666666663</v>
      </c>
      <c r="J86" s="272">
        <v>18368.033333333333</v>
      </c>
      <c r="K86" s="271">
        <v>17900</v>
      </c>
      <c r="L86" s="271">
        <v>17500</v>
      </c>
      <c r="M86" s="271">
        <v>0.89734000000000003</v>
      </c>
      <c r="N86" s="1"/>
      <c r="O86" s="1"/>
    </row>
    <row r="87" spans="1:15" ht="12.75" customHeight="1">
      <c r="A87" s="30">
        <v>77</v>
      </c>
      <c r="B87" s="281" t="s">
        <v>318</v>
      </c>
      <c r="C87" s="271">
        <v>482.05</v>
      </c>
      <c r="D87" s="272">
        <v>481.45000000000005</v>
      </c>
      <c r="E87" s="272">
        <v>470.80000000000007</v>
      </c>
      <c r="F87" s="272">
        <v>459.55</v>
      </c>
      <c r="G87" s="272">
        <v>448.90000000000003</v>
      </c>
      <c r="H87" s="272">
        <v>492.7000000000001</v>
      </c>
      <c r="I87" s="272">
        <v>503.35000000000008</v>
      </c>
      <c r="J87" s="272">
        <v>514.60000000000014</v>
      </c>
      <c r="K87" s="271">
        <v>492.1</v>
      </c>
      <c r="L87" s="271">
        <v>470.2</v>
      </c>
      <c r="M87" s="271">
        <v>1.4339299999999999</v>
      </c>
      <c r="N87" s="1"/>
      <c r="O87" s="1"/>
    </row>
    <row r="88" spans="1:15" ht="12.75" customHeight="1">
      <c r="A88" s="30">
        <v>78</v>
      </c>
      <c r="B88" s="281" t="s">
        <v>848</v>
      </c>
      <c r="C88" s="271">
        <v>47.1</v>
      </c>
      <c r="D88" s="272">
        <v>47.483333333333327</v>
      </c>
      <c r="E88" s="272">
        <v>46.166666666666657</v>
      </c>
      <c r="F88" s="272">
        <v>45.233333333333327</v>
      </c>
      <c r="G88" s="272">
        <v>43.916666666666657</v>
      </c>
      <c r="H88" s="272">
        <v>48.416666666666657</v>
      </c>
      <c r="I88" s="272">
        <v>49.733333333333334</v>
      </c>
      <c r="J88" s="272">
        <v>50.666666666666657</v>
      </c>
      <c r="K88" s="271">
        <v>48.8</v>
      </c>
      <c r="L88" s="271">
        <v>46.55</v>
      </c>
      <c r="M88" s="271">
        <v>38.421959999999999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3788.15</v>
      </c>
      <c r="D89" s="272">
        <v>3818.4166666666665</v>
      </c>
      <c r="E89" s="272">
        <v>3727.833333333333</v>
      </c>
      <c r="F89" s="272">
        <v>3667.5166666666664</v>
      </c>
      <c r="G89" s="272">
        <v>3576.9333333333329</v>
      </c>
      <c r="H89" s="272">
        <v>3878.7333333333331</v>
      </c>
      <c r="I89" s="272">
        <v>3969.3166666666662</v>
      </c>
      <c r="J89" s="272">
        <v>4029.6333333333332</v>
      </c>
      <c r="K89" s="271">
        <v>3909</v>
      </c>
      <c r="L89" s="271">
        <v>3758.1</v>
      </c>
      <c r="M89" s="271">
        <v>3.5585900000000001</v>
      </c>
      <c r="N89" s="1"/>
      <c r="O89" s="1"/>
    </row>
    <row r="90" spans="1:15" ht="12.75" customHeight="1">
      <c r="A90" s="30">
        <v>80</v>
      </c>
      <c r="B90" s="281" t="s">
        <v>849</v>
      </c>
      <c r="C90" s="271">
        <v>1311.7</v>
      </c>
      <c r="D90" s="272">
        <v>1313.9166666666667</v>
      </c>
      <c r="E90" s="272">
        <v>1305.8333333333335</v>
      </c>
      <c r="F90" s="272">
        <v>1299.9666666666667</v>
      </c>
      <c r="G90" s="272">
        <v>1291.8833333333334</v>
      </c>
      <c r="H90" s="272">
        <v>1319.7833333333335</v>
      </c>
      <c r="I90" s="272">
        <v>1327.866666666667</v>
      </c>
      <c r="J90" s="272">
        <v>1333.7333333333336</v>
      </c>
      <c r="K90" s="271">
        <v>1322</v>
      </c>
      <c r="L90" s="271">
        <v>1308.05</v>
      </c>
      <c r="M90" s="271">
        <v>1.0535000000000001</v>
      </c>
      <c r="N90" s="1"/>
      <c r="O90" s="1"/>
    </row>
    <row r="91" spans="1:15" ht="12.75" customHeight="1">
      <c r="A91" s="30">
        <v>81</v>
      </c>
      <c r="B91" s="281" t="s">
        <v>319</v>
      </c>
      <c r="C91" s="271">
        <v>435.1</v>
      </c>
      <c r="D91" s="272">
        <v>434.86666666666662</v>
      </c>
      <c r="E91" s="272">
        <v>430.33333333333326</v>
      </c>
      <c r="F91" s="272">
        <v>425.56666666666666</v>
      </c>
      <c r="G91" s="272">
        <v>421.0333333333333</v>
      </c>
      <c r="H91" s="272">
        <v>439.63333333333321</v>
      </c>
      <c r="I91" s="272">
        <v>444.16666666666663</v>
      </c>
      <c r="J91" s="272">
        <v>448.93333333333317</v>
      </c>
      <c r="K91" s="271">
        <v>439.4</v>
      </c>
      <c r="L91" s="271">
        <v>430.1</v>
      </c>
      <c r="M91" s="271">
        <v>2.0961699999999999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78.2</v>
      </c>
      <c r="D92" s="272">
        <v>78.516666666666666</v>
      </c>
      <c r="E92" s="272">
        <v>77.583333333333329</v>
      </c>
      <c r="F92" s="272">
        <v>76.966666666666669</v>
      </c>
      <c r="G92" s="272">
        <v>76.033333333333331</v>
      </c>
      <c r="H92" s="272">
        <v>79.133333333333326</v>
      </c>
      <c r="I92" s="272">
        <v>80.066666666666663</v>
      </c>
      <c r="J92" s="272">
        <v>80.683333333333323</v>
      </c>
      <c r="K92" s="271">
        <v>79.45</v>
      </c>
      <c r="L92" s="271">
        <v>77.900000000000006</v>
      </c>
      <c r="M92" s="271">
        <v>12.944430000000001</v>
      </c>
      <c r="N92" s="1"/>
      <c r="O92" s="1"/>
    </row>
    <row r="93" spans="1:15" ht="12.75" customHeight="1">
      <c r="A93" s="30">
        <v>83</v>
      </c>
      <c r="B93" s="281" t="s">
        <v>795</v>
      </c>
      <c r="C93" s="271">
        <v>224.15</v>
      </c>
      <c r="D93" s="272">
        <v>224.36666666666667</v>
      </c>
      <c r="E93" s="272">
        <v>221.83333333333334</v>
      </c>
      <c r="F93" s="272">
        <v>219.51666666666668</v>
      </c>
      <c r="G93" s="272">
        <v>216.98333333333335</v>
      </c>
      <c r="H93" s="272">
        <v>226.68333333333334</v>
      </c>
      <c r="I93" s="272">
        <v>229.21666666666664</v>
      </c>
      <c r="J93" s="272">
        <v>231.53333333333333</v>
      </c>
      <c r="K93" s="271">
        <v>226.9</v>
      </c>
      <c r="L93" s="271">
        <v>222.05</v>
      </c>
      <c r="M93" s="271">
        <v>10.660780000000001</v>
      </c>
      <c r="N93" s="1"/>
      <c r="O93" s="1"/>
    </row>
    <row r="94" spans="1:15" ht="12.75" customHeight="1">
      <c r="A94" s="30">
        <v>84</v>
      </c>
      <c r="B94" s="281" t="s">
        <v>320</v>
      </c>
      <c r="C94" s="271">
        <v>3197.85</v>
      </c>
      <c r="D94" s="272">
        <v>3193.8166666666671</v>
      </c>
      <c r="E94" s="272">
        <v>3142.483333333334</v>
      </c>
      <c r="F94" s="272">
        <v>3087.1166666666668</v>
      </c>
      <c r="G94" s="272">
        <v>3035.7833333333338</v>
      </c>
      <c r="H94" s="272">
        <v>3249.1833333333343</v>
      </c>
      <c r="I94" s="272">
        <v>3300.5166666666673</v>
      </c>
      <c r="J94" s="272">
        <v>3355.8833333333346</v>
      </c>
      <c r="K94" s="271">
        <v>3245.15</v>
      </c>
      <c r="L94" s="271">
        <v>3138.45</v>
      </c>
      <c r="M94" s="271">
        <v>1.85273</v>
      </c>
      <c r="N94" s="1"/>
      <c r="O94" s="1"/>
    </row>
    <row r="95" spans="1:15" ht="12.75" customHeight="1">
      <c r="A95" s="30">
        <v>85</v>
      </c>
      <c r="B95" s="281" t="s">
        <v>321</v>
      </c>
      <c r="C95" s="271">
        <v>207.95</v>
      </c>
      <c r="D95" s="272">
        <v>206.26666666666665</v>
      </c>
      <c r="E95" s="272">
        <v>202.8833333333333</v>
      </c>
      <c r="F95" s="272">
        <v>197.81666666666663</v>
      </c>
      <c r="G95" s="272">
        <v>194.43333333333328</v>
      </c>
      <c r="H95" s="272">
        <v>211.33333333333331</v>
      </c>
      <c r="I95" s="272">
        <v>214.71666666666664</v>
      </c>
      <c r="J95" s="272">
        <v>219.78333333333333</v>
      </c>
      <c r="K95" s="271">
        <v>209.65</v>
      </c>
      <c r="L95" s="271">
        <v>201.2</v>
      </c>
      <c r="M95" s="271">
        <v>2.2960799999999999</v>
      </c>
      <c r="N95" s="1"/>
      <c r="O95" s="1"/>
    </row>
    <row r="96" spans="1:15" ht="12.75" customHeight="1">
      <c r="A96" s="30">
        <v>86</v>
      </c>
      <c r="B96" s="281" t="s">
        <v>322</v>
      </c>
      <c r="C96" s="271">
        <v>610.75</v>
      </c>
      <c r="D96" s="272">
        <v>611.0333333333333</v>
      </c>
      <c r="E96" s="272">
        <v>602.61666666666656</v>
      </c>
      <c r="F96" s="272">
        <v>594.48333333333323</v>
      </c>
      <c r="G96" s="272">
        <v>586.06666666666649</v>
      </c>
      <c r="H96" s="272">
        <v>619.16666666666663</v>
      </c>
      <c r="I96" s="272">
        <v>627.58333333333337</v>
      </c>
      <c r="J96" s="272">
        <v>635.7166666666667</v>
      </c>
      <c r="K96" s="271">
        <v>619.45000000000005</v>
      </c>
      <c r="L96" s="271">
        <v>602.9</v>
      </c>
      <c r="M96" s="271">
        <v>9.1072199999999999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233.2</v>
      </c>
      <c r="D97" s="272">
        <v>230.86666666666667</v>
      </c>
      <c r="E97" s="272">
        <v>225.58333333333334</v>
      </c>
      <c r="F97" s="272">
        <v>217.96666666666667</v>
      </c>
      <c r="G97" s="272">
        <v>212.68333333333334</v>
      </c>
      <c r="H97" s="272">
        <v>238.48333333333335</v>
      </c>
      <c r="I97" s="272">
        <v>243.76666666666665</v>
      </c>
      <c r="J97" s="272">
        <v>251.38333333333335</v>
      </c>
      <c r="K97" s="271">
        <v>236.15</v>
      </c>
      <c r="L97" s="271">
        <v>223.25</v>
      </c>
      <c r="M97" s="271">
        <v>191.60771</v>
      </c>
      <c r="N97" s="1"/>
      <c r="O97" s="1"/>
    </row>
    <row r="98" spans="1:15" ht="12.75" customHeight="1">
      <c r="A98" s="30">
        <v>88</v>
      </c>
      <c r="B98" s="281" t="s">
        <v>323</v>
      </c>
      <c r="C98" s="271">
        <v>842.95</v>
      </c>
      <c r="D98" s="272">
        <v>840.13333333333333</v>
      </c>
      <c r="E98" s="272">
        <v>823.4666666666667</v>
      </c>
      <c r="F98" s="272">
        <v>803.98333333333335</v>
      </c>
      <c r="G98" s="272">
        <v>787.31666666666672</v>
      </c>
      <c r="H98" s="272">
        <v>859.61666666666667</v>
      </c>
      <c r="I98" s="272">
        <v>876.28333333333342</v>
      </c>
      <c r="J98" s="272">
        <v>895.76666666666665</v>
      </c>
      <c r="K98" s="271">
        <v>856.8</v>
      </c>
      <c r="L98" s="271">
        <v>820.65</v>
      </c>
      <c r="M98" s="271">
        <v>2.85473</v>
      </c>
      <c r="N98" s="1"/>
      <c r="O98" s="1"/>
    </row>
    <row r="99" spans="1:15" ht="12.75" customHeight="1">
      <c r="A99" s="30">
        <v>89</v>
      </c>
      <c r="B99" s="281" t="s">
        <v>324</v>
      </c>
      <c r="C99" s="271">
        <v>711.5</v>
      </c>
      <c r="D99" s="272">
        <v>703.5</v>
      </c>
      <c r="E99" s="272">
        <v>691</v>
      </c>
      <c r="F99" s="272">
        <v>670.5</v>
      </c>
      <c r="G99" s="272">
        <v>658</v>
      </c>
      <c r="H99" s="272">
        <v>724</v>
      </c>
      <c r="I99" s="272">
        <v>736.5</v>
      </c>
      <c r="J99" s="272">
        <v>757</v>
      </c>
      <c r="K99" s="271">
        <v>716</v>
      </c>
      <c r="L99" s="271">
        <v>683</v>
      </c>
      <c r="M99" s="271">
        <v>0.32935999999999999</v>
      </c>
      <c r="N99" s="1"/>
      <c r="O99" s="1"/>
    </row>
    <row r="100" spans="1:15" ht="12.75" customHeight="1">
      <c r="A100" s="30">
        <v>90</v>
      </c>
      <c r="B100" s="281" t="s">
        <v>325</v>
      </c>
      <c r="C100" s="271">
        <v>844.35</v>
      </c>
      <c r="D100" s="272">
        <v>843.31666666666661</v>
      </c>
      <c r="E100" s="272">
        <v>831.08333333333326</v>
      </c>
      <c r="F100" s="272">
        <v>817.81666666666661</v>
      </c>
      <c r="G100" s="272">
        <v>805.58333333333326</v>
      </c>
      <c r="H100" s="272">
        <v>856.58333333333326</v>
      </c>
      <c r="I100" s="272">
        <v>868.81666666666661</v>
      </c>
      <c r="J100" s="272">
        <v>882.08333333333326</v>
      </c>
      <c r="K100" s="271">
        <v>855.55</v>
      </c>
      <c r="L100" s="271">
        <v>830.05</v>
      </c>
      <c r="M100" s="271">
        <v>2.9185599999999998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115.25</v>
      </c>
      <c r="D101" s="272">
        <v>116.25</v>
      </c>
      <c r="E101" s="272">
        <v>113.8</v>
      </c>
      <c r="F101" s="272">
        <v>112.35</v>
      </c>
      <c r="G101" s="272">
        <v>109.89999999999999</v>
      </c>
      <c r="H101" s="272">
        <v>117.7</v>
      </c>
      <c r="I101" s="272">
        <v>120.14999999999999</v>
      </c>
      <c r="J101" s="272">
        <v>121.60000000000001</v>
      </c>
      <c r="K101" s="271">
        <v>118.7</v>
      </c>
      <c r="L101" s="271">
        <v>114.8</v>
      </c>
      <c r="M101" s="271">
        <v>33.753689999999999</v>
      </c>
      <c r="N101" s="1"/>
      <c r="O101" s="1"/>
    </row>
    <row r="102" spans="1:15" ht="12.75" customHeight="1">
      <c r="A102" s="30">
        <v>92</v>
      </c>
      <c r="B102" s="281" t="s">
        <v>326</v>
      </c>
      <c r="C102" s="271">
        <v>1328.75</v>
      </c>
      <c r="D102" s="272">
        <v>1308.25</v>
      </c>
      <c r="E102" s="272">
        <v>1270.5</v>
      </c>
      <c r="F102" s="272">
        <v>1212.25</v>
      </c>
      <c r="G102" s="272">
        <v>1174.5</v>
      </c>
      <c r="H102" s="272">
        <v>1366.5</v>
      </c>
      <c r="I102" s="272">
        <v>1404.25</v>
      </c>
      <c r="J102" s="272">
        <v>1462.5</v>
      </c>
      <c r="K102" s="271">
        <v>1346</v>
      </c>
      <c r="L102" s="271">
        <v>1250</v>
      </c>
      <c r="M102" s="271">
        <v>4.3817300000000001</v>
      </c>
      <c r="N102" s="1"/>
      <c r="O102" s="1"/>
    </row>
    <row r="103" spans="1:15" ht="12.75" customHeight="1">
      <c r="A103" s="30">
        <v>93</v>
      </c>
      <c r="B103" s="281" t="s">
        <v>327</v>
      </c>
      <c r="C103" s="271">
        <v>18.600000000000001</v>
      </c>
      <c r="D103" s="272">
        <v>18.483333333333334</v>
      </c>
      <c r="E103" s="272">
        <v>18.06666666666667</v>
      </c>
      <c r="F103" s="272">
        <v>17.533333333333335</v>
      </c>
      <c r="G103" s="272">
        <v>17.116666666666671</v>
      </c>
      <c r="H103" s="272">
        <v>19.016666666666669</v>
      </c>
      <c r="I103" s="272">
        <v>19.433333333333334</v>
      </c>
      <c r="J103" s="272">
        <v>19.966666666666669</v>
      </c>
      <c r="K103" s="271">
        <v>18.899999999999999</v>
      </c>
      <c r="L103" s="271">
        <v>17.95</v>
      </c>
      <c r="M103" s="271">
        <v>45.302019999999999</v>
      </c>
      <c r="N103" s="1"/>
      <c r="O103" s="1"/>
    </row>
    <row r="104" spans="1:15" ht="12.75" customHeight="1">
      <c r="A104" s="30">
        <v>94</v>
      </c>
      <c r="B104" s="281" t="s">
        <v>328</v>
      </c>
      <c r="C104" s="271">
        <v>1179.45</v>
      </c>
      <c r="D104" s="272">
        <v>1177.2333333333333</v>
      </c>
      <c r="E104" s="272">
        <v>1154.5666666666666</v>
      </c>
      <c r="F104" s="272">
        <v>1129.6833333333332</v>
      </c>
      <c r="G104" s="272">
        <v>1107.0166666666664</v>
      </c>
      <c r="H104" s="272">
        <v>1202.1166666666668</v>
      </c>
      <c r="I104" s="272">
        <v>1224.7833333333333</v>
      </c>
      <c r="J104" s="272">
        <v>1249.666666666667</v>
      </c>
      <c r="K104" s="271">
        <v>1199.9000000000001</v>
      </c>
      <c r="L104" s="271">
        <v>1152.3499999999999</v>
      </c>
      <c r="M104" s="271">
        <v>11.403029999999999</v>
      </c>
      <c r="N104" s="1"/>
      <c r="O104" s="1"/>
    </row>
    <row r="105" spans="1:15" ht="12.75" customHeight="1">
      <c r="A105" s="30">
        <v>95</v>
      </c>
      <c r="B105" s="281" t="s">
        <v>329</v>
      </c>
      <c r="C105" s="271">
        <v>607.5</v>
      </c>
      <c r="D105" s="272">
        <v>601.5</v>
      </c>
      <c r="E105" s="272">
        <v>591</v>
      </c>
      <c r="F105" s="272">
        <v>574.5</v>
      </c>
      <c r="G105" s="272">
        <v>564</v>
      </c>
      <c r="H105" s="272">
        <v>618</v>
      </c>
      <c r="I105" s="272">
        <v>628.5</v>
      </c>
      <c r="J105" s="272">
        <v>645</v>
      </c>
      <c r="K105" s="271">
        <v>612</v>
      </c>
      <c r="L105" s="271">
        <v>585</v>
      </c>
      <c r="M105" s="271">
        <v>4.5346799999999998</v>
      </c>
      <c r="N105" s="1"/>
      <c r="O105" s="1"/>
    </row>
    <row r="106" spans="1:15" ht="12.75" customHeight="1">
      <c r="A106" s="30">
        <v>96</v>
      </c>
      <c r="B106" s="281" t="s">
        <v>330</v>
      </c>
      <c r="C106" s="271">
        <v>853.25</v>
      </c>
      <c r="D106" s="272">
        <v>848.41666666666663</v>
      </c>
      <c r="E106" s="272">
        <v>839.83333333333326</v>
      </c>
      <c r="F106" s="272">
        <v>826.41666666666663</v>
      </c>
      <c r="G106" s="272">
        <v>817.83333333333326</v>
      </c>
      <c r="H106" s="272">
        <v>861.83333333333326</v>
      </c>
      <c r="I106" s="272">
        <v>870.41666666666652</v>
      </c>
      <c r="J106" s="272">
        <v>883.83333333333326</v>
      </c>
      <c r="K106" s="271">
        <v>857</v>
      </c>
      <c r="L106" s="271">
        <v>835</v>
      </c>
      <c r="M106" s="271">
        <v>2.7084299999999999</v>
      </c>
      <c r="N106" s="1"/>
      <c r="O106" s="1"/>
    </row>
    <row r="107" spans="1:15" ht="12.75" customHeight="1">
      <c r="A107" s="30">
        <v>97</v>
      </c>
      <c r="B107" s="281" t="s">
        <v>331</v>
      </c>
      <c r="C107" s="271">
        <v>4838.8999999999996</v>
      </c>
      <c r="D107" s="272">
        <v>4810.95</v>
      </c>
      <c r="E107" s="272">
        <v>4761.8999999999996</v>
      </c>
      <c r="F107" s="272">
        <v>4684.8999999999996</v>
      </c>
      <c r="G107" s="272">
        <v>4635.8499999999995</v>
      </c>
      <c r="H107" s="272">
        <v>4887.95</v>
      </c>
      <c r="I107" s="272">
        <v>4937.0000000000009</v>
      </c>
      <c r="J107" s="272">
        <v>5014</v>
      </c>
      <c r="K107" s="271">
        <v>4860</v>
      </c>
      <c r="L107" s="271">
        <v>4733.95</v>
      </c>
      <c r="M107" s="271">
        <v>7.5850000000000001E-2</v>
      </c>
      <c r="N107" s="1"/>
      <c r="O107" s="1"/>
    </row>
    <row r="108" spans="1:15" ht="12.75" customHeight="1">
      <c r="A108" s="30">
        <v>98</v>
      </c>
      <c r="B108" s="281" t="s">
        <v>332</v>
      </c>
      <c r="C108" s="271">
        <v>315.60000000000002</v>
      </c>
      <c r="D108" s="272">
        <v>315.13333333333333</v>
      </c>
      <c r="E108" s="272">
        <v>311.56666666666666</v>
      </c>
      <c r="F108" s="272">
        <v>307.53333333333336</v>
      </c>
      <c r="G108" s="272">
        <v>303.9666666666667</v>
      </c>
      <c r="H108" s="272">
        <v>319.16666666666663</v>
      </c>
      <c r="I108" s="272">
        <v>322.73333333333323</v>
      </c>
      <c r="J108" s="272">
        <v>326.76666666666659</v>
      </c>
      <c r="K108" s="271">
        <v>318.7</v>
      </c>
      <c r="L108" s="271">
        <v>311.10000000000002</v>
      </c>
      <c r="M108" s="271">
        <v>2.10005</v>
      </c>
      <c r="N108" s="1"/>
      <c r="O108" s="1"/>
    </row>
    <row r="109" spans="1:15" ht="12.75" customHeight="1">
      <c r="A109" s="30">
        <v>99</v>
      </c>
      <c r="B109" s="281" t="s">
        <v>333</v>
      </c>
      <c r="C109" s="271">
        <v>330.4</v>
      </c>
      <c r="D109" s="272">
        <v>331.31666666666666</v>
      </c>
      <c r="E109" s="272">
        <v>327.13333333333333</v>
      </c>
      <c r="F109" s="272">
        <v>323.86666666666667</v>
      </c>
      <c r="G109" s="272">
        <v>319.68333333333334</v>
      </c>
      <c r="H109" s="272">
        <v>334.58333333333331</v>
      </c>
      <c r="I109" s="272">
        <v>338.76666666666659</v>
      </c>
      <c r="J109" s="272">
        <v>342.0333333333333</v>
      </c>
      <c r="K109" s="271">
        <v>335.5</v>
      </c>
      <c r="L109" s="271">
        <v>328.05</v>
      </c>
      <c r="M109" s="271">
        <v>23.65897</v>
      </c>
      <c r="N109" s="1"/>
      <c r="O109" s="1"/>
    </row>
    <row r="110" spans="1:15" ht="12.75" customHeight="1">
      <c r="A110" s="30">
        <v>100</v>
      </c>
      <c r="B110" s="281" t="s">
        <v>850</v>
      </c>
      <c r="C110" s="271">
        <v>476.5</v>
      </c>
      <c r="D110" s="272">
        <v>478.7</v>
      </c>
      <c r="E110" s="272">
        <v>470.4</v>
      </c>
      <c r="F110" s="272">
        <v>464.3</v>
      </c>
      <c r="G110" s="272">
        <v>456</v>
      </c>
      <c r="H110" s="272">
        <v>484.79999999999995</v>
      </c>
      <c r="I110" s="272">
        <v>493.1</v>
      </c>
      <c r="J110" s="272">
        <v>499.19999999999993</v>
      </c>
      <c r="K110" s="271">
        <v>487</v>
      </c>
      <c r="L110" s="271">
        <v>472.6</v>
      </c>
      <c r="M110" s="271">
        <v>4.9343399999999997</v>
      </c>
      <c r="N110" s="1"/>
      <c r="O110" s="1"/>
    </row>
    <row r="111" spans="1:15" ht="12.75" customHeight="1">
      <c r="A111" s="30">
        <v>101</v>
      </c>
      <c r="B111" s="281" t="s">
        <v>334</v>
      </c>
      <c r="C111" s="271">
        <v>647.85</v>
      </c>
      <c r="D111" s="272">
        <v>644.15</v>
      </c>
      <c r="E111" s="272">
        <v>638.29999999999995</v>
      </c>
      <c r="F111" s="272">
        <v>628.75</v>
      </c>
      <c r="G111" s="272">
        <v>622.9</v>
      </c>
      <c r="H111" s="272">
        <v>653.69999999999993</v>
      </c>
      <c r="I111" s="272">
        <v>659.55000000000007</v>
      </c>
      <c r="J111" s="272">
        <v>669.09999999999991</v>
      </c>
      <c r="K111" s="271">
        <v>650</v>
      </c>
      <c r="L111" s="271">
        <v>634.6</v>
      </c>
      <c r="M111" s="271">
        <v>0.58433000000000002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746.75</v>
      </c>
      <c r="D112" s="272">
        <v>741.75</v>
      </c>
      <c r="E112" s="272">
        <v>735</v>
      </c>
      <c r="F112" s="272">
        <v>723.25</v>
      </c>
      <c r="G112" s="272">
        <v>716.5</v>
      </c>
      <c r="H112" s="272">
        <v>753.5</v>
      </c>
      <c r="I112" s="272">
        <v>760.25</v>
      </c>
      <c r="J112" s="272">
        <v>772</v>
      </c>
      <c r="K112" s="271">
        <v>748.5</v>
      </c>
      <c r="L112" s="271">
        <v>730</v>
      </c>
      <c r="M112" s="271">
        <v>15.490180000000001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1004.2</v>
      </c>
      <c r="D113" s="272">
        <v>1000.7666666666668</v>
      </c>
      <c r="E113" s="272">
        <v>995.43333333333351</v>
      </c>
      <c r="F113" s="272">
        <v>986.66666666666674</v>
      </c>
      <c r="G113" s="272">
        <v>981.33333333333348</v>
      </c>
      <c r="H113" s="272">
        <v>1009.5333333333335</v>
      </c>
      <c r="I113" s="272">
        <v>1014.8666666666668</v>
      </c>
      <c r="J113" s="272">
        <v>1023.6333333333336</v>
      </c>
      <c r="K113" s="271">
        <v>1006.1</v>
      </c>
      <c r="L113" s="271">
        <v>992</v>
      </c>
      <c r="M113" s="271">
        <v>11.846959999999999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163.25</v>
      </c>
      <c r="D114" s="272">
        <v>162.78333333333333</v>
      </c>
      <c r="E114" s="272">
        <v>160.96666666666667</v>
      </c>
      <c r="F114" s="272">
        <v>158.68333333333334</v>
      </c>
      <c r="G114" s="272">
        <v>156.86666666666667</v>
      </c>
      <c r="H114" s="272">
        <v>165.06666666666666</v>
      </c>
      <c r="I114" s="272">
        <v>166.88333333333333</v>
      </c>
      <c r="J114" s="272">
        <v>169.16666666666666</v>
      </c>
      <c r="K114" s="271">
        <v>164.6</v>
      </c>
      <c r="L114" s="271">
        <v>160.5</v>
      </c>
      <c r="M114" s="271">
        <v>12.83137</v>
      </c>
      <c r="N114" s="1"/>
      <c r="O114" s="1"/>
    </row>
    <row r="115" spans="1:15" ht="12.75" customHeight="1">
      <c r="A115" s="30">
        <v>105</v>
      </c>
      <c r="B115" s="281" t="s">
        <v>840</v>
      </c>
      <c r="C115" s="271">
        <v>1670.5</v>
      </c>
      <c r="D115" s="272">
        <v>1680.1666666666667</v>
      </c>
      <c r="E115" s="272">
        <v>1655.3333333333335</v>
      </c>
      <c r="F115" s="272">
        <v>1640.1666666666667</v>
      </c>
      <c r="G115" s="272">
        <v>1615.3333333333335</v>
      </c>
      <c r="H115" s="272">
        <v>1695.3333333333335</v>
      </c>
      <c r="I115" s="272">
        <v>1720.166666666667</v>
      </c>
      <c r="J115" s="272">
        <v>1735.3333333333335</v>
      </c>
      <c r="K115" s="271">
        <v>1705</v>
      </c>
      <c r="L115" s="271">
        <v>1665</v>
      </c>
      <c r="M115" s="271">
        <v>0.94796999999999998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215.25</v>
      </c>
      <c r="D116" s="272">
        <v>214.71666666666667</v>
      </c>
      <c r="E116" s="272">
        <v>212.18333333333334</v>
      </c>
      <c r="F116" s="272">
        <v>209.11666666666667</v>
      </c>
      <c r="G116" s="272">
        <v>206.58333333333334</v>
      </c>
      <c r="H116" s="272">
        <v>217.78333333333333</v>
      </c>
      <c r="I116" s="272">
        <v>220.31666666666669</v>
      </c>
      <c r="J116" s="272">
        <v>223.38333333333333</v>
      </c>
      <c r="K116" s="271">
        <v>217.25</v>
      </c>
      <c r="L116" s="271">
        <v>211.65</v>
      </c>
      <c r="M116" s="271">
        <v>126.15631</v>
      </c>
      <c r="N116" s="1"/>
      <c r="O116" s="1"/>
    </row>
    <row r="117" spans="1:15" ht="12.75" customHeight="1">
      <c r="A117" s="30">
        <v>107</v>
      </c>
      <c r="B117" s="281" t="s">
        <v>335</v>
      </c>
      <c r="C117" s="271">
        <v>336.25</v>
      </c>
      <c r="D117" s="272">
        <v>335.55</v>
      </c>
      <c r="E117" s="272">
        <v>333.20000000000005</v>
      </c>
      <c r="F117" s="272">
        <v>330.15000000000003</v>
      </c>
      <c r="G117" s="272">
        <v>327.80000000000007</v>
      </c>
      <c r="H117" s="272">
        <v>338.6</v>
      </c>
      <c r="I117" s="272">
        <v>340.95000000000005</v>
      </c>
      <c r="J117" s="272">
        <v>344</v>
      </c>
      <c r="K117" s="271">
        <v>337.9</v>
      </c>
      <c r="L117" s="271">
        <v>332.5</v>
      </c>
      <c r="M117" s="271">
        <v>1.34348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3819.95</v>
      </c>
      <c r="D118" s="272">
        <v>3847.6166666666668</v>
      </c>
      <c r="E118" s="272">
        <v>3775.3333333333335</v>
      </c>
      <c r="F118" s="272">
        <v>3730.7166666666667</v>
      </c>
      <c r="G118" s="272">
        <v>3658.4333333333334</v>
      </c>
      <c r="H118" s="272">
        <v>3892.2333333333336</v>
      </c>
      <c r="I118" s="272">
        <v>3964.5166666666664</v>
      </c>
      <c r="J118" s="272">
        <v>4009.1333333333337</v>
      </c>
      <c r="K118" s="271">
        <v>3919.9</v>
      </c>
      <c r="L118" s="271">
        <v>3803</v>
      </c>
      <c r="M118" s="271">
        <v>3.4708600000000001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1585.05</v>
      </c>
      <c r="D119" s="272">
        <v>1581.9333333333334</v>
      </c>
      <c r="E119" s="272">
        <v>1573.1166666666668</v>
      </c>
      <c r="F119" s="272">
        <v>1561.1833333333334</v>
      </c>
      <c r="G119" s="272">
        <v>1552.3666666666668</v>
      </c>
      <c r="H119" s="272">
        <v>1593.8666666666668</v>
      </c>
      <c r="I119" s="272">
        <v>1602.6833333333334</v>
      </c>
      <c r="J119" s="272">
        <v>1614.6166666666668</v>
      </c>
      <c r="K119" s="271">
        <v>1590.75</v>
      </c>
      <c r="L119" s="271">
        <v>1570</v>
      </c>
      <c r="M119" s="271">
        <v>1.1902200000000001</v>
      </c>
      <c r="N119" s="1"/>
      <c r="O119" s="1"/>
    </row>
    <row r="120" spans="1:15" ht="12.75" customHeight="1">
      <c r="A120" s="30">
        <v>110</v>
      </c>
      <c r="B120" s="281" t="s">
        <v>336</v>
      </c>
      <c r="C120" s="271">
        <v>2453.5</v>
      </c>
      <c r="D120" s="272">
        <v>2460.2333333333331</v>
      </c>
      <c r="E120" s="272">
        <v>2433.4666666666662</v>
      </c>
      <c r="F120" s="272">
        <v>2413.4333333333329</v>
      </c>
      <c r="G120" s="272">
        <v>2386.6666666666661</v>
      </c>
      <c r="H120" s="272">
        <v>2480.2666666666664</v>
      </c>
      <c r="I120" s="272">
        <v>2507.0333333333338</v>
      </c>
      <c r="J120" s="272">
        <v>2527.0666666666666</v>
      </c>
      <c r="K120" s="271">
        <v>2487</v>
      </c>
      <c r="L120" s="271">
        <v>2440.1999999999998</v>
      </c>
      <c r="M120" s="271">
        <v>1.0764499999999999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726.3</v>
      </c>
      <c r="D121" s="272">
        <v>720.61666666666667</v>
      </c>
      <c r="E121" s="272">
        <v>707.23333333333335</v>
      </c>
      <c r="F121" s="272">
        <v>688.16666666666663</v>
      </c>
      <c r="G121" s="272">
        <v>674.7833333333333</v>
      </c>
      <c r="H121" s="272">
        <v>739.68333333333339</v>
      </c>
      <c r="I121" s="272">
        <v>753.06666666666683</v>
      </c>
      <c r="J121" s="272">
        <v>772.13333333333344</v>
      </c>
      <c r="K121" s="271">
        <v>734</v>
      </c>
      <c r="L121" s="271">
        <v>701.55</v>
      </c>
      <c r="M121" s="271">
        <v>18.073229999999999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1044.2</v>
      </c>
      <c r="D122" s="272">
        <v>1043.1666666666667</v>
      </c>
      <c r="E122" s="272">
        <v>1032.0333333333335</v>
      </c>
      <c r="F122" s="272">
        <v>1019.8666666666668</v>
      </c>
      <c r="G122" s="272">
        <v>1008.7333333333336</v>
      </c>
      <c r="H122" s="272">
        <v>1055.3333333333335</v>
      </c>
      <c r="I122" s="272">
        <v>1066.4666666666667</v>
      </c>
      <c r="J122" s="272">
        <v>1078.6333333333334</v>
      </c>
      <c r="K122" s="271">
        <v>1054.3</v>
      </c>
      <c r="L122" s="271">
        <v>1031</v>
      </c>
      <c r="M122" s="271">
        <v>9.3917699999999993</v>
      </c>
      <c r="N122" s="1"/>
      <c r="O122" s="1"/>
    </row>
    <row r="123" spans="1:15" ht="12.75" customHeight="1">
      <c r="A123" s="30">
        <v>113</v>
      </c>
      <c r="B123" s="281" t="s">
        <v>337</v>
      </c>
      <c r="C123" s="271">
        <v>1010.45</v>
      </c>
      <c r="D123" s="272">
        <v>1019.3333333333334</v>
      </c>
      <c r="E123" s="272">
        <v>993.4666666666667</v>
      </c>
      <c r="F123" s="272">
        <v>976.48333333333335</v>
      </c>
      <c r="G123" s="272">
        <v>950.61666666666667</v>
      </c>
      <c r="H123" s="272">
        <v>1036.3166666666666</v>
      </c>
      <c r="I123" s="272">
        <v>1062.1833333333334</v>
      </c>
      <c r="J123" s="272">
        <v>1079.1666666666667</v>
      </c>
      <c r="K123" s="271">
        <v>1045.2</v>
      </c>
      <c r="L123" s="271">
        <v>1002.35</v>
      </c>
      <c r="M123" s="271">
        <v>1.32883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399.05</v>
      </c>
      <c r="D124" s="272">
        <v>400.01666666666665</v>
      </c>
      <c r="E124" s="272">
        <v>395.0333333333333</v>
      </c>
      <c r="F124" s="272">
        <v>391.01666666666665</v>
      </c>
      <c r="G124" s="272">
        <v>386.0333333333333</v>
      </c>
      <c r="H124" s="272">
        <v>404.0333333333333</v>
      </c>
      <c r="I124" s="272">
        <v>409.01666666666665</v>
      </c>
      <c r="J124" s="272">
        <v>413.0333333333333</v>
      </c>
      <c r="K124" s="271">
        <v>405</v>
      </c>
      <c r="L124" s="271">
        <v>396</v>
      </c>
      <c r="M124" s="271">
        <v>17.916229999999999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1198.3</v>
      </c>
      <c r="D125" s="272">
        <v>1204.3499999999999</v>
      </c>
      <c r="E125" s="272">
        <v>1185.0999999999999</v>
      </c>
      <c r="F125" s="272">
        <v>1171.9000000000001</v>
      </c>
      <c r="G125" s="272">
        <v>1152.6500000000001</v>
      </c>
      <c r="H125" s="272">
        <v>1217.5499999999997</v>
      </c>
      <c r="I125" s="272">
        <v>1236.7999999999997</v>
      </c>
      <c r="J125" s="272">
        <v>1249.9999999999995</v>
      </c>
      <c r="K125" s="271">
        <v>1223.5999999999999</v>
      </c>
      <c r="L125" s="271">
        <v>1191.1500000000001</v>
      </c>
      <c r="M125" s="271">
        <v>4.1812399999999998</v>
      </c>
      <c r="N125" s="1"/>
      <c r="O125" s="1"/>
    </row>
    <row r="126" spans="1:15" ht="12.75" customHeight="1">
      <c r="A126" s="30">
        <v>116</v>
      </c>
      <c r="B126" s="281" t="s">
        <v>338</v>
      </c>
      <c r="C126" s="271">
        <v>814.6</v>
      </c>
      <c r="D126" s="272">
        <v>819.33333333333337</v>
      </c>
      <c r="E126" s="272">
        <v>807.26666666666677</v>
      </c>
      <c r="F126" s="272">
        <v>799.93333333333339</v>
      </c>
      <c r="G126" s="272">
        <v>787.86666666666679</v>
      </c>
      <c r="H126" s="272">
        <v>826.66666666666674</v>
      </c>
      <c r="I126" s="272">
        <v>838.73333333333335</v>
      </c>
      <c r="J126" s="272">
        <v>846.06666666666672</v>
      </c>
      <c r="K126" s="271">
        <v>831.4</v>
      </c>
      <c r="L126" s="271">
        <v>812</v>
      </c>
      <c r="M126" s="271">
        <v>1.57623</v>
      </c>
      <c r="N126" s="1"/>
      <c r="O126" s="1"/>
    </row>
    <row r="127" spans="1:15" ht="12.75" customHeight="1">
      <c r="A127" s="30">
        <v>117</v>
      </c>
      <c r="B127" s="281" t="s">
        <v>340</v>
      </c>
      <c r="C127" s="271">
        <v>995.4</v>
      </c>
      <c r="D127" s="272">
        <v>989.98333333333323</v>
      </c>
      <c r="E127" s="272">
        <v>956.46666666666647</v>
      </c>
      <c r="F127" s="272">
        <v>917.53333333333319</v>
      </c>
      <c r="G127" s="272">
        <v>884.01666666666642</v>
      </c>
      <c r="H127" s="272">
        <v>1028.9166666666665</v>
      </c>
      <c r="I127" s="272">
        <v>1062.4333333333332</v>
      </c>
      <c r="J127" s="272">
        <v>1101.3666666666666</v>
      </c>
      <c r="K127" s="271">
        <v>1023.5</v>
      </c>
      <c r="L127" s="271">
        <v>951.05</v>
      </c>
      <c r="M127" s="271">
        <v>1.11476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376.65</v>
      </c>
      <c r="D128" s="272">
        <v>379.2833333333333</v>
      </c>
      <c r="E128" s="272">
        <v>372.56666666666661</v>
      </c>
      <c r="F128" s="272">
        <v>368.48333333333329</v>
      </c>
      <c r="G128" s="272">
        <v>361.76666666666659</v>
      </c>
      <c r="H128" s="272">
        <v>383.36666666666662</v>
      </c>
      <c r="I128" s="272">
        <v>390.08333333333331</v>
      </c>
      <c r="J128" s="272">
        <v>394.16666666666663</v>
      </c>
      <c r="K128" s="271">
        <v>386</v>
      </c>
      <c r="L128" s="271">
        <v>375.2</v>
      </c>
      <c r="M128" s="271">
        <v>44.486899999999999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578.25</v>
      </c>
      <c r="D129" s="272">
        <v>581.25</v>
      </c>
      <c r="E129" s="272">
        <v>572</v>
      </c>
      <c r="F129" s="272">
        <v>565.75</v>
      </c>
      <c r="G129" s="272">
        <v>556.5</v>
      </c>
      <c r="H129" s="272">
        <v>587.5</v>
      </c>
      <c r="I129" s="272">
        <v>596.75</v>
      </c>
      <c r="J129" s="272">
        <v>603</v>
      </c>
      <c r="K129" s="271">
        <v>590.5</v>
      </c>
      <c r="L129" s="271">
        <v>575</v>
      </c>
      <c r="M129" s="271">
        <v>12.91098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1582.45</v>
      </c>
      <c r="D130" s="272">
        <v>1589.2833333333335</v>
      </c>
      <c r="E130" s="272">
        <v>1568.0166666666671</v>
      </c>
      <c r="F130" s="272">
        <v>1553.5833333333335</v>
      </c>
      <c r="G130" s="272">
        <v>1532.3166666666671</v>
      </c>
      <c r="H130" s="272">
        <v>1603.7166666666672</v>
      </c>
      <c r="I130" s="272">
        <v>1624.9833333333336</v>
      </c>
      <c r="J130" s="272">
        <v>1639.4166666666672</v>
      </c>
      <c r="K130" s="271">
        <v>1610.55</v>
      </c>
      <c r="L130" s="271">
        <v>1574.85</v>
      </c>
      <c r="M130" s="271">
        <v>0.72177999999999998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1954</v>
      </c>
      <c r="D131" s="272">
        <v>1957.9166666666667</v>
      </c>
      <c r="E131" s="272">
        <v>1918.0833333333335</v>
      </c>
      <c r="F131" s="272">
        <v>1882.1666666666667</v>
      </c>
      <c r="G131" s="272">
        <v>1842.3333333333335</v>
      </c>
      <c r="H131" s="272">
        <v>1993.8333333333335</v>
      </c>
      <c r="I131" s="272">
        <v>2033.666666666667</v>
      </c>
      <c r="J131" s="272">
        <v>2069.5833333333335</v>
      </c>
      <c r="K131" s="271">
        <v>1997.75</v>
      </c>
      <c r="L131" s="271">
        <v>1922</v>
      </c>
      <c r="M131" s="271">
        <v>11.77624</v>
      </c>
      <c r="N131" s="1"/>
      <c r="O131" s="1"/>
    </row>
    <row r="132" spans="1:15" ht="12.75" customHeight="1">
      <c r="A132" s="30">
        <v>122</v>
      </c>
      <c r="B132" s="281" t="s">
        <v>341</v>
      </c>
      <c r="C132" s="271">
        <v>200.55</v>
      </c>
      <c r="D132" s="272">
        <v>200.78333333333333</v>
      </c>
      <c r="E132" s="272">
        <v>194.16666666666666</v>
      </c>
      <c r="F132" s="272">
        <v>187.78333333333333</v>
      </c>
      <c r="G132" s="272">
        <v>181.16666666666666</v>
      </c>
      <c r="H132" s="272">
        <v>207.16666666666666</v>
      </c>
      <c r="I132" s="272">
        <v>213.78333333333333</v>
      </c>
      <c r="J132" s="272">
        <v>220.16666666666666</v>
      </c>
      <c r="K132" s="271">
        <v>207.4</v>
      </c>
      <c r="L132" s="271">
        <v>194.4</v>
      </c>
      <c r="M132" s="271">
        <v>51.108699999999999</v>
      </c>
      <c r="N132" s="1"/>
      <c r="O132" s="1"/>
    </row>
    <row r="133" spans="1:15" ht="12.75" customHeight="1">
      <c r="A133" s="30">
        <v>123</v>
      </c>
      <c r="B133" s="281" t="s">
        <v>851</v>
      </c>
      <c r="C133" s="271">
        <v>176.9</v>
      </c>
      <c r="D133" s="272">
        <v>178.78333333333333</v>
      </c>
      <c r="E133" s="272">
        <v>174.11666666666667</v>
      </c>
      <c r="F133" s="272">
        <v>171.33333333333334</v>
      </c>
      <c r="G133" s="272">
        <v>166.66666666666669</v>
      </c>
      <c r="H133" s="272">
        <v>181.56666666666666</v>
      </c>
      <c r="I133" s="272">
        <v>186.23333333333335</v>
      </c>
      <c r="J133" s="272">
        <v>189.01666666666665</v>
      </c>
      <c r="K133" s="271">
        <v>183.45</v>
      </c>
      <c r="L133" s="271">
        <v>176</v>
      </c>
      <c r="M133" s="271">
        <v>22.389199999999999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45.5</v>
      </c>
      <c r="D134" s="272">
        <v>44.816666666666663</v>
      </c>
      <c r="E134" s="272">
        <v>44.133333333333326</v>
      </c>
      <c r="F134" s="272">
        <v>42.766666666666666</v>
      </c>
      <c r="G134" s="272">
        <v>42.083333333333329</v>
      </c>
      <c r="H134" s="272">
        <v>46.183333333333323</v>
      </c>
      <c r="I134" s="272">
        <v>46.86666666666666</v>
      </c>
      <c r="J134" s="272">
        <v>48.23333333333332</v>
      </c>
      <c r="K134" s="271">
        <v>45.5</v>
      </c>
      <c r="L134" s="271">
        <v>43.45</v>
      </c>
      <c r="M134" s="271">
        <v>72.611469999999997</v>
      </c>
      <c r="N134" s="1"/>
      <c r="O134" s="1"/>
    </row>
    <row r="135" spans="1:15" ht="12.75" customHeight="1">
      <c r="A135" s="30">
        <v>125</v>
      </c>
      <c r="B135" s="281" t="s">
        <v>342</v>
      </c>
      <c r="C135" s="271">
        <v>252.25</v>
      </c>
      <c r="D135" s="272">
        <v>249.45000000000002</v>
      </c>
      <c r="E135" s="272">
        <v>237.90000000000003</v>
      </c>
      <c r="F135" s="272">
        <v>223.55</v>
      </c>
      <c r="G135" s="272">
        <v>212.00000000000003</v>
      </c>
      <c r="H135" s="272">
        <v>263.80000000000007</v>
      </c>
      <c r="I135" s="272">
        <v>275.35000000000002</v>
      </c>
      <c r="J135" s="272">
        <v>289.70000000000005</v>
      </c>
      <c r="K135" s="271">
        <v>261</v>
      </c>
      <c r="L135" s="271">
        <v>235.1</v>
      </c>
      <c r="M135" s="271">
        <v>21.76024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3824.9</v>
      </c>
      <c r="D136" s="272">
        <v>3817.2999999999997</v>
      </c>
      <c r="E136" s="272">
        <v>3794.5999999999995</v>
      </c>
      <c r="F136" s="272">
        <v>3764.2999999999997</v>
      </c>
      <c r="G136" s="272">
        <v>3741.5999999999995</v>
      </c>
      <c r="H136" s="272">
        <v>3847.5999999999995</v>
      </c>
      <c r="I136" s="272">
        <v>3870.2999999999993</v>
      </c>
      <c r="J136" s="272">
        <v>3900.5999999999995</v>
      </c>
      <c r="K136" s="271">
        <v>3840</v>
      </c>
      <c r="L136" s="271">
        <v>3787</v>
      </c>
      <c r="M136" s="271">
        <v>2.9303599999999999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3775.75</v>
      </c>
      <c r="D137" s="272">
        <v>3768.85</v>
      </c>
      <c r="E137" s="272">
        <v>3720.7</v>
      </c>
      <c r="F137" s="272">
        <v>3665.65</v>
      </c>
      <c r="G137" s="272">
        <v>3617.5</v>
      </c>
      <c r="H137" s="272">
        <v>3823.8999999999996</v>
      </c>
      <c r="I137" s="272">
        <v>3872.05</v>
      </c>
      <c r="J137" s="272">
        <v>3927.0999999999995</v>
      </c>
      <c r="K137" s="271">
        <v>3817</v>
      </c>
      <c r="L137" s="271">
        <v>3713.8</v>
      </c>
      <c r="M137" s="271">
        <v>1.86538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2325</v>
      </c>
      <c r="D138" s="272">
        <v>2336.0333333333333</v>
      </c>
      <c r="E138" s="272">
        <v>2298.0666666666666</v>
      </c>
      <c r="F138" s="272">
        <v>2271.1333333333332</v>
      </c>
      <c r="G138" s="272">
        <v>2233.1666666666665</v>
      </c>
      <c r="H138" s="272">
        <v>2362.9666666666667</v>
      </c>
      <c r="I138" s="272">
        <v>2400.9333333333329</v>
      </c>
      <c r="J138" s="272">
        <v>2427.8666666666668</v>
      </c>
      <c r="K138" s="271">
        <v>2374</v>
      </c>
      <c r="L138" s="271">
        <v>2309.1</v>
      </c>
      <c r="M138" s="271">
        <v>2.82925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4085.4</v>
      </c>
      <c r="D139" s="272">
        <v>4094.8666666666663</v>
      </c>
      <c r="E139" s="272">
        <v>4061.7333333333327</v>
      </c>
      <c r="F139" s="272">
        <v>4038.0666666666662</v>
      </c>
      <c r="G139" s="272">
        <v>4004.9333333333325</v>
      </c>
      <c r="H139" s="272">
        <v>4118.5333333333328</v>
      </c>
      <c r="I139" s="272">
        <v>4151.666666666667</v>
      </c>
      <c r="J139" s="272">
        <v>4175.333333333333</v>
      </c>
      <c r="K139" s="271">
        <v>4128</v>
      </c>
      <c r="L139" s="271">
        <v>4071.2</v>
      </c>
      <c r="M139" s="271">
        <v>5.2702299999999997</v>
      </c>
      <c r="N139" s="1"/>
      <c r="O139" s="1"/>
    </row>
    <row r="140" spans="1:15" ht="12.75" customHeight="1">
      <c r="A140" s="30">
        <v>130</v>
      </c>
      <c r="B140" s="281" t="s">
        <v>343</v>
      </c>
      <c r="C140" s="271">
        <v>557.15</v>
      </c>
      <c r="D140" s="272">
        <v>558.7833333333333</v>
      </c>
      <c r="E140" s="272">
        <v>551.66666666666663</v>
      </c>
      <c r="F140" s="272">
        <v>546.18333333333328</v>
      </c>
      <c r="G140" s="272">
        <v>539.06666666666661</v>
      </c>
      <c r="H140" s="272">
        <v>564.26666666666665</v>
      </c>
      <c r="I140" s="272">
        <v>571.38333333333344</v>
      </c>
      <c r="J140" s="272">
        <v>576.86666666666667</v>
      </c>
      <c r="K140" s="271">
        <v>565.9</v>
      </c>
      <c r="L140" s="271">
        <v>553.29999999999995</v>
      </c>
      <c r="M140" s="271">
        <v>2.7532999999999999</v>
      </c>
      <c r="N140" s="1"/>
      <c r="O140" s="1"/>
    </row>
    <row r="141" spans="1:15" ht="12.75" customHeight="1">
      <c r="A141" s="30">
        <v>131</v>
      </c>
      <c r="B141" s="281" t="s">
        <v>344</v>
      </c>
      <c r="C141" s="271">
        <v>153.9</v>
      </c>
      <c r="D141" s="272">
        <v>151.63333333333333</v>
      </c>
      <c r="E141" s="272">
        <v>148.76666666666665</v>
      </c>
      <c r="F141" s="272">
        <v>143.63333333333333</v>
      </c>
      <c r="G141" s="272">
        <v>140.76666666666665</v>
      </c>
      <c r="H141" s="272">
        <v>156.76666666666665</v>
      </c>
      <c r="I141" s="272">
        <v>159.63333333333333</v>
      </c>
      <c r="J141" s="272">
        <v>164.76666666666665</v>
      </c>
      <c r="K141" s="271">
        <v>154.5</v>
      </c>
      <c r="L141" s="271">
        <v>146.5</v>
      </c>
      <c r="M141" s="271">
        <v>5.6207000000000003</v>
      </c>
      <c r="N141" s="1"/>
      <c r="O141" s="1"/>
    </row>
    <row r="142" spans="1:15" ht="12.75" customHeight="1">
      <c r="A142" s="30">
        <v>132</v>
      </c>
      <c r="B142" s="281" t="s">
        <v>345</v>
      </c>
      <c r="C142" s="271">
        <v>171.55</v>
      </c>
      <c r="D142" s="272">
        <v>173.66666666666666</v>
      </c>
      <c r="E142" s="272">
        <v>168.88333333333333</v>
      </c>
      <c r="F142" s="272">
        <v>166.21666666666667</v>
      </c>
      <c r="G142" s="272">
        <v>161.43333333333334</v>
      </c>
      <c r="H142" s="272">
        <v>176.33333333333331</v>
      </c>
      <c r="I142" s="272">
        <v>181.11666666666667</v>
      </c>
      <c r="J142" s="272">
        <v>183.7833333333333</v>
      </c>
      <c r="K142" s="271">
        <v>178.45</v>
      </c>
      <c r="L142" s="271">
        <v>171</v>
      </c>
      <c r="M142" s="271">
        <v>8.9306300000000007</v>
      </c>
      <c r="N142" s="1"/>
      <c r="O142" s="1"/>
    </row>
    <row r="143" spans="1:15" ht="12.75" customHeight="1">
      <c r="A143" s="30">
        <v>133</v>
      </c>
      <c r="B143" s="281" t="s">
        <v>852</v>
      </c>
      <c r="C143" s="271">
        <v>393.8</v>
      </c>
      <c r="D143" s="272">
        <v>398.59999999999997</v>
      </c>
      <c r="E143" s="272">
        <v>386.19999999999993</v>
      </c>
      <c r="F143" s="272">
        <v>378.59999999999997</v>
      </c>
      <c r="G143" s="272">
        <v>366.19999999999993</v>
      </c>
      <c r="H143" s="272">
        <v>406.19999999999993</v>
      </c>
      <c r="I143" s="272">
        <v>418.59999999999991</v>
      </c>
      <c r="J143" s="272">
        <v>426.19999999999993</v>
      </c>
      <c r="K143" s="271">
        <v>411</v>
      </c>
      <c r="L143" s="271">
        <v>391</v>
      </c>
      <c r="M143" s="271">
        <v>39.741030000000002</v>
      </c>
      <c r="N143" s="1"/>
      <c r="O143" s="1"/>
    </row>
    <row r="144" spans="1:15" ht="12.75" customHeight="1">
      <c r="A144" s="30">
        <v>134</v>
      </c>
      <c r="B144" s="281" t="s">
        <v>346</v>
      </c>
      <c r="C144" s="271">
        <v>60.65</v>
      </c>
      <c r="D144" s="272">
        <v>60.966666666666669</v>
      </c>
      <c r="E144" s="272">
        <v>59.533333333333339</v>
      </c>
      <c r="F144" s="272">
        <v>58.416666666666671</v>
      </c>
      <c r="G144" s="272">
        <v>56.983333333333341</v>
      </c>
      <c r="H144" s="272">
        <v>62.083333333333336</v>
      </c>
      <c r="I144" s="272">
        <v>63.516666666666673</v>
      </c>
      <c r="J144" s="272">
        <v>64.633333333333326</v>
      </c>
      <c r="K144" s="271">
        <v>62.4</v>
      </c>
      <c r="L144" s="271">
        <v>59.85</v>
      </c>
      <c r="M144" s="271">
        <v>14.93242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3120.95</v>
      </c>
      <c r="D145" s="272">
        <v>3060.6666666666665</v>
      </c>
      <c r="E145" s="272">
        <v>2973.333333333333</v>
      </c>
      <c r="F145" s="272">
        <v>2825.7166666666667</v>
      </c>
      <c r="G145" s="272">
        <v>2738.3833333333332</v>
      </c>
      <c r="H145" s="272">
        <v>3208.2833333333328</v>
      </c>
      <c r="I145" s="272">
        <v>3295.6166666666659</v>
      </c>
      <c r="J145" s="272">
        <v>3443.2333333333327</v>
      </c>
      <c r="K145" s="271">
        <v>3148</v>
      </c>
      <c r="L145" s="271">
        <v>2913.05</v>
      </c>
      <c r="M145" s="271">
        <v>18.437850000000001</v>
      </c>
      <c r="N145" s="1"/>
      <c r="O145" s="1"/>
    </row>
    <row r="146" spans="1:15" ht="12.75" customHeight="1">
      <c r="A146" s="30">
        <v>136</v>
      </c>
      <c r="B146" s="281" t="s">
        <v>347</v>
      </c>
      <c r="C146" s="271">
        <v>409.95</v>
      </c>
      <c r="D146" s="272">
        <v>412.63333333333338</v>
      </c>
      <c r="E146" s="272">
        <v>399.26666666666677</v>
      </c>
      <c r="F146" s="272">
        <v>388.58333333333337</v>
      </c>
      <c r="G146" s="272">
        <v>375.21666666666675</v>
      </c>
      <c r="H146" s="272">
        <v>423.31666666666678</v>
      </c>
      <c r="I146" s="272">
        <v>436.68333333333345</v>
      </c>
      <c r="J146" s="272">
        <v>447.36666666666679</v>
      </c>
      <c r="K146" s="271">
        <v>426</v>
      </c>
      <c r="L146" s="271">
        <v>401.95</v>
      </c>
      <c r="M146" s="271">
        <v>16.14883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459.3</v>
      </c>
      <c r="D147" s="272">
        <v>454.18333333333334</v>
      </c>
      <c r="E147" s="272">
        <v>447.91666666666669</v>
      </c>
      <c r="F147" s="272">
        <v>436.53333333333336</v>
      </c>
      <c r="G147" s="272">
        <v>430.26666666666671</v>
      </c>
      <c r="H147" s="272">
        <v>465.56666666666666</v>
      </c>
      <c r="I147" s="272">
        <v>471.83333333333331</v>
      </c>
      <c r="J147" s="272">
        <v>483.21666666666664</v>
      </c>
      <c r="K147" s="271">
        <v>460.45</v>
      </c>
      <c r="L147" s="271">
        <v>442.8</v>
      </c>
      <c r="M147" s="271">
        <v>2.53132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1454.7</v>
      </c>
      <c r="D148" s="272">
        <v>1457.4166666666667</v>
      </c>
      <c r="E148" s="272">
        <v>1441.2833333333335</v>
      </c>
      <c r="F148" s="272">
        <v>1427.8666666666668</v>
      </c>
      <c r="G148" s="272">
        <v>1411.7333333333336</v>
      </c>
      <c r="H148" s="272">
        <v>1470.8333333333335</v>
      </c>
      <c r="I148" s="272">
        <v>1486.9666666666667</v>
      </c>
      <c r="J148" s="272">
        <v>1500.3833333333334</v>
      </c>
      <c r="K148" s="271">
        <v>1473.55</v>
      </c>
      <c r="L148" s="271">
        <v>1444</v>
      </c>
      <c r="M148" s="271">
        <v>1.13506</v>
      </c>
      <c r="N148" s="1"/>
      <c r="O148" s="1"/>
    </row>
    <row r="149" spans="1:15" ht="12.75" customHeight="1">
      <c r="A149" s="30">
        <v>139</v>
      </c>
      <c r="B149" s="281" t="s">
        <v>348</v>
      </c>
      <c r="C149" s="271">
        <v>67.5</v>
      </c>
      <c r="D149" s="272">
        <v>67.433333333333337</v>
      </c>
      <c r="E149" s="272">
        <v>67.066666666666677</v>
      </c>
      <c r="F149" s="272">
        <v>66.63333333333334</v>
      </c>
      <c r="G149" s="272">
        <v>66.26666666666668</v>
      </c>
      <c r="H149" s="272">
        <v>67.866666666666674</v>
      </c>
      <c r="I149" s="272">
        <v>68.233333333333348</v>
      </c>
      <c r="J149" s="272">
        <v>68.666666666666671</v>
      </c>
      <c r="K149" s="271">
        <v>67.8</v>
      </c>
      <c r="L149" s="271">
        <v>67</v>
      </c>
      <c r="M149" s="271">
        <v>6.6176899999999996</v>
      </c>
      <c r="N149" s="1"/>
      <c r="O149" s="1"/>
    </row>
    <row r="150" spans="1:15" ht="12.75" customHeight="1">
      <c r="A150" s="30">
        <v>140</v>
      </c>
      <c r="B150" s="281" t="s">
        <v>349</v>
      </c>
      <c r="C150" s="271">
        <v>102.4</v>
      </c>
      <c r="D150" s="272">
        <v>102.38333333333334</v>
      </c>
      <c r="E150" s="272">
        <v>101.31666666666668</v>
      </c>
      <c r="F150" s="272">
        <v>100.23333333333333</v>
      </c>
      <c r="G150" s="272">
        <v>99.166666666666671</v>
      </c>
      <c r="H150" s="272">
        <v>103.46666666666668</v>
      </c>
      <c r="I150" s="272">
        <v>104.53333333333335</v>
      </c>
      <c r="J150" s="272">
        <v>105.61666666666669</v>
      </c>
      <c r="K150" s="271">
        <v>103.45</v>
      </c>
      <c r="L150" s="271">
        <v>101.3</v>
      </c>
      <c r="M150" s="271">
        <v>3.7604799999999998</v>
      </c>
      <c r="N150" s="1"/>
      <c r="O150" s="1"/>
    </row>
    <row r="151" spans="1:15" ht="12.75" customHeight="1">
      <c r="A151" s="30">
        <v>141</v>
      </c>
      <c r="B151" s="281" t="s">
        <v>796</v>
      </c>
      <c r="C151" s="271">
        <v>45.25</v>
      </c>
      <c r="D151" s="272">
        <v>45.216666666666669</v>
      </c>
      <c r="E151" s="272">
        <v>44.433333333333337</v>
      </c>
      <c r="F151" s="272">
        <v>43.616666666666667</v>
      </c>
      <c r="G151" s="272">
        <v>42.833333333333336</v>
      </c>
      <c r="H151" s="272">
        <v>46.033333333333339</v>
      </c>
      <c r="I151" s="272">
        <v>46.81666666666667</v>
      </c>
      <c r="J151" s="272">
        <v>47.63333333333334</v>
      </c>
      <c r="K151" s="271">
        <v>46</v>
      </c>
      <c r="L151" s="271">
        <v>44.4</v>
      </c>
      <c r="M151" s="271">
        <v>11.5694</v>
      </c>
      <c r="N151" s="1"/>
      <c r="O151" s="1"/>
    </row>
    <row r="152" spans="1:15" ht="12.75" customHeight="1">
      <c r="A152" s="30">
        <v>142</v>
      </c>
      <c r="B152" s="281" t="s">
        <v>350</v>
      </c>
      <c r="C152" s="271">
        <v>704.05</v>
      </c>
      <c r="D152" s="272">
        <v>695.38333333333333</v>
      </c>
      <c r="E152" s="272">
        <v>681.76666666666665</v>
      </c>
      <c r="F152" s="272">
        <v>659.48333333333335</v>
      </c>
      <c r="G152" s="272">
        <v>645.86666666666667</v>
      </c>
      <c r="H152" s="272">
        <v>717.66666666666663</v>
      </c>
      <c r="I152" s="272">
        <v>731.28333333333319</v>
      </c>
      <c r="J152" s="272">
        <v>753.56666666666661</v>
      </c>
      <c r="K152" s="271">
        <v>709</v>
      </c>
      <c r="L152" s="271">
        <v>673.1</v>
      </c>
      <c r="M152" s="271">
        <v>0.33801999999999999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1633.45</v>
      </c>
      <c r="D153" s="272">
        <v>1634.0333333333335</v>
      </c>
      <c r="E153" s="272">
        <v>1604.0666666666671</v>
      </c>
      <c r="F153" s="272">
        <v>1574.6833333333336</v>
      </c>
      <c r="G153" s="272">
        <v>1544.7166666666672</v>
      </c>
      <c r="H153" s="272">
        <v>1663.416666666667</v>
      </c>
      <c r="I153" s="272">
        <v>1693.3833333333337</v>
      </c>
      <c r="J153" s="272">
        <v>1722.7666666666669</v>
      </c>
      <c r="K153" s="271">
        <v>1664</v>
      </c>
      <c r="L153" s="271">
        <v>1604.65</v>
      </c>
      <c r="M153" s="271">
        <v>27.47401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158.25</v>
      </c>
      <c r="D154" s="272">
        <v>157.29999999999998</v>
      </c>
      <c r="E154" s="272">
        <v>155.64999999999998</v>
      </c>
      <c r="F154" s="272">
        <v>153.04999999999998</v>
      </c>
      <c r="G154" s="272">
        <v>151.39999999999998</v>
      </c>
      <c r="H154" s="272">
        <v>159.89999999999998</v>
      </c>
      <c r="I154" s="272">
        <v>161.55000000000001</v>
      </c>
      <c r="J154" s="272">
        <v>164.14999999999998</v>
      </c>
      <c r="K154" s="271">
        <v>158.94999999999999</v>
      </c>
      <c r="L154" s="271">
        <v>154.69999999999999</v>
      </c>
      <c r="M154" s="271">
        <v>20.30331</v>
      </c>
      <c r="N154" s="1"/>
      <c r="O154" s="1"/>
    </row>
    <row r="155" spans="1:15" ht="12.75" customHeight="1">
      <c r="A155" s="30">
        <v>145</v>
      </c>
      <c r="B155" s="281" t="s">
        <v>351</v>
      </c>
      <c r="C155" s="271">
        <v>255.25</v>
      </c>
      <c r="D155" s="272">
        <v>256.15000000000003</v>
      </c>
      <c r="E155" s="272">
        <v>253.10000000000008</v>
      </c>
      <c r="F155" s="272">
        <v>250.95000000000005</v>
      </c>
      <c r="G155" s="272">
        <v>247.90000000000009</v>
      </c>
      <c r="H155" s="272">
        <v>258.30000000000007</v>
      </c>
      <c r="I155" s="272">
        <v>261.35000000000002</v>
      </c>
      <c r="J155" s="272">
        <v>263.50000000000006</v>
      </c>
      <c r="K155" s="271">
        <v>259.2</v>
      </c>
      <c r="L155" s="271">
        <v>254</v>
      </c>
      <c r="M155" s="271">
        <v>0.58450999999999997</v>
      </c>
      <c r="N155" s="1"/>
      <c r="O155" s="1"/>
    </row>
    <row r="156" spans="1:15" ht="12.75" customHeight="1">
      <c r="A156" s="30">
        <v>146</v>
      </c>
      <c r="B156" s="281" t="s">
        <v>841</v>
      </c>
      <c r="C156" s="271">
        <v>1438.6</v>
      </c>
      <c r="D156" s="272">
        <v>1431.4166666666667</v>
      </c>
      <c r="E156" s="272">
        <v>1405.1833333333334</v>
      </c>
      <c r="F156" s="272">
        <v>1371.7666666666667</v>
      </c>
      <c r="G156" s="272">
        <v>1345.5333333333333</v>
      </c>
      <c r="H156" s="272">
        <v>1464.8333333333335</v>
      </c>
      <c r="I156" s="272">
        <v>1491.0666666666666</v>
      </c>
      <c r="J156" s="272">
        <v>1524.4833333333336</v>
      </c>
      <c r="K156" s="271">
        <v>1457.65</v>
      </c>
      <c r="L156" s="271">
        <v>1398</v>
      </c>
      <c r="M156" s="271">
        <v>6.9977299999999998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110.85</v>
      </c>
      <c r="D157" s="272">
        <v>109.60000000000001</v>
      </c>
      <c r="E157" s="272">
        <v>107.25000000000001</v>
      </c>
      <c r="F157" s="272">
        <v>103.65</v>
      </c>
      <c r="G157" s="272">
        <v>101.30000000000001</v>
      </c>
      <c r="H157" s="272">
        <v>113.20000000000002</v>
      </c>
      <c r="I157" s="272">
        <v>115.55000000000001</v>
      </c>
      <c r="J157" s="272">
        <v>119.15000000000002</v>
      </c>
      <c r="K157" s="271">
        <v>111.95</v>
      </c>
      <c r="L157" s="271">
        <v>106</v>
      </c>
      <c r="M157" s="271">
        <v>299.43277999999998</v>
      </c>
      <c r="N157" s="1"/>
      <c r="O157" s="1"/>
    </row>
    <row r="158" spans="1:15" ht="12.75" customHeight="1">
      <c r="A158" s="30">
        <v>148</v>
      </c>
      <c r="B158" s="281" t="s">
        <v>797</v>
      </c>
      <c r="C158" s="271">
        <v>112.75</v>
      </c>
      <c r="D158" s="272">
        <v>112.78333333333335</v>
      </c>
      <c r="E158" s="272">
        <v>111.56666666666669</v>
      </c>
      <c r="F158" s="272">
        <v>110.38333333333334</v>
      </c>
      <c r="G158" s="272">
        <v>109.16666666666669</v>
      </c>
      <c r="H158" s="272">
        <v>113.9666666666667</v>
      </c>
      <c r="I158" s="272">
        <v>115.18333333333337</v>
      </c>
      <c r="J158" s="272">
        <v>116.3666666666667</v>
      </c>
      <c r="K158" s="271">
        <v>114</v>
      </c>
      <c r="L158" s="271">
        <v>111.6</v>
      </c>
      <c r="M158" s="271">
        <v>1.73889</v>
      </c>
      <c r="N158" s="1"/>
      <c r="O158" s="1"/>
    </row>
    <row r="159" spans="1:15" ht="12.75" customHeight="1">
      <c r="A159" s="30">
        <v>149</v>
      </c>
      <c r="B159" s="281" t="s">
        <v>352</v>
      </c>
      <c r="C159" s="271">
        <v>5696.9</v>
      </c>
      <c r="D159" s="272">
        <v>5612.416666666667</v>
      </c>
      <c r="E159" s="272">
        <v>5504.8333333333339</v>
      </c>
      <c r="F159" s="272">
        <v>5312.7666666666673</v>
      </c>
      <c r="G159" s="272">
        <v>5205.1833333333343</v>
      </c>
      <c r="H159" s="272">
        <v>5804.4833333333336</v>
      </c>
      <c r="I159" s="272">
        <v>5912.0666666666675</v>
      </c>
      <c r="J159" s="272">
        <v>6104.1333333333332</v>
      </c>
      <c r="K159" s="271">
        <v>5720</v>
      </c>
      <c r="L159" s="271">
        <v>5420.35</v>
      </c>
      <c r="M159" s="271">
        <v>1.0760400000000001</v>
      </c>
      <c r="N159" s="1"/>
      <c r="O159" s="1"/>
    </row>
    <row r="160" spans="1:15" ht="12.75" customHeight="1">
      <c r="A160" s="30">
        <v>150</v>
      </c>
      <c r="B160" s="281" t="s">
        <v>353</v>
      </c>
      <c r="C160" s="271">
        <v>434.45</v>
      </c>
      <c r="D160" s="272">
        <v>433.16666666666669</v>
      </c>
      <c r="E160" s="272">
        <v>427.43333333333339</v>
      </c>
      <c r="F160" s="272">
        <v>420.41666666666669</v>
      </c>
      <c r="G160" s="272">
        <v>414.68333333333339</v>
      </c>
      <c r="H160" s="272">
        <v>440.18333333333339</v>
      </c>
      <c r="I160" s="272">
        <v>445.91666666666663</v>
      </c>
      <c r="J160" s="272">
        <v>452.93333333333339</v>
      </c>
      <c r="K160" s="271">
        <v>438.9</v>
      </c>
      <c r="L160" s="271">
        <v>426.15</v>
      </c>
      <c r="M160" s="271">
        <v>3.1320199999999998</v>
      </c>
      <c r="N160" s="1"/>
      <c r="O160" s="1"/>
    </row>
    <row r="161" spans="1:15" ht="12.75" customHeight="1">
      <c r="A161" s="30">
        <v>151</v>
      </c>
      <c r="B161" s="281" t="s">
        <v>354</v>
      </c>
      <c r="C161" s="271">
        <v>139</v>
      </c>
      <c r="D161" s="272">
        <v>138.25</v>
      </c>
      <c r="E161" s="272">
        <v>135.75</v>
      </c>
      <c r="F161" s="272">
        <v>132.5</v>
      </c>
      <c r="G161" s="272">
        <v>130</v>
      </c>
      <c r="H161" s="272">
        <v>141.5</v>
      </c>
      <c r="I161" s="272">
        <v>144</v>
      </c>
      <c r="J161" s="272">
        <v>147.25</v>
      </c>
      <c r="K161" s="271">
        <v>140.75</v>
      </c>
      <c r="L161" s="271">
        <v>135</v>
      </c>
      <c r="M161" s="271">
        <v>8.8566800000000008</v>
      </c>
      <c r="N161" s="1"/>
      <c r="O161" s="1"/>
    </row>
    <row r="162" spans="1:15" ht="12.75" customHeight="1">
      <c r="A162" s="30">
        <v>152</v>
      </c>
      <c r="B162" s="281" t="s">
        <v>355</v>
      </c>
      <c r="C162" s="271">
        <v>105.85</v>
      </c>
      <c r="D162" s="272">
        <v>106.88333333333333</v>
      </c>
      <c r="E162" s="272">
        <v>103.96666666666665</v>
      </c>
      <c r="F162" s="272">
        <v>102.08333333333333</v>
      </c>
      <c r="G162" s="272">
        <v>99.166666666666657</v>
      </c>
      <c r="H162" s="272">
        <v>108.76666666666665</v>
      </c>
      <c r="I162" s="272">
        <v>111.68333333333334</v>
      </c>
      <c r="J162" s="272">
        <v>113.56666666666665</v>
      </c>
      <c r="K162" s="271">
        <v>109.8</v>
      </c>
      <c r="L162" s="271">
        <v>105</v>
      </c>
      <c r="M162" s="271">
        <v>90.464929999999995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268.8</v>
      </c>
      <c r="D163" s="272">
        <v>270.91666666666669</v>
      </c>
      <c r="E163" s="272">
        <v>265.98333333333335</v>
      </c>
      <c r="F163" s="272">
        <v>263.16666666666669</v>
      </c>
      <c r="G163" s="272">
        <v>258.23333333333335</v>
      </c>
      <c r="H163" s="272">
        <v>273.73333333333335</v>
      </c>
      <c r="I163" s="272">
        <v>278.66666666666663</v>
      </c>
      <c r="J163" s="272">
        <v>281.48333333333335</v>
      </c>
      <c r="K163" s="271">
        <v>275.85000000000002</v>
      </c>
      <c r="L163" s="271">
        <v>268.10000000000002</v>
      </c>
      <c r="M163" s="271">
        <v>6.4384899999999998</v>
      </c>
      <c r="N163" s="1"/>
      <c r="O163" s="1"/>
    </row>
    <row r="164" spans="1:15" ht="12.75" customHeight="1">
      <c r="A164" s="30">
        <v>154</v>
      </c>
      <c r="B164" s="281" t="s">
        <v>853</v>
      </c>
      <c r="C164" s="271">
        <v>1347.15</v>
      </c>
      <c r="D164" s="272">
        <v>1352</v>
      </c>
      <c r="E164" s="272">
        <v>1322.2</v>
      </c>
      <c r="F164" s="272">
        <v>1297.25</v>
      </c>
      <c r="G164" s="272">
        <v>1267.45</v>
      </c>
      <c r="H164" s="272">
        <v>1376.95</v>
      </c>
      <c r="I164" s="272">
        <v>1406.7500000000002</v>
      </c>
      <c r="J164" s="272">
        <v>1431.7</v>
      </c>
      <c r="K164" s="271">
        <v>1381.8</v>
      </c>
      <c r="L164" s="271">
        <v>1327.05</v>
      </c>
      <c r="M164" s="271">
        <v>0.12864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141.5</v>
      </c>
      <c r="D165" s="272">
        <v>143.35</v>
      </c>
      <c r="E165" s="272">
        <v>139.04999999999998</v>
      </c>
      <c r="F165" s="272">
        <v>136.6</v>
      </c>
      <c r="G165" s="272">
        <v>132.29999999999998</v>
      </c>
      <c r="H165" s="272">
        <v>145.79999999999998</v>
      </c>
      <c r="I165" s="272">
        <v>150.1</v>
      </c>
      <c r="J165" s="272">
        <v>152.54999999999998</v>
      </c>
      <c r="K165" s="271">
        <v>147.65</v>
      </c>
      <c r="L165" s="271">
        <v>140.9</v>
      </c>
      <c r="M165" s="271">
        <v>180.50844000000001</v>
      </c>
      <c r="N165" s="1"/>
      <c r="O165" s="1"/>
    </row>
    <row r="166" spans="1:15" ht="12.75" customHeight="1">
      <c r="A166" s="30">
        <v>156</v>
      </c>
      <c r="B166" s="281" t="s">
        <v>357</v>
      </c>
      <c r="C166" s="271">
        <v>1740.15</v>
      </c>
      <c r="D166" s="272">
        <v>1682.0166666666667</v>
      </c>
      <c r="E166" s="272">
        <v>1606.0333333333333</v>
      </c>
      <c r="F166" s="272">
        <v>1471.9166666666667</v>
      </c>
      <c r="G166" s="272">
        <v>1395.9333333333334</v>
      </c>
      <c r="H166" s="272">
        <v>1816.1333333333332</v>
      </c>
      <c r="I166" s="272">
        <v>1892.1166666666663</v>
      </c>
      <c r="J166" s="272">
        <v>2026.2333333333331</v>
      </c>
      <c r="K166" s="271">
        <v>1758</v>
      </c>
      <c r="L166" s="271">
        <v>1547.9</v>
      </c>
      <c r="M166" s="271">
        <v>12.67967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35.5</v>
      </c>
      <c r="D167" s="272">
        <v>35.300000000000004</v>
      </c>
      <c r="E167" s="272">
        <v>34.800000000000011</v>
      </c>
      <c r="F167" s="272">
        <v>34.100000000000009</v>
      </c>
      <c r="G167" s="272">
        <v>33.600000000000016</v>
      </c>
      <c r="H167" s="272">
        <v>36.000000000000007</v>
      </c>
      <c r="I167" s="272">
        <v>36.499999999999993</v>
      </c>
      <c r="J167" s="272">
        <v>37.200000000000003</v>
      </c>
      <c r="K167" s="271">
        <v>35.799999999999997</v>
      </c>
      <c r="L167" s="271">
        <v>34.6</v>
      </c>
      <c r="M167" s="271">
        <v>143.9623</v>
      </c>
      <c r="N167" s="1"/>
      <c r="O167" s="1"/>
    </row>
    <row r="168" spans="1:15" ht="12.75" customHeight="1">
      <c r="A168" s="30">
        <v>158</v>
      </c>
      <c r="B168" s="281" t="s">
        <v>358</v>
      </c>
      <c r="C168" s="271">
        <v>3139.9</v>
      </c>
      <c r="D168" s="272">
        <v>3132.5833333333335</v>
      </c>
      <c r="E168" s="272">
        <v>3115.3166666666671</v>
      </c>
      <c r="F168" s="272">
        <v>3090.7333333333336</v>
      </c>
      <c r="G168" s="272">
        <v>3073.4666666666672</v>
      </c>
      <c r="H168" s="272">
        <v>3157.166666666667</v>
      </c>
      <c r="I168" s="272">
        <v>3174.4333333333334</v>
      </c>
      <c r="J168" s="272">
        <v>3199.0166666666669</v>
      </c>
      <c r="K168" s="271">
        <v>3149.85</v>
      </c>
      <c r="L168" s="271">
        <v>3108</v>
      </c>
      <c r="M168" s="271">
        <v>9.4520000000000007E-2</v>
      </c>
      <c r="N168" s="1"/>
      <c r="O168" s="1"/>
    </row>
    <row r="169" spans="1:15" ht="12.75" customHeight="1">
      <c r="A169" s="30">
        <v>159</v>
      </c>
      <c r="B169" s="281" t="s">
        <v>359</v>
      </c>
      <c r="C169" s="271">
        <v>3252.05</v>
      </c>
      <c r="D169" s="272">
        <v>3260.7833333333333</v>
      </c>
      <c r="E169" s="272">
        <v>3196.8166666666666</v>
      </c>
      <c r="F169" s="272">
        <v>3141.5833333333335</v>
      </c>
      <c r="G169" s="272">
        <v>3077.6166666666668</v>
      </c>
      <c r="H169" s="272">
        <v>3316.0166666666664</v>
      </c>
      <c r="I169" s="272">
        <v>3379.9833333333327</v>
      </c>
      <c r="J169" s="272">
        <v>3435.2166666666662</v>
      </c>
      <c r="K169" s="271">
        <v>3324.75</v>
      </c>
      <c r="L169" s="271">
        <v>3205.55</v>
      </c>
      <c r="M169" s="271">
        <v>8.7569999999999995E-2</v>
      </c>
      <c r="N169" s="1"/>
      <c r="O169" s="1"/>
    </row>
    <row r="170" spans="1:15" ht="12.75" customHeight="1">
      <c r="A170" s="30">
        <v>160</v>
      </c>
      <c r="B170" s="281" t="s">
        <v>360</v>
      </c>
      <c r="C170" s="271">
        <v>117.8</v>
      </c>
      <c r="D170" s="272">
        <v>117.81666666666666</v>
      </c>
      <c r="E170" s="272">
        <v>116.43333333333332</v>
      </c>
      <c r="F170" s="272">
        <v>115.06666666666666</v>
      </c>
      <c r="G170" s="272">
        <v>113.68333333333332</v>
      </c>
      <c r="H170" s="272">
        <v>119.18333333333332</v>
      </c>
      <c r="I170" s="272">
        <v>120.56666666666665</v>
      </c>
      <c r="J170" s="272">
        <v>121.93333333333332</v>
      </c>
      <c r="K170" s="271">
        <v>119.2</v>
      </c>
      <c r="L170" s="271">
        <v>116.45</v>
      </c>
      <c r="M170" s="271">
        <v>1.8572900000000001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2269.85</v>
      </c>
      <c r="D171" s="272">
        <v>2264.6166666666668</v>
      </c>
      <c r="E171" s="272">
        <v>2254.2333333333336</v>
      </c>
      <c r="F171" s="272">
        <v>2238.6166666666668</v>
      </c>
      <c r="G171" s="272">
        <v>2228.2333333333336</v>
      </c>
      <c r="H171" s="272">
        <v>2280.2333333333336</v>
      </c>
      <c r="I171" s="272">
        <v>2290.6166666666668</v>
      </c>
      <c r="J171" s="272">
        <v>2306.2333333333336</v>
      </c>
      <c r="K171" s="271">
        <v>2275</v>
      </c>
      <c r="L171" s="271">
        <v>2249</v>
      </c>
      <c r="M171" s="271">
        <v>5.1116799999999998</v>
      </c>
      <c r="N171" s="1"/>
      <c r="O171" s="1"/>
    </row>
    <row r="172" spans="1:15" ht="12.75" customHeight="1">
      <c r="A172" s="30">
        <v>162</v>
      </c>
      <c r="B172" s="281" t="s">
        <v>361</v>
      </c>
      <c r="C172" s="271">
        <v>1415.3</v>
      </c>
      <c r="D172" s="272">
        <v>1419.7833333333335</v>
      </c>
      <c r="E172" s="272">
        <v>1409.5166666666671</v>
      </c>
      <c r="F172" s="272">
        <v>1403.7333333333336</v>
      </c>
      <c r="G172" s="272">
        <v>1393.4666666666672</v>
      </c>
      <c r="H172" s="272">
        <v>1425.5666666666671</v>
      </c>
      <c r="I172" s="272">
        <v>1435.8333333333335</v>
      </c>
      <c r="J172" s="272">
        <v>1441.616666666667</v>
      </c>
      <c r="K172" s="271">
        <v>1430.05</v>
      </c>
      <c r="L172" s="271">
        <v>1414</v>
      </c>
      <c r="M172" s="271">
        <v>0.31955</v>
      </c>
      <c r="N172" s="1"/>
      <c r="O172" s="1"/>
    </row>
    <row r="173" spans="1:15" ht="12.75" customHeight="1">
      <c r="A173" s="30">
        <v>163</v>
      </c>
      <c r="B173" s="281" t="s">
        <v>854</v>
      </c>
      <c r="C173" s="271">
        <v>465.35</v>
      </c>
      <c r="D173" s="272">
        <v>466.15000000000003</v>
      </c>
      <c r="E173" s="272">
        <v>456.20000000000005</v>
      </c>
      <c r="F173" s="272">
        <v>447.05</v>
      </c>
      <c r="G173" s="272">
        <v>437.1</v>
      </c>
      <c r="H173" s="272">
        <v>475.30000000000007</v>
      </c>
      <c r="I173" s="272">
        <v>485.25</v>
      </c>
      <c r="J173" s="272">
        <v>494.40000000000009</v>
      </c>
      <c r="K173" s="271">
        <v>476.1</v>
      </c>
      <c r="L173" s="271">
        <v>457</v>
      </c>
      <c r="M173" s="271">
        <v>0.69210000000000005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376.45</v>
      </c>
      <c r="D174" s="272">
        <v>377.51666666666671</v>
      </c>
      <c r="E174" s="272">
        <v>373.03333333333342</v>
      </c>
      <c r="F174" s="272">
        <v>369.61666666666673</v>
      </c>
      <c r="G174" s="272">
        <v>365.13333333333344</v>
      </c>
      <c r="H174" s="272">
        <v>380.93333333333339</v>
      </c>
      <c r="I174" s="272">
        <v>385.41666666666663</v>
      </c>
      <c r="J174" s="272">
        <v>388.83333333333337</v>
      </c>
      <c r="K174" s="271">
        <v>382</v>
      </c>
      <c r="L174" s="271">
        <v>374.1</v>
      </c>
      <c r="M174" s="271">
        <v>10.119429999999999</v>
      </c>
      <c r="N174" s="1"/>
      <c r="O174" s="1"/>
    </row>
    <row r="175" spans="1:15" ht="12.75" customHeight="1">
      <c r="A175" s="30">
        <v>165</v>
      </c>
      <c r="B175" s="281" t="s">
        <v>855</v>
      </c>
      <c r="C175" s="271">
        <v>1129.0999999999999</v>
      </c>
      <c r="D175" s="272">
        <v>1108.3666666666666</v>
      </c>
      <c r="E175" s="272">
        <v>1070.7333333333331</v>
      </c>
      <c r="F175" s="272">
        <v>1012.3666666666666</v>
      </c>
      <c r="G175" s="272">
        <v>974.73333333333312</v>
      </c>
      <c r="H175" s="272">
        <v>1166.7333333333331</v>
      </c>
      <c r="I175" s="272">
        <v>1204.3666666666668</v>
      </c>
      <c r="J175" s="272">
        <v>1262.7333333333331</v>
      </c>
      <c r="K175" s="271">
        <v>1146</v>
      </c>
      <c r="L175" s="271">
        <v>1050</v>
      </c>
      <c r="M175" s="271">
        <v>0.90129000000000004</v>
      </c>
      <c r="N175" s="1"/>
      <c r="O175" s="1"/>
    </row>
    <row r="176" spans="1:15" ht="12.75" customHeight="1">
      <c r="A176" s="30">
        <v>166</v>
      </c>
      <c r="B176" s="281" t="s">
        <v>362</v>
      </c>
      <c r="C176" s="271">
        <v>1163.25</v>
      </c>
      <c r="D176" s="272">
        <v>1171.2</v>
      </c>
      <c r="E176" s="272">
        <v>1148.6000000000001</v>
      </c>
      <c r="F176" s="272">
        <v>1133.95</v>
      </c>
      <c r="G176" s="272">
        <v>1111.3500000000001</v>
      </c>
      <c r="H176" s="272">
        <v>1185.8500000000001</v>
      </c>
      <c r="I176" s="272">
        <v>1208.45</v>
      </c>
      <c r="J176" s="272">
        <v>1223.1000000000001</v>
      </c>
      <c r="K176" s="271">
        <v>1193.8</v>
      </c>
      <c r="L176" s="271">
        <v>1156.55</v>
      </c>
      <c r="M176" s="271">
        <v>0.47805999999999998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505.1</v>
      </c>
      <c r="D177" s="272">
        <v>508.0333333333333</v>
      </c>
      <c r="E177" s="272">
        <v>501.46666666666658</v>
      </c>
      <c r="F177" s="272">
        <v>497.83333333333326</v>
      </c>
      <c r="G177" s="272">
        <v>491.26666666666654</v>
      </c>
      <c r="H177" s="272">
        <v>511.66666666666663</v>
      </c>
      <c r="I177" s="272">
        <v>518.23333333333335</v>
      </c>
      <c r="J177" s="272">
        <v>521.86666666666667</v>
      </c>
      <c r="K177" s="271">
        <v>514.6</v>
      </c>
      <c r="L177" s="271">
        <v>504.4</v>
      </c>
      <c r="M177" s="271">
        <v>2.29176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864.8</v>
      </c>
      <c r="D178" s="272">
        <v>866.48333333333323</v>
      </c>
      <c r="E178" s="272">
        <v>855.21666666666647</v>
      </c>
      <c r="F178" s="272">
        <v>845.63333333333321</v>
      </c>
      <c r="G178" s="272">
        <v>834.36666666666645</v>
      </c>
      <c r="H178" s="272">
        <v>876.06666666666649</v>
      </c>
      <c r="I178" s="272">
        <v>887.33333333333314</v>
      </c>
      <c r="J178" s="272">
        <v>896.91666666666652</v>
      </c>
      <c r="K178" s="271">
        <v>877.75</v>
      </c>
      <c r="L178" s="271">
        <v>856.9</v>
      </c>
      <c r="M178" s="271">
        <v>7.8243299999999998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443.75</v>
      </c>
      <c r="D179" s="272">
        <v>444.90000000000003</v>
      </c>
      <c r="E179" s="272">
        <v>438.95000000000005</v>
      </c>
      <c r="F179" s="272">
        <v>434.15000000000003</v>
      </c>
      <c r="G179" s="272">
        <v>428.20000000000005</v>
      </c>
      <c r="H179" s="272">
        <v>449.70000000000005</v>
      </c>
      <c r="I179" s="272">
        <v>455.65</v>
      </c>
      <c r="J179" s="272">
        <v>460.45000000000005</v>
      </c>
      <c r="K179" s="271">
        <v>450.85</v>
      </c>
      <c r="L179" s="271">
        <v>440.1</v>
      </c>
      <c r="M179" s="271">
        <v>1.5186999999999999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1464.1</v>
      </c>
      <c r="D180" s="272">
        <v>1469.2166666666665</v>
      </c>
      <c r="E180" s="272">
        <v>1413.4333333333329</v>
      </c>
      <c r="F180" s="272">
        <v>1362.7666666666664</v>
      </c>
      <c r="G180" s="272">
        <v>1306.9833333333329</v>
      </c>
      <c r="H180" s="272">
        <v>1519.883333333333</v>
      </c>
      <c r="I180" s="272">
        <v>1575.6666666666663</v>
      </c>
      <c r="J180" s="272">
        <v>1626.333333333333</v>
      </c>
      <c r="K180" s="271">
        <v>1525</v>
      </c>
      <c r="L180" s="271">
        <v>1418.55</v>
      </c>
      <c r="M180" s="271">
        <v>29.6022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311.8</v>
      </c>
      <c r="D181" s="272">
        <v>308.81666666666666</v>
      </c>
      <c r="E181" s="272">
        <v>304.83333333333331</v>
      </c>
      <c r="F181" s="272">
        <v>297.86666666666667</v>
      </c>
      <c r="G181" s="272">
        <v>293.88333333333333</v>
      </c>
      <c r="H181" s="272">
        <v>315.7833333333333</v>
      </c>
      <c r="I181" s="272">
        <v>319.76666666666665</v>
      </c>
      <c r="J181" s="272">
        <v>326.73333333333329</v>
      </c>
      <c r="K181" s="271">
        <v>312.8</v>
      </c>
      <c r="L181" s="271">
        <v>301.85000000000002</v>
      </c>
      <c r="M181" s="271">
        <v>21.825990000000001</v>
      </c>
      <c r="N181" s="1"/>
      <c r="O181" s="1"/>
    </row>
    <row r="182" spans="1:15" ht="12.75" customHeight="1">
      <c r="A182" s="30">
        <v>172</v>
      </c>
      <c r="B182" s="281" t="s">
        <v>363</v>
      </c>
      <c r="C182" s="271">
        <v>443.45</v>
      </c>
      <c r="D182" s="272">
        <v>443.09999999999997</v>
      </c>
      <c r="E182" s="272">
        <v>437.24999999999994</v>
      </c>
      <c r="F182" s="272">
        <v>431.04999999999995</v>
      </c>
      <c r="G182" s="272">
        <v>425.19999999999993</v>
      </c>
      <c r="H182" s="272">
        <v>449.29999999999995</v>
      </c>
      <c r="I182" s="272">
        <v>455.15</v>
      </c>
      <c r="J182" s="272">
        <v>461.34999999999997</v>
      </c>
      <c r="K182" s="271">
        <v>448.95</v>
      </c>
      <c r="L182" s="271">
        <v>436.9</v>
      </c>
      <c r="M182" s="271">
        <v>7.4390099999999997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1589.85</v>
      </c>
      <c r="D183" s="272">
        <v>1578.7833333333335</v>
      </c>
      <c r="E183" s="272">
        <v>1563.0666666666671</v>
      </c>
      <c r="F183" s="272">
        <v>1536.2833333333335</v>
      </c>
      <c r="G183" s="272">
        <v>1520.5666666666671</v>
      </c>
      <c r="H183" s="272">
        <v>1605.5666666666671</v>
      </c>
      <c r="I183" s="272">
        <v>1621.2833333333338</v>
      </c>
      <c r="J183" s="272">
        <v>1648.0666666666671</v>
      </c>
      <c r="K183" s="271">
        <v>1594.5</v>
      </c>
      <c r="L183" s="271">
        <v>1552</v>
      </c>
      <c r="M183" s="271">
        <v>9.0405599999999993</v>
      </c>
      <c r="N183" s="1"/>
      <c r="O183" s="1"/>
    </row>
    <row r="184" spans="1:15" ht="12.75" customHeight="1">
      <c r="A184" s="30">
        <v>174</v>
      </c>
      <c r="B184" s="281" t="s">
        <v>364</v>
      </c>
      <c r="C184" s="271">
        <v>515.79999999999995</v>
      </c>
      <c r="D184" s="272">
        <v>511.84999999999997</v>
      </c>
      <c r="E184" s="272">
        <v>503.94999999999993</v>
      </c>
      <c r="F184" s="272">
        <v>492.09999999999997</v>
      </c>
      <c r="G184" s="272">
        <v>484.19999999999993</v>
      </c>
      <c r="H184" s="272">
        <v>523.69999999999993</v>
      </c>
      <c r="I184" s="272">
        <v>531.59999999999991</v>
      </c>
      <c r="J184" s="272">
        <v>543.44999999999993</v>
      </c>
      <c r="K184" s="271">
        <v>519.75</v>
      </c>
      <c r="L184" s="271">
        <v>500</v>
      </c>
      <c r="M184" s="271">
        <v>12.908899999999999</v>
      </c>
      <c r="N184" s="1"/>
      <c r="O184" s="1"/>
    </row>
    <row r="185" spans="1:15" ht="12.75" customHeight="1">
      <c r="A185" s="30">
        <v>175</v>
      </c>
      <c r="B185" s="281" t="s">
        <v>366</v>
      </c>
      <c r="C185" s="271">
        <v>1936.8</v>
      </c>
      <c r="D185" s="272">
        <v>1925.6833333333334</v>
      </c>
      <c r="E185" s="272">
        <v>1891.3666666666668</v>
      </c>
      <c r="F185" s="272">
        <v>1845.9333333333334</v>
      </c>
      <c r="G185" s="272">
        <v>1811.6166666666668</v>
      </c>
      <c r="H185" s="272">
        <v>1971.1166666666668</v>
      </c>
      <c r="I185" s="272">
        <v>2005.4333333333334</v>
      </c>
      <c r="J185" s="272">
        <v>2050.8666666666668</v>
      </c>
      <c r="K185" s="271">
        <v>1960</v>
      </c>
      <c r="L185" s="271">
        <v>1880.25</v>
      </c>
      <c r="M185" s="271">
        <v>0.96916999999999998</v>
      </c>
      <c r="N185" s="1"/>
      <c r="O185" s="1"/>
    </row>
    <row r="186" spans="1:15" ht="12.75" customHeight="1">
      <c r="A186" s="30">
        <v>176</v>
      </c>
      <c r="B186" s="281" t="s">
        <v>367</v>
      </c>
      <c r="C186" s="271">
        <v>801.25</v>
      </c>
      <c r="D186" s="272">
        <v>791.16666666666663</v>
      </c>
      <c r="E186" s="272">
        <v>769.63333333333321</v>
      </c>
      <c r="F186" s="272">
        <v>738.01666666666654</v>
      </c>
      <c r="G186" s="272">
        <v>716.48333333333312</v>
      </c>
      <c r="H186" s="272">
        <v>822.7833333333333</v>
      </c>
      <c r="I186" s="272">
        <v>844.31666666666683</v>
      </c>
      <c r="J186" s="272">
        <v>875.93333333333339</v>
      </c>
      <c r="K186" s="271">
        <v>812.7</v>
      </c>
      <c r="L186" s="271">
        <v>759.55</v>
      </c>
      <c r="M186" s="271">
        <v>7.38286</v>
      </c>
      <c r="N186" s="1"/>
      <c r="O186" s="1"/>
    </row>
    <row r="187" spans="1:15" ht="12.75" customHeight="1">
      <c r="A187" s="30">
        <v>177</v>
      </c>
      <c r="B187" s="281" t="s">
        <v>368</v>
      </c>
      <c r="C187" s="271">
        <v>303.89999999999998</v>
      </c>
      <c r="D187" s="272">
        <v>306.08333333333331</v>
      </c>
      <c r="E187" s="272">
        <v>300.31666666666661</v>
      </c>
      <c r="F187" s="272">
        <v>296.73333333333329</v>
      </c>
      <c r="G187" s="272">
        <v>290.96666666666658</v>
      </c>
      <c r="H187" s="272">
        <v>309.66666666666663</v>
      </c>
      <c r="I187" s="272">
        <v>315.43333333333339</v>
      </c>
      <c r="J187" s="272">
        <v>319.01666666666665</v>
      </c>
      <c r="K187" s="271">
        <v>311.85000000000002</v>
      </c>
      <c r="L187" s="271">
        <v>302.5</v>
      </c>
      <c r="M187" s="271">
        <v>1.9775499999999999</v>
      </c>
      <c r="N187" s="1"/>
      <c r="O187" s="1"/>
    </row>
    <row r="188" spans="1:15" ht="12.75" customHeight="1">
      <c r="A188" s="30">
        <v>178</v>
      </c>
      <c r="B188" s="281" t="s">
        <v>369</v>
      </c>
      <c r="C188" s="271">
        <v>3327.65</v>
      </c>
      <c r="D188" s="272">
        <v>3295.4666666666667</v>
      </c>
      <c r="E188" s="272">
        <v>3241.0333333333333</v>
      </c>
      <c r="F188" s="272">
        <v>3154.4166666666665</v>
      </c>
      <c r="G188" s="272">
        <v>3099.9833333333331</v>
      </c>
      <c r="H188" s="272">
        <v>3382.0833333333335</v>
      </c>
      <c r="I188" s="272">
        <v>3436.5166666666669</v>
      </c>
      <c r="J188" s="272">
        <v>3523.1333333333337</v>
      </c>
      <c r="K188" s="271">
        <v>3349.9</v>
      </c>
      <c r="L188" s="271">
        <v>3208.85</v>
      </c>
      <c r="M188" s="271">
        <v>1.4172499999999999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463.85</v>
      </c>
      <c r="D189" s="272">
        <v>465.81666666666666</v>
      </c>
      <c r="E189" s="272">
        <v>459.5333333333333</v>
      </c>
      <c r="F189" s="272">
        <v>455.21666666666664</v>
      </c>
      <c r="G189" s="272">
        <v>448.93333333333328</v>
      </c>
      <c r="H189" s="272">
        <v>470.13333333333333</v>
      </c>
      <c r="I189" s="272">
        <v>476.41666666666674</v>
      </c>
      <c r="J189" s="272">
        <v>480.73333333333335</v>
      </c>
      <c r="K189" s="271">
        <v>472.1</v>
      </c>
      <c r="L189" s="271">
        <v>461.5</v>
      </c>
      <c r="M189" s="271">
        <v>8.4663199999999996</v>
      </c>
      <c r="N189" s="1"/>
      <c r="O189" s="1"/>
    </row>
    <row r="190" spans="1:15" ht="12.75" customHeight="1">
      <c r="A190" s="30">
        <v>180</v>
      </c>
      <c r="B190" s="281" t="s">
        <v>370</v>
      </c>
      <c r="C190" s="271">
        <v>748.15</v>
      </c>
      <c r="D190" s="272">
        <v>749.7166666666667</v>
      </c>
      <c r="E190" s="272">
        <v>737.53333333333342</v>
      </c>
      <c r="F190" s="272">
        <v>726.91666666666674</v>
      </c>
      <c r="G190" s="272">
        <v>714.73333333333346</v>
      </c>
      <c r="H190" s="272">
        <v>760.33333333333337</v>
      </c>
      <c r="I190" s="272">
        <v>772.51666666666677</v>
      </c>
      <c r="J190" s="272">
        <v>783.13333333333333</v>
      </c>
      <c r="K190" s="271">
        <v>761.9</v>
      </c>
      <c r="L190" s="271">
        <v>739.1</v>
      </c>
      <c r="M190" s="271">
        <v>17.73218</v>
      </c>
      <c r="N190" s="1"/>
      <c r="O190" s="1"/>
    </row>
    <row r="191" spans="1:15" ht="12.75" customHeight="1">
      <c r="A191" s="30">
        <v>181</v>
      </c>
      <c r="B191" s="281" t="s">
        <v>371</v>
      </c>
      <c r="C191" s="271">
        <v>80.55</v>
      </c>
      <c r="D191" s="272">
        <v>80.816666666666663</v>
      </c>
      <c r="E191" s="272">
        <v>79.433333333333323</v>
      </c>
      <c r="F191" s="272">
        <v>78.316666666666663</v>
      </c>
      <c r="G191" s="272">
        <v>76.933333333333323</v>
      </c>
      <c r="H191" s="272">
        <v>81.933333333333323</v>
      </c>
      <c r="I191" s="272">
        <v>83.316666666666649</v>
      </c>
      <c r="J191" s="272">
        <v>84.433333333333323</v>
      </c>
      <c r="K191" s="271">
        <v>82.2</v>
      </c>
      <c r="L191" s="271">
        <v>79.7</v>
      </c>
      <c r="M191" s="271">
        <v>7.0787100000000001</v>
      </c>
      <c r="N191" s="1"/>
      <c r="O191" s="1"/>
    </row>
    <row r="192" spans="1:15" ht="12.75" customHeight="1">
      <c r="A192" s="30">
        <v>182</v>
      </c>
      <c r="B192" s="281" t="s">
        <v>372</v>
      </c>
      <c r="C192" s="271">
        <v>166.85</v>
      </c>
      <c r="D192" s="272">
        <v>167.93333333333334</v>
      </c>
      <c r="E192" s="272">
        <v>164.21666666666667</v>
      </c>
      <c r="F192" s="272">
        <v>161.58333333333334</v>
      </c>
      <c r="G192" s="272">
        <v>157.86666666666667</v>
      </c>
      <c r="H192" s="272">
        <v>170.56666666666666</v>
      </c>
      <c r="I192" s="272">
        <v>174.28333333333336</v>
      </c>
      <c r="J192" s="272">
        <v>176.91666666666666</v>
      </c>
      <c r="K192" s="271">
        <v>171.65</v>
      </c>
      <c r="L192" s="271">
        <v>165.3</v>
      </c>
      <c r="M192" s="271">
        <v>48.50647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236.35</v>
      </c>
      <c r="D193" s="272">
        <v>237.29999999999998</v>
      </c>
      <c r="E193" s="272">
        <v>234.14999999999998</v>
      </c>
      <c r="F193" s="272">
        <v>231.95</v>
      </c>
      <c r="G193" s="272">
        <v>228.79999999999998</v>
      </c>
      <c r="H193" s="272">
        <v>239.49999999999997</v>
      </c>
      <c r="I193" s="272">
        <v>242.65</v>
      </c>
      <c r="J193" s="272">
        <v>244.84999999999997</v>
      </c>
      <c r="K193" s="271">
        <v>240.45</v>
      </c>
      <c r="L193" s="271">
        <v>235.1</v>
      </c>
      <c r="M193" s="271">
        <v>9.3071999999999999</v>
      </c>
      <c r="N193" s="1"/>
      <c r="O193" s="1"/>
    </row>
    <row r="194" spans="1:15" ht="12.75" customHeight="1">
      <c r="A194" s="30">
        <v>184</v>
      </c>
      <c r="B194" s="281" t="s">
        <v>374</v>
      </c>
      <c r="C194" s="271">
        <v>1290.1500000000001</v>
      </c>
      <c r="D194" s="272">
        <v>1289.3999999999999</v>
      </c>
      <c r="E194" s="272">
        <v>1272.1999999999998</v>
      </c>
      <c r="F194" s="272">
        <v>1254.25</v>
      </c>
      <c r="G194" s="272">
        <v>1237.05</v>
      </c>
      <c r="H194" s="272">
        <v>1307.3499999999997</v>
      </c>
      <c r="I194" s="272">
        <v>1324.55</v>
      </c>
      <c r="J194" s="272">
        <v>1342.4999999999995</v>
      </c>
      <c r="K194" s="271">
        <v>1306.5999999999999</v>
      </c>
      <c r="L194" s="271">
        <v>1271.45</v>
      </c>
      <c r="M194" s="271">
        <v>4.5747099999999996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951.05</v>
      </c>
      <c r="D195" s="272">
        <v>948.65</v>
      </c>
      <c r="E195" s="272">
        <v>943.44999999999993</v>
      </c>
      <c r="F195" s="272">
        <v>935.84999999999991</v>
      </c>
      <c r="G195" s="272">
        <v>930.64999999999986</v>
      </c>
      <c r="H195" s="272">
        <v>956.25</v>
      </c>
      <c r="I195" s="272">
        <v>961.45</v>
      </c>
      <c r="J195" s="272">
        <v>969.05000000000007</v>
      </c>
      <c r="K195" s="271">
        <v>953.85</v>
      </c>
      <c r="L195" s="271">
        <v>941.05</v>
      </c>
      <c r="M195" s="271">
        <v>25.45241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2009.6</v>
      </c>
      <c r="D196" s="272">
        <v>2006.7333333333333</v>
      </c>
      <c r="E196" s="272">
        <v>1995.4666666666667</v>
      </c>
      <c r="F196" s="272">
        <v>1981.3333333333333</v>
      </c>
      <c r="G196" s="272">
        <v>1970.0666666666666</v>
      </c>
      <c r="H196" s="272">
        <v>2020.8666666666668</v>
      </c>
      <c r="I196" s="272">
        <v>2032.1333333333337</v>
      </c>
      <c r="J196" s="272">
        <v>2046.2666666666669</v>
      </c>
      <c r="K196" s="271">
        <v>2018</v>
      </c>
      <c r="L196" s="271">
        <v>1992.6</v>
      </c>
      <c r="M196" s="271">
        <v>2.9294600000000002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1430.25</v>
      </c>
      <c r="D197" s="272">
        <v>1432.6333333333332</v>
      </c>
      <c r="E197" s="272">
        <v>1420.6666666666665</v>
      </c>
      <c r="F197" s="272">
        <v>1411.0833333333333</v>
      </c>
      <c r="G197" s="272">
        <v>1399.1166666666666</v>
      </c>
      <c r="H197" s="272">
        <v>1442.2166666666665</v>
      </c>
      <c r="I197" s="272">
        <v>1454.1833333333332</v>
      </c>
      <c r="J197" s="272">
        <v>1463.7666666666664</v>
      </c>
      <c r="K197" s="271">
        <v>1444.6</v>
      </c>
      <c r="L197" s="271">
        <v>1423.05</v>
      </c>
      <c r="M197" s="271">
        <v>75.182550000000006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538.5</v>
      </c>
      <c r="D198" s="272">
        <v>539.38333333333333</v>
      </c>
      <c r="E198" s="272">
        <v>533.76666666666665</v>
      </c>
      <c r="F198" s="272">
        <v>529.0333333333333</v>
      </c>
      <c r="G198" s="272">
        <v>523.41666666666663</v>
      </c>
      <c r="H198" s="272">
        <v>544.11666666666667</v>
      </c>
      <c r="I198" s="272">
        <v>549.73333333333323</v>
      </c>
      <c r="J198" s="272">
        <v>554.4666666666667</v>
      </c>
      <c r="K198" s="271">
        <v>545</v>
      </c>
      <c r="L198" s="271">
        <v>534.65</v>
      </c>
      <c r="M198" s="271">
        <v>58.565519999999999</v>
      </c>
      <c r="N198" s="1"/>
      <c r="O198" s="1"/>
    </row>
    <row r="199" spans="1:15" ht="12.75" customHeight="1">
      <c r="A199" s="30">
        <v>189</v>
      </c>
      <c r="B199" s="281" t="s">
        <v>375</v>
      </c>
      <c r="C199" s="271">
        <v>67.849999999999994</v>
      </c>
      <c r="D199" s="272">
        <v>67.716666666666669</v>
      </c>
      <c r="E199" s="272">
        <v>66.283333333333331</v>
      </c>
      <c r="F199" s="272">
        <v>64.716666666666669</v>
      </c>
      <c r="G199" s="272">
        <v>63.283333333333331</v>
      </c>
      <c r="H199" s="272">
        <v>69.283333333333331</v>
      </c>
      <c r="I199" s="272">
        <v>70.716666666666669</v>
      </c>
      <c r="J199" s="272">
        <v>72.283333333333331</v>
      </c>
      <c r="K199" s="271">
        <v>69.150000000000006</v>
      </c>
      <c r="L199" s="271">
        <v>66.150000000000006</v>
      </c>
      <c r="M199" s="271">
        <v>86.035160000000005</v>
      </c>
      <c r="N199" s="1"/>
      <c r="O199" s="1"/>
    </row>
    <row r="200" spans="1:15" ht="12.75" customHeight="1">
      <c r="A200" s="30">
        <v>190</v>
      </c>
      <c r="B200" s="281" t="s">
        <v>856</v>
      </c>
      <c r="C200" s="271">
        <v>3107.9</v>
      </c>
      <c r="D200" s="272">
        <v>3125.9</v>
      </c>
      <c r="E200" s="272">
        <v>3076.9</v>
      </c>
      <c r="F200" s="272">
        <v>3045.9</v>
      </c>
      <c r="G200" s="272">
        <v>2996.9</v>
      </c>
      <c r="H200" s="272">
        <v>3156.9</v>
      </c>
      <c r="I200" s="272">
        <v>3205.9</v>
      </c>
      <c r="J200" s="272">
        <v>3236.9</v>
      </c>
      <c r="K200" s="271">
        <v>3174.9</v>
      </c>
      <c r="L200" s="271">
        <v>3094.9</v>
      </c>
      <c r="M200" s="271">
        <v>0.30853999999999998</v>
      </c>
      <c r="N200" s="1"/>
      <c r="O200" s="1"/>
    </row>
    <row r="201" spans="1:15" ht="12.75" customHeight="1">
      <c r="A201" s="30">
        <v>191</v>
      </c>
      <c r="B201" s="281" t="s">
        <v>376</v>
      </c>
      <c r="C201" s="271">
        <v>969.7</v>
      </c>
      <c r="D201" s="272">
        <v>969.90000000000009</v>
      </c>
      <c r="E201" s="272">
        <v>962.95000000000016</v>
      </c>
      <c r="F201" s="272">
        <v>956.2</v>
      </c>
      <c r="G201" s="272">
        <v>949.25000000000011</v>
      </c>
      <c r="H201" s="272">
        <v>976.6500000000002</v>
      </c>
      <c r="I201" s="272">
        <v>983.6</v>
      </c>
      <c r="J201" s="272">
        <v>990.35000000000025</v>
      </c>
      <c r="K201" s="271">
        <v>976.85</v>
      </c>
      <c r="L201" s="271">
        <v>963.15</v>
      </c>
      <c r="M201" s="271">
        <v>2.29203</v>
      </c>
      <c r="N201" s="1"/>
      <c r="O201" s="1"/>
    </row>
    <row r="202" spans="1:15" ht="12.75" customHeight="1">
      <c r="A202" s="30">
        <v>192</v>
      </c>
      <c r="B202" s="281" t="s">
        <v>798</v>
      </c>
      <c r="C202" s="271">
        <v>17.600000000000001</v>
      </c>
      <c r="D202" s="272">
        <v>17.433333333333334</v>
      </c>
      <c r="E202" s="272">
        <v>17.166666666666668</v>
      </c>
      <c r="F202" s="272">
        <v>16.733333333333334</v>
      </c>
      <c r="G202" s="272">
        <v>16.466666666666669</v>
      </c>
      <c r="H202" s="272">
        <v>17.866666666666667</v>
      </c>
      <c r="I202" s="272">
        <v>18.133333333333333</v>
      </c>
      <c r="J202" s="272">
        <v>18.566666666666666</v>
      </c>
      <c r="K202" s="271">
        <v>17.7</v>
      </c>
      <c r="L202" s="271">
        <v>17</v>
      </c>
      <c r="M202" s="271">
        <v>20.18412</v>
      </c>
      <c r="N202" s="1"/>
      <c r="O202" s="1"/>
    </row>
    <row r="203" spans="1:15" ht="12.75" customHeight="1">
      <c r="A203" s="30">
        <v>193</v>
      </c>
      <c r="B203" s="281" t="s">
        <v>377</v>
      </c>
      <c r="C203" s="271">
        <v>1003.1</v>
      </c>
      <c r="D203" s="272">
        <v>999.9</v>
      </c>
      <c r="E203" s="272">
        <v>987.8</v>
      </c>
      <c r="F203" s="272">
        <v>972.5</v>
      </c>
      <c r="G203" s="272">
        <v>960.4</v>
      </c>
      <c r="H203" s="272">
        <v>1015.1999999999999</v>
      </c>
      <c r="I203" s="272">
        <v>1027.3000000000002</v>
      </c>
      <c r="J203" s="272">
        <v>1042.5999999999999</v>
      </c>
      <c r="K203" s="271">
        <v>1012</v>
      </c>
      <c r="L203" s="271">
        <v>984.6</v>
      </c>
      <c r="M203" s="271">
        <v>0.16996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1290.2</v>
      </c>
      <c r="D204" s="272">
        <v>1291.05</v>
      </c>
      <c r="E204" s="272">
        <v>1274.1499999999999</v>
      </c>
      <c r="F204" s="272">
        <v>1258.0999999999999</v>
      </c>
      <c r="G204" s="272">
        <v>1241.1999999999998</v>
      </c>
      <c r="H204" s="272">
        <v>1307.0999999999999</v>
      </c>
      <c r="I204" s="272">
        <v>1324</v>
      </c>
      <c r="J204" s="272">
        <v>1340.05</v>
      </c>
      <c r="K204" s="271">
        <v>1307.95</v>
      </c>
      <c r="L204" s="271">
        <v>1275</v>
      </c>
      <c r="M204" s="271">
        <v>10.400829999999999</v>
      </c>
      <c r="N204" s="1"/>
      <c r="O204" s="1"/>
    </row>
    <row r="205" spans="1:15" ht="12.75" customHeight="1">
      <c r="A205" s="30">
        <v>195</v>
      </c>
      <c r="B205" s="281" t="s">
        <v>379</v>
      </c>
      <c r="C205" s="271">
        <v>105.5</v>
      </c>
      <c r="D205" s="272">
        <v>105.88333333333333</v>
      </c>
      <c r="E205" s="272">
        <v>104.76666666666665</v>
      </c>
      <c r="F205" s="272">
        <v>104.03333333333333</v>
      </c>
      <c r="G205" s="272">
        <v>102.91666666666666</v>
      </c>
      <c r="H205" s="272">
        <v>106.61666666666665</v>
      </c>
      <c r="I205" s="272">
        <v>107.73333333333332</v>
      </c>
      <c r="J205" s="272">
        <v>108.46666666666664</v>
      </c>
      <c r="K205" s="271">
        <v>107</v>
      </c>
      <c r="L205" s="271">
        <v>105.15</v>
      </c>
      <c r="M205" s="271">
        <v>29.56945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2771.45</v>
      </c>
      <c r="D206" s="272">
        <v>2780.8166666666671</v>
      </c>
      <c r="E206" s="272">
        <v>2732.6833333333343</v>
      </c>
      <c r="F206" s="272">
        <v>2693.9166666666674</v>
      </c>
      <c r="G206" s="272">
        <v>2645.7833333333347</v>
      </c>
      <c r="H206" s="272">
        <v>2819.5833333333339</v>
      </c>
      <c r="I206" s="272">
        <v>2867.7166666666662</v>
      </c>
      <c r="J206" s="272">
        <v>2906.4833333333336</v>
      </c>
      <c r="K206" s="271">
        <v>2828.95</v>
      </c>
      <c r="L206" s="271">
        <v>2742.05</v>
      </c>
      <c r="M206" s="271">
        <v>11.377649999999999</v>
      </c>
      <c r="N206" s="1"/>
      <c r="O206" s="1"/>
    </row>
    <row r="207" spans="1:15" ht="12.75" customHeight="1">
      <c r="A207" s="30">
        <v>197</v>
      </c>
      <c r="B207" s="281" t="s">
        <v>789</v>
      </c>
      <c r="C207" s="271">
        <v>270.64999999999998</v>
      </c>
      <c r="D207" s="272">
        <v>268.36666666666662</v>
      </c>
      <c r="E207" s="272">
        <v>260.73333333333323</v>
      </c>
      <c r="F207" s="272">
        <v>250.81666666666661</v>
      </c>
      <c r="G207" s="272">
        <v>243.18333333333322</v>
      </c>
      <c r="H207" s="272">
        <v>278.28333333333325</v>
      </c>
      <c r="I207" s="272">
        <v>285.91666666666657</v>
      </c>
      <c r="J207" s="272">
        <v>295.83333333333326</v>
      </c>
      <c r="K207" s="271">
        <v>276</v>
      </c>
      <c r="L207" s="271">
        <v>258.45</v>
      </c>
      <c r="M207" s="271">
        <v>16.80303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418.4</v>
      </c>
      <c r="D208" s="272">
        <v>415.5</v>
      </c>
      <c r="E208" s="272">
        <v>410.5</v>
      </c>
      <c r="F208" s="272">
        <v>402.6</v>
      </c>
      <c r="G208" s="272">
        <v>397.6</v>
      </c>
      <c r="H208" s="272">
        <v>423.4</v>
      </c>
      <c r="I208" s="272">
        <v>428.4</v>
      </c>
      <c r="J208" s="272">
        <v>436.29999999999995</v>
      </c>
      <c r="K208" s="271">
        <v>420.5</v>
      </c>
      <c r="L208" s="271">
        <v>407.6</v>
      </c>
      <c r="M208" s="271">
        <v>155.35732999999999</v>
      </c>
      <c r="N208" s="1"/>
      <c r="O208" s="1"/>
    </row>
    <row r="209" spans="1:15" ht="12.75" customHeight="1">
      <c r="A209" s="30">
        <v>199</v>
      </c>
      <c r="B209" s="281" t="s">
        <v>799</v>
      </c>
      <c r="C209" s="271">
        <v>1293.4000000000001</v>
      </c>
      <c r="D209" s="272">
        <v>1288.4666666666667</v>
      </c>
      <c r="E209" s="272">
        <v>1276.9333333333334</v>
      </c>
      <c r="F209" s="272">
        <v>1260.4666666666667</v>
      </c>
      <c r="G209" s="272">
        <v>1248.9333333333334</v>
      </c>
      <c r="H209" s="272">
        <v>1304.9333333333334</v>
      </c>
      <c r="I209" s="272">
        <v>1316.4666666666667</v>
      </c>
      <c r="J209" s="272">
        <v>1332.9333333333334</v>
      </c>
      <c r="K209" s="271">
        <v>1300</v>
      </c>
      <c r="L209" s="271">
        <v>1272</v>
      </c>
      <c r="M209" s="271">
        <v>0.47384999999999999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2048.35</v>
      </c>
      <c r="D210" s="272">
        <v>2049.4333333333329</v>
      </c>
      <c r="E210" s="272">
        <v>2023.9166666666661</v>
      </c>
      <c r="F210" s="272">
        <v>1999.4833333333331</v>
      </c>
      <c r="G210" s="272">
        <v>1973.9666666666662</v>
      </c>
      <c r="H210" s="272">
        <v>2073.8666666666659</v>
      </c>
      <c r="I210" s="272">
        <v>2099.3833333333332</v>
      </c>
      <c r="J210" s="272">
        <v>2123.8166666666657</v>
      </c>
      <c r="K210" s="271">
        <v>2074.9499999999998</v>
      </c>
      <c r="L210" s="271">
        <v>2025</v>
      </c>
      <c r="M210" s="271">
        <v>8.8926400000000001</v>
      </c>
      <c r="N210" s="1"/>
      <c r="O210" s="1"/>
    </row>
    <row r="211" spans="1:15" ht="12.75" customHeight="1">
      <c r="A211" s="30">
        <v>201</v>
      </c>
      <c r="B211" s="281" t="s">
        <v>380</v>
      </c>
      <c r="C211" s="271">
        <v>104.65</v>
      </c>
      <c r="D211" s="272">
        <v>103.88333333333333</v>
      </c>
      <c r="E211" s="272">
        <v>102.76666666666665</v>
      </c>
      <c r="F211" s="272">
        <v>100.88333333333333</v>
      </c>
      <c r="G211" s="272">
        <v>99.766666666666652</v>
      </c>
      <c r="H211" s="272">
        <v>105.76666666666665</v>
      </c>
      <c r="I211" s="272">
        <v>106.88333333333333</v>
      </c>
      <c r="J211" s="272">
        <v>108.76666666666665</v>
      </c>
      <c r="K211" s="271">
        <v>105</v>
      </c>
      <c r="L211" s="271">
        <v>102</v>
      </c>
      <c r="M211" s="271">
        <v>27.234749999999998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245.85</v>
      </c>
      <c r="D212" s="272">
        <v>245.18333333333331</v>
      </c>
      <c r="E212" s="272">
        <v>241.36666666666662</v>
      </c>
      <c r="F212" s="272">
        <v>236.8833333333333</v>
      </c>
      <c r="G212" s="272">
        <v>233.06666666666661</v>
      </c>
      <c r="H212" s="272">
        <v>249.66666666666663</v>
      </c>
      <c r="I212" s="272">
        <v>253.48333333333329</v>
      </c>
      <c r="J212" s="272">
        <v>257.96666666666664</v>
      </c>
      <c r="K212" s="271">
        <v>249</v>
      </c>
      <c r="L212" s="271">
        <v>240.7</v>
      </c>
      <c r="M212" s="271">
        <v>68.067599999999999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2635.25</v>
      </c>
      <c r="D213" s="272">
        <v>2624.4500000000003</v>
      </c>
      <c r="E213" s="272">
        <v>2609.8000000000006</v>
      </c>
      <c r="F213" s="272">
        <v>2584.3500000000004</v>
      </c>
      <c r="G213" s="272">
        <v>2569.7000000000007</v>
      </c>
      <c r="H213" s="272">
        <v>2649.9000000000005</v>
      </c>
      <c r="I213" s="272">
        <v>2664.55</v>
      </c>
      <c r="J213" s="272">
        <v>2690.0000000000005</v>
      </c>
      <c r="K213" s="271">
        <v>2639.1</v>
      </c>
      <c r="L213" s="271">
        <v>2599</v>
      </c>
      <c r="M213" s="271">
        <v>13.59934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271.14999999999998</v>
      </c>
      <c r="D214" s="272">
        <v>270.83333333333331</v>
      </c>
      <c r="E214" s="272">
        <v>269.46666666666664</v>
      </c>
      <c r="F214" s="272">
        <v>267.7833333333333</v>
      </c>
      <c r="G214" s="272">
        <v>266.41666666666663</v>
      </c>
      <c r="H214" s="272">
        <v>272.51666666666665</v>
      </c>
      <c r="I214" s="272">
        <v>273.88333333333333</v>
      </c>
      <c r="J214" s="272">
        <v>275.56666666666666</v>
      </c>
      <c r="K214" s="271">
        <v>272.2</v>
      </c>
      <c r="L214" s="271">
        <v>269.14999999999998</v>
      </c>
      <c r="M214" s="271">
        <v>4.03498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3442.6</v>
      </c>
      <c r="D215" s="272">
        <v>3402.2000000000003</v>
      </c>
      <c r="E215" s="272">
        <v>3352.8000000000006</v>
      </c>
      <c r="F215" s="272">
        <v>3263.0000000000005</v>
      </c>
      <c r="G215" s="272">
        <v>3213.6000000000008</v>
      </c>
      <c r="H215" s="272">
        <v>3492.0000000000005</v>
      </c>
      <c r="I215" s="272">
        <v>3541.4</v>
      </c>
      <c r="J215" s="272">
        <v>3631.2000000000003</v>
      </c>
      <c r="K215" s="271">
        <v>3451.6</v>
      </c>
      <c r="L215" s="271">
        <v>3312.4</v>
      </c>
      <c r="M215" s="271">
        <v>0.57399999999999995</v>
      </c>
      <c r="N215" s="1"/>
      <c r="O215" s="1"/>
    </row>
    <row r="216" spans="1:15" ht="12.75" customHeight="1">
      <c r="A216" s="30">
        <v>206</v>
      </c>
      <c r="B216" s="281" t="s">
        <v>800</v>
      </c>
      <c r="C216" s="271">
        <v>859.75</v>
      </c>
      <c r="D216" s="272">
        <v>857.38333333333333</v>
      </c>
      <c r="E216" s="272">
        <v>840.86666666666667</v>
      </c>
      <c r="F216" s="272">
        <v>821.98333333333335</v>
      </c>
      <c r="G216" s="272">
        <v>805.4666666666667</v>
      </c>
      <c r="H216" s="272">
        <v>876.26666666666665</v>
      </c>
      <c r="I216" s="272">
        <v>892.7833333333333</v>
      </c>
      <c r="J216" s="272">
        <v>911.66666666666663</v>
      </c>
      <c r="K216" s="271">
        <v>873.9</v>
      </c>
      <c r="L216" s="271">
        <v>838.5</v>
      </c>
      <c r="M216" s="271">
        <v>2.0247000000000002</v>
      </c>
      <c r="N216" s="1"/>
      <c r="O216" s="1"/>
    </row>
    <row r="217" spans="1:15" ht="12.75" customHeight="1">
      <c r="A217" s="30">
        <v>207</v>
      </c>
      <c r="B217" s="281" t="s">
        <v>381</v>
      </c>
      <c r="C217" s="271">
        <v>41394.400000000001</v>
      </c>
      <c r="D217" s="272">
        <v>41166.516666666663</v>
      </c>
      <c r="E217" s="272">
        <v>40833.033333333326</v>
      </c>
      <c r="F217" s="272">
        <v>40271.666666666664</v>
      </c>
      <c r="G217" s="272">
        <v>39938.183333333327</v>
      </c>
      <c r="H217" s="272">
        <v>41727.883333333324</v>
      </c>
      <c r="I217" s="272">
        <v>42061.366666666661</v>
      </c>
      <c r="J217" s="272">
        <v>42622.733333333323</v>
      </c>
      <c r="K217" s="271">
        <v>41500</v>
      </c>
      <c r="L217" s="271">
        <v>40605.15</v>
      </c>
      <c r="M217" s="271">
        <v>4.2220000000000001E-2</v>
      </c>
      <c r="N217" s="1"/>
      <c r="O217" s="1"/>
    </row>
    <row r="218" spans="1:15" ht="12.75" customHeight="1">
      <c r="A218" s="30">
        <v>208</v>
      </c>
      <c r="B218" s="281" t="s">
        <v>382</v>
      </c>
      <c r="C218" s="271">
        <v>37.5</v>
      </c>
      <c r="D218" s="272">
        <v>37.31666666666667</v>
      </c>
      <c r="E218" s="272">
        <v>36.933333333333337</v>
      </c>
      <c r="F218" s="272">
        <v>36.366666666666667</v>
      </c>
      <c r="G218" s="272">
        <v>35.983333333333334</v>
      </c>
      <c r="H218" s="272">
        <v>37.88333333333334</v>
      </c>
      <c r="I218" s="272">
        <v>38.26666666666668</v>
      </c>
      <c r="J218" s="272">
        <v>38.833333333333343</v>
      </c>
      <c r="K218" s="271">
        <v>37.700000000000003</v>
      </c>
      <c r="L218" s="271">
        <v>36.75</v>
      </c>
      <c r="M218" s="271">
        <v>16.500979999999998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2353.3000000000002</v>
      </c>
      <c r="D219" s="272">
        <v>2354.5166666666669</v>
      </c>
      <c r="E219" s="272">
        <v>2329.0333333333338</v>
      </c>
      <c r="F219" s="272">
        <v>2304.7666666666669</v>
      </c>
      <c r="G219" s="272">
        <v>2279.2833333333338</v>
      </c>
      <c r="H219" s="272">
        <v>2378.7833333333338</v>
      </c>
      <c r="I219" s="272">
        <v>2404.2666666666664</v>
      </c>
      <c r="J219" s="272">
        <v>2428.5333333333338</v>
      </c>
      <c r="K219" s="271">
        <v>2380</v>
      </c>
      <c r="L219" s="271">
        <v>2330.25</v>
      </c>
      <c r="M219" s="271">
        <v>28.30058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817.75</v>
      </c>
      <c r="D220" s="272">
        <v>817.31666666666661</v>
      </c>
      <c r="E220" s="272">
        <v>812.63333333333321</v>
      </c>
      <c r="F220" s="272">
        <v>807.51666666666665</v>
      </c>
      <c r="G220" s="272">
        <v>802.83333333333326</v>
      </c>
      <c r="H220" s="272">
        <v>822.43333333333317</v>
      </c>
      <c r="I220" s="272">
        <v>827.11666666666656</v>
      </c>
      <c r="J220" s="272">
        <v>832.23333333333312</v>
      </c>
      <c r="K220" s="271">
        <v>822</v>
      </c>
      <c r="L220" s="271">
        <v>812.2</v>
      </c>
      <c r="M220" s="271">
        <v>111.06771999999999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1241.9000000000001</v>
      </c>
      <c r="D221" s="272">
        <v>1232.8833333333334</v>
      </c>
      <c r="E221" s="272">
        <v>1221.7666666666669</v>
      </c>
      <c r="F221" s="272">
        <v>1201.6333333333334</v>
      </c>
      <c r="G221" s="272">
        <v>1190.5166666666669</v>
      </c>
      <c r="H221" s="272">
        <v>1253.0166666666669</v>
      </c>
      <c r="I221" s="272">
        <v>1264.1333333333332</v>
      </c>
      <c r="J221" s="272">
        <v>1284.2666666666669</v>
      </c>
      <c r="K221" s="271">
        <v>1244</v>
      </c>
      <c r="L221" s="271">
        <v>1212.75</v>
      </c>
      <c r="M221" s="271">
        <v>5.1062900000000004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543.54999999999995</v>
      </c>
      <c r="D222" s="272">
        <v>544.85</v>
      </c>
      <c r="E222" s="272">
        <v>533.70000000000005</v>
      </c>
      <c r="F222" s="272">
        <v>523.85</v>
      </c>
      <c r="G222" s="272">
        <v>512.70000000000005</v>
      </c>
      <c r="H222" s="272">
        <v>554.70000000000005</v>
      </c>
      <c r="I222" s="272">
        <v>565.84999999999991</v>
      </c>
      <c r="J222" s="272">
        <v>575.70000000000005</v>
      </c>
      <c r="K222" s="271">
        <v>556</v>
      </c>
      <c r="L222" s="271">
        <v>535</v>
      </c>
      <c r="M222" s="271">
        <v>13.01732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487.15</v>
      </c>
      <c r="D223" s="272">
        <v>488.7166666666667</v>
      </c>
      <c r="E223" s="272">
        <v>483.53333333333342</v>
      </c>
      <c r="F223" s="272">
        <v>479.91666666666674</v>
      </c>
      <c r="G223" s="272">
        <v>474.73333333333346</v>
      </c>
      <c r="H223" s="272">
        <v>492.33333333333337</v>
      </c>
      <c r="I223" s="272">
        <v>497.51666666666665</v>
      </c>
      <c r="J223" s="272">
        <v>501.13333333333333</v>
      </c>
      <c r="K223" s="271">
        <v>493.9</v>
      </c>
      <c r="L223" s="271">
        <v>485.1</v>
      </c>
      <c r="M223" s="271">
        <v>3.27488</v>
      </c>
      <c r="N223" s="1"/>
      <c r="O223" s="1"/>
    </row>
    <row r="224" spans="1:15" ht="12.75" customHeight="1">
      <c r="A224" s="30">
        <v>214</v>
      </c>
      <c r="B224" s="281" t="s">
        <v>384</v>
      </c>
      <c r="C224" s="271">
        <v>36.4</v>
      </c>
      <c r="D224" s="272">
        <v>36.516666666666666</v>
      </c>
      <c r="E224" s="272">
        <v>35.68333333333333</v>
      </c>
      <c r="F224" s="272">
        <v>34.966666666666661</v>
      </c>
      <c r="G224" s="272">
        <v>34.133333333333326</v>
      </c>
      <c r="H224" s="272">
        <v>37.233333333333334</v>
      </c>
      <c r="I224" s="272">
        <v>38.066666666666677</v>
      </c>
      <c r="J224" s="272">
        <v>38.783333333333339</v>
      </c>
      <c r="K224" s="271">
        <v>37.35</v>
      </c>
      <c r="L224" s="271">
        <v>35.799999999999997</v>
      </c>
      <c r="M224" s="271">
        <v>113.60889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43.4</v>
      </c>
      <c r="D225" s="272">
        <v>42.983333333333327</v>
      </c>
      <c r="E225" s="272">
        <v>42.366666666666653</v>
      </c>
      <c r="F225" s="272">
        <v>41.333333333333329</v>
      </c>
      <c r="G225" s="272">
        <v>40.716666666666654</v>
      </c>
      <c r="H225" s="272">
        <v>44.016666666666652</v>
      </c>
      <c r="I225" s="272">
        <v>44.633333333333326</v>
      </c>
      <c r="J225" s="272">
        <v>45.66666666666665</v>
      </c>
      <c r="K225" s="271">
        <v>43.6</v>
      </c>
      <c r="L225" s="271">
        <v>41.95</v>
      </c>
      <c r="M225" s="271">
        <v>931.12275</v>
      </c>
      <c r="N225" s="1"/>
      <c r="O225" s="1"/>
    </row>
    <row r="226" spans="1:15" ht="12.75" customHeight="1">
      <c r="A226" s="30">
        <v>216</v>
      </c>
      <c r="B226" s="281" t="s">
        <v>385</v>
      </c>
      <c r="C226" s="271">
        <v>60.4</v>
      </c>
      <c r="D226" s="272">
        <v>59.43333333333333</v>
      </c>
      <c r="E226" s="272">
        <v>57.816666666666663</v>
      </c>
      <c r="F226" s="272">
        <v>55.233333333333334</v>
      </c>
      <c r="G226" s="272">
        <v>53.616666666666667</v>
      </c>
      <c r="H226" s="272">
        <v>62.016666666666659</v>
      </c>
      <c r="I226" s="272">
        <v>63.633333333333319</v>
      </c>
      <c r="J226" s="272">
        <v>66.216666666666654</v>
      </c>
      <c r="K226" s="271">
        <v>61.05</v>
      </c>
      <c r="L226" s="271">
        <v>56.85</v>
      </c>
      <c r="M226" s="271">
        <v>166.47673</v>
      </c>
      <c r="N226" s="1"/>
      <c r="O226" s="1"/>
    </row>
    <row r="227" spans="1:15" ht="12.75" customHeight="1">
      <c r="A227" s="30">
        <v>217</v>
      </c>
      <c r="B227" s="281" t="s">
        <v>386</v>
      </c>
      <c r="C227" s="271">
        <v>1003.5</v>
      </c>
      <c r="D227" s="272">
        <v>1009.8166666666666</v>
      </c>
      <c r="E227" s="272">
        <v>984.63333333333321</v>
      </c>
      <c r="F227" s="272">
        <v>965.76666666666665</v>
      </c>
      <c r="G227" s="272">
        <v>940.58333333333326</v>
      </c>
      <c r="H227" s="272">
        <v>1028.6833333333332</v>
      </c>
      <c r="I227" s="272">
        <v>1053.8666666666666</v>
      </c>
      <c r="J227" s="272">
        <v>1072.7333333333331</v>
      </c>
      <c r="K227" s="271">
        <v>1035</v>
      </c>
      <c r="L227" s="271">
        <v>990.95</v>
      </c>
      <c r="M227" s="271">
        <v>0.70125000000000004</v>
      </c>
      <c r="N227" s="1"/>
      <c r="O227" s="1"/>
    </row>
    <row r="228" spans="1:15" ht="12.75" customHeight="1">
      <c r="A228" s="30">
        <v>218</v>
      </c>
      <c r="B228" s="281" t="s">
        <v>387</v>
      </c>
      <c r="C228" s="271">
        <v>335.35</v>
      </c>
      <c r="D228" s="272">
        <v>339.16666666666669</v>
      </c>
      <c r="E228" s="272">
        <v>325.53333333333336</v>
      </c>
      <c r="F228" s="272">
        <v>315.7166666666667</v>
      </c>
      <c r="G228" s="272">
        <v>302.08333333333337</v>
      </c>
      <c r="H228" s="272">
        <v>348.98333333333335</v>
      </c>
      <c r="I228" s="272">
        <v>362.61666666666667</v>
      </c>
      <c r="J228" s="272">
        <v>372.43333333333334</v>
      </c>
      <c r="K228" s="271">
        <v>352.8</v>
      </c>
      <c r="L228" s="271">
        <v>329.35</v>
      </c>
      <c r="M228" s="271">
        <v>10.457420000000001</v>
      </c>
      <c r="N228" s="1"/>
      <c r="O228" s="1"/>
    </row>
    <row r="229" spans="1:15" ht="12.75" customHeight="1">
      <c r="A229" s="30">
        <v>219</v>
      </c>
      <c r="B229" s="281" t="s">
        <v>388</v>
      </c>
      <c r="C229" s="271">
        <v>1638.75</v>
      </c>
      <c r="D229" s="272">
        <v>1647.2666666666667</v>
      </c>
      <c r="E229" s="272">
        <v>1622.5333333333333</v>
      </c>
      <c r="F229" s="272">
        <v>1606.3166666666666</v>
      </c>
      <c r="G229" s="272">
        <v>1581.5833333333333</v>
      </c>
      <c r="H229" s="272">
        <v>1663.4833333333333</v>
      </c>
      <c r="I229" s="272">
        <v>1688.2166666666665</v>
      </c>
      <c r="J229" s="272">
        <v>1704.4333333333334</v>
      </c>
      <c r="K229" s="271">
        <v>1672</v>
      </c>
      <c r="L229" s="271">
        <v>1631.05</v>
      </c>
      <c r="M229" s="271">
        <v>0.60080999999999996</v>
      </c>
      <c r="N229" s="1"/>
      <c r="O229" s="1"/>
    </row>
    <row r="230" spans="1:15" ht="12.75" customHeight="1">
      <c r="A230" s="30">
        <v>220</v>
      </c>
      <c r="B230" s="281" t="s">
        <v>389</v>
      </c>
      <c r="C230" s="271">
        <v>234.95</v>
      </c>
      <c r="D230" s="272">
        <v>230.70000000000002</v>
      </c>
      <c r="E230" s="272">
        <v>223.40000000000003</v>
      </c>
      <c r="F230" s="272">
        <v>211.85000000000002</v>
      </c>
      <c r="G230" s="272">
        <v>204.55000000000004</v>
      </c>
      <c r="H230" s="272">
        <v>242.25000000000003</v>
      </c>
      <c r="I230" s="272">
        <v>249.55000000000004</v>
      </c>
      <c r="J230" s="272">
        <v>261.10000000000002</v>
      </c>
      <c r="K230" s="271">
        <v>238</v>
      </c>
      <c r="L230" s="271">
        <v>219.15</v>
      </c>
      <c r="M230" s="271">
        <v>51.522419999999997</v>
      </c>
      <c r="N230" s="1"/>
      <c r="O230" s="1"/>
    </row>
    <row r="231" spans="1:15" ht="12.75" customHeight="1">
      <c r="A231" s="30">
        <v>221</v>
      </c>
      <c r="B231" s="281" t="s">
        <v>390</v>
      </c>
      <c r="C231" s="271">
        <v>39</v>
      </c>
      <c r="D231" s="272">
        <v>38.683333333333337</v>
      </c>
      <c r="E231" s="272">
        <v>38.166666666666671</v>
      </c>
      <c r="F231" s="272">
        <v>37.333333333333336</v>
      </c>
      <c r="G231" s="272">
        <v>36.81666666666667</v>
      </c>
      <c r="H231" s="272">
        <v>39.516666666666673</v>
      </c>
      <c r="I231" s="272">
        <v>40.033333333333339</v>
      </c>
      <c r="J231" s="272">
        <v>40.866666666666674</v>
      </c>
      <c r="K231" s="271">
        <v>39.200000000000003</v>
      </c>
      <c r="L231" s="271">
        <v>37.85</v>
      </c>
      <c r="M231" s="271">
        <v>15.8284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309.95</v>
      </c>
      <c r="D232" s="272">
        <v>311.59999999999997</v>
      </c>
      <c r="E232" s="272">
        <v>306.54999999999995</v>
      </c>
      <c r="F232" s="272">
        <v>303.14999999999998</v>
      </c>
      <c r="G232" s="272">
        <v>298.09999999999997</v>
      </c>
      <c r="H232" s="272">
        <v>314.99999999999994</v>
      </c>
      <c r="I232" s="272">
        <v>320.05</v>
      </c>
      <c r="J232" s="272">
        <v>323.44999999999993</v>
      </c>
      <c r="K232" s="271">
        <v>316.64999999999998</v>
      </c>
      <c r="L232" s="271">
        <v>308.2</v>
      </c>
      <c r="M232" s="271">
        <v>389.82557000000003</v>
      </c>
      <c r="N232" s="1"/>
      <c r="O232" s="1"/>
    </row>
    <row r="233" spans="1:15" ht="12.75" customHeight="1">
      <c r="A233" s="30">
        <v>223</v>
      </c>
      <c r="B233" s="281" t="s">
        <v>391</v>
      </c>
      <c r="C233" s="271">
        <v>117.3</v>
      </c>
      <c r="D233" s="272">
        <v>117.73333333333333</v>
      </c>
      <c r="E233" s="272">
        <v>116.26666666666667</v>
      </c>
      <c r="F233" s="272">
        <v>115.23333333333333</v>
      </c>
      <c r="G233" s="272">
        <v>113.76666666666667</v>
      </c>
      <c r="H233" s="272">
        <v>118.76666666666667</v>
      </c>
      <c r="I233" s="272">
        <v>120.23333333333333</v>
      </c>
      <c r="J233" s="272">
        <v>121.26666666666667</v>
      </c>
      <c r="K233" s="271">
        <v>119.2</v>
      </c>
      <c r="L233" s="271">
        <v>116.7</v>
      </c>
      <c r="M233" s="271">
        <v>10.552350000000001</v>
      </c>
      <c r="N233" s="1"/>
      <c r="O233" s="1"/>
    </row>
    <row r="234" spans="1:15" ht="12.75" customHeight="1">
      <c r="A234" s="30">
        <v>224</v>
      </c>
      <c r="B234" s="281" t="s">
        <v>392</v>
      </c>
      <c r="C234" s="271">
        <v>194.05</v>
      </c>
      <c r="D234" s="272">
        <v>194.08333333333334</v>
      </c>
      <c r="E234" s="272">
        <v>190.76666666666668</v>
      </c>
      <c r="F234" s="272">
        <v>187.48333333333335</v>
      </c>
      <c r="G234" s="272">
        <v>184.16666666666669</v>
      </c>
      <c r="H234" s="272">
        <v>197.36666666666667</v>
      </c>
      <c r="I234" s="272">
        <v>200.68333333333334</v>
      </c>
      <c r="J234" s="272">
        <v>203.96666666666667</v>
      </c>
      <c r="K234" s="271">
        <v>197.4</v>
      </c>
      <c r="L234" s="271">
        <v>190.8</v>
      </c>
      <c r="M234" s="271">
        <v>20.669740000000001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120.5</v>
      </c>
      <c r="D235" s="272">
        <v>119.53333333333335</v>
      </c>
      <c r="E235" s="272">
        <v>116.16666666666669</v>
      </c>
      <c r="F235" s="272">
        <v>111.83333333333334</v>
      </c>
      <c r="G235" s="272">
        <v>108.46666666666668</v>
      </c>
      <c r="H235" s="272">
        <v>123.86666666666669</v>
      </c>
      <c r="I235" s="272">
        <v>127.23333333333333</v>
      </c>
      <c r="J235" s="272">
        <v>131.56666666666669</v>
      </c>
      <c r="K235" s="271">
        <v>122.9</v>
      </c>
      <c r="L235" s="271">
        <v>115.2</v>
      </c>
      <c r="M235" s="271">
        <v>246.64654999999999</v>
      </c>
      <c r="N235" s="1"/>
      <c r="O235" s="1"/>
    </row>
    <row r="236" spans="1:15" ht="12.75" customHeight="1">
      <c r="A236" s="30">
        <v>226</v>
      </c>
      <c r="B236" s="281" t="s">
        <v>393</v>
      </c>
      <c r="C236" s="271">
        <v>73.150000000000006</v>
      </c>
      <c r="D236" s="272">
        <v>73.166666666666671</v>
      </c>
      <c r="E236" s="272">
        <v>72.183333333333337</v>
      </c>
      <c r="F236" s="272">
        <v>71.216666666666669</v>
      </c>
      <c r="G236" s="272">
        <v>70.233333333333334</v>
      </c>
      <c r="H236" s="272">
        <v>74.13333333333334</v>
      </c>
      <c r="I236" s="272">
        <v>75.11666666666666</v>
      </c>
      <c r="J236" s="272">
        <v>76.083333333333343</v>
      </c>
      <c r="K236" s="271">
        <v>74.150000000000006</v>
      </c>
      <c r="L236" s="271">
        <v>72.2</v>
      </c>
      <c r="M236" s="271">
        <v>74.518690000000007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4314.95</v>
      </c>
      <c r="D237" s="272">
        <v>4292.333333333333</v>
      </c>
      <c r="E237" s="272">
        <v>4250.6166666666659</v>
      </c>
      <c r="F237" s="272">
        <v>4186.2833333333328</v>
      </c>
      <c r="G237" s="272">
        <v>4144.5666666666657</v>
      </c>
      <c r="H237" s="272">
        <v>4356.6666666666661</v>
      </c>
      <c r="I237" s="272">
        <v>4398.3833333333332</v>
      </c>
      <c r="J237" s="272">
        <v>4462.7166666666662</v>
      </c>
      <c r="K237" s="271">
        <v>4334.05</v>
      </c>
      <c r="L237" s="271">
        <v>4228</v>
      </c>
      <c r="M237" s="271">
        <v>0.79025999999999996</v>
      </c>
      <c r="N237" s="1"/>
      <c r="O237" s="1"/>
    </row>
    <row r="238" spans="1:15" ht="12.75" customHeight="1">
      <c r="A238" s="30">
        <v>228</v>
      </c>
      <c r="B238" s="281" t="s">
        <v>394</v>
      </c>
      <c r="C238" s="271">
        <v>177.05</v>
      </c>
      <c r="D238" s="272">
        <v>174.26666666666665</v>
      </c>
      <c r="E238" s="272">
        <v>168.7833333333333</v>
      </c>
      <c r="F238" s="272">
        <v>160.51666666666665</v>
      </c>
      <c r="G238" s="272">
        <v>155.0333333333333</v>
      </c>
      <c r="H238" s="272">
        <v>182.5333333333333</v>
      </c>
      <c r="I238" s="272">
        <v>188.01666666666665</v>
      </c>
      <c r="J238" s="272">
        <v>196.2833333333333</v>
      </c>
      <c r="K238" s="271">
        <v>179.75</v>
      </c>
      <c r="L238" s="271">
        <v>166</v>
      </c>
      <c r="M238" s="271">
        <v>23.670349999999999</v>
      </c>
      <c r="N238" s="1"/>
      <c r="O238" s="1"/>
    </row>
    <row r="239" spans="1:15" ht="12.75" customHeight="1">
      <c r="A239" s="30">
        <v>229</v>
      </c>
      <c r="B239" s="281" t="s">
        <v>395</v>
      </c>
      <c r="C239" s="271">
        <v>166.2</v>
      </c>
      <c r="D239" s="272">
        <v>167.48333333333332</v>
      </c>
      <c r="E239" s="272">
        <v>163.61666666666665</v>
      </c>
      <c r="F239" s="272">
        <v>161.03333333333333</v>
      </c>
      <c r="G239" s="272">
        <v>157.16666666666666</v>
      </c>
      <c r="H239" s="272">
        <v>170.06666666666663</v>
      </c>
      <c r="I239" s="272">
        <v>173.93333333333331</v>
      </c>
      <c r="J239" s="272">
        <v>176.51666666666662</v>
      </c>
      <c r="K239" s="271">
        <v>171.35</v>
      </c>
      <c r="L239" s="271">
        <v>164.9</v>
      </c>
      <c r="M239" s="271">
        <v>156.66847999999999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268.45</v>
      </c>
      <c r="D240" s="272">
        <v>269.35000000000002</v>
      </c>
      <c r="E240" s="272">
        <v>265.20000000000005</v>
      </c>
      <c r="F240" s="272">
        <v>261.95000000000005</v>
      </c>
      <c r="G240" s="272">
        <v>257.80000000000007</v>
      </c>
      <c r="H240" s="272">
        <v>272.60000000000002</v>
      </c>
      <c r="I240" s="272">
        <v>276.75</v>
      </c>
      <c r="J240" s="272">
        <v>280</v>
      </c>
      <c r="K240" s="271">
        <v>273.5</v>
      </c>
      <c r="L240" s="271">
        <v>266.10000000000002</v>
      </c>
      <c r="M240" s="271">
        <v>50.63176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71.95</v>
      </c>
      <c r="D241" s="272">
        <v>71.766666666666666</v>
      </c>
      <c r="E241" s="272">
        <v>71.433333333333337</v>
      </c>
      <c r="F241" s="272">
        <v>70.916666666666671</v>
      </c>
      <c r="G241" s="272">
        <v>70.583333333333343</v>
      </c>
      <c r="H241" s="272">
        <v>72.283333333333331</v>
      </c>
      <c r="I241" s="272">
        <v>72.616666666666674</v>
      </c>
      <c r="J241" s="272">
        <v>73.133333333333326</v>
      </c>
      <c r="K241" s="271">
        <v>72.099999999999994</v>
      </c>
      <c r="L241" s="271">
        <v>71.25</v>
      </c>
      <c r="M241" s="271">
        <v>156.55718999999999</v>
      </c>
      <c r="N241" s="1"/>
      <c r="O241" s="1"/>
    </row>
    <row r="242" spans="1:15" ht="12.75" customHeight="1">
      <c r="A242" s="30">
        <v>232</v>
      </c>
      <c r="B242" s="281" t="s">
        <v>396</v>
      </c>
      <c r="C242" s="271">
        <v>17.899999999999999</v>
      </c>
      <c r="D242" s="272">
        <v>17.75</v>
      </c>
      <c r="E242" s="272">
        <v>17.45</v>
      </c>
      <c r="F242" s="272">
        <v>17</v>
      </c>
      <c r="G242" s="272">
        <v>16.7</v>
      </c>
      <c r="H242" s="272">
        <v>18.2</v>
      </c>
      <c r="I242" s="272">
        <v>18.499999999999996</v>
      </c>
      <c r="J242" s="272">
        <v>18.95</v>
      </c>
      <c r="K242" s="271">
        <v>18.05</v>
      </c>
      <c r="L242" s="271">
        <v>17.3</v>
      </c>
      <c r="M242" s="271">
        <v>57.275460000000002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647.95000000000005</v>
      </c>
      <c r="D243" s="272">
        <v>644.94999999999993</v>
      </c>
      <c r="E243" s="272">
        <v>634.99999999999989</v>
      </c>
      <c r="F243" s="272">
        <v>622.04999999999995</v>
      </c>
      <c r="G243" s="272">
        <v>612.09999999999991</v>
      </c>
      <c r="H243" s="272">
        <v>657.89999999999986</v>
      </c>
      <c r="I243" s="272">
        <v>667.84999999999991</v>
      </c>
      <c r="J243" s="272">
        <v>680.79999999999984</v>
      </c>
      <c r="K243" s="271">
        <v>654.9</v>
      </c>
      <c r="L243" s="271">
        <v>632</v>
      </c>
      <c r="M243" s="271">
        <v>32.1111</v>
      </c>
      <c r="N243" s="1"/>
      <c r="O243" s="1"/>
    </row>
    <row r="244" spans="1:15" ht="12.75" customHeight="1">
      <c r="A244" s="30">
        <v>234</v>
      </c>
      <c r="B244" s="281" t="s">
        <v>794</v>
      </c>
      <c r="C244" s="271">
        <v>21.25</v>
      </c>
      <c r="D244" s="272">
        <v>21.2</v>
      </c>
      <c r="E244" s="272">
        <v>21</v>
      </c>
      <c r="F244" s="272">
        <v>20.75</v>
      </c>
      <c r="G244" s="272">
        <v>20.55</v>
      </c>
      <c r="H244" s="272">
        <v>21.45</v>
      </c>
      <c r="I244" s="272">
        <v>21.649999999999995</v>
      </c>
      <c r="J244" s="272">
        <v>21.9</v>
      </c>
      <c r="K244" s="271">
        <v>21.4</v>
      </c>
      <c r="L244" s="271">
        <v>20.95</v>
      </c>
      <c r="M244" s="271">
        <v>34.659129999999998</v>
      </c>
      <c r="N244" s="1"/>
      <c r="O244" s="1"/>
    </row>
    <row r="245" spans="1:15" ht="12.75" customHeight="1">
      <c r="A245" s="30">
        <v>235</v>
      </c>
      <c r="B245" s="281" t="s">
        <v>801</v>
      </c>
      <c r="C245" s="271">
        <v>1549.45</v>
      </c>
      <c r="D245" s="272">
        <v>1515.8</v>
      </c>
      <c r="E245" s="272">
        <v>1444.6499999999999</v>
      </c>
      <c r="F245" s="272">
        <v>1339.85</v>
      </c>
      <c r="G245" s="272">
        <v>1268.6999999999998</v>
      </c>
      <c r="H245" s="272">
        <v>1620.6</v>
      </c>
      <c r="I245" s="272">
        <v>1691.75</v>
      </c>
      <c r="J245" s="272">
        <v>1796.55</v>
      </c>
      <c r="K245" s="271">
        <v>1586.95</v>
      </c>
      <c r="L245" s="271">
        <v>1411</v>
      </c>
      <c r="M245" s="271">
        <v>6.1937100000000003</v>
      </c>
      <c r="N245" s="1"/>
      <c r="O245" s="1"/>
    </row>
    <row r="246" spans="1:15" ht="12.75" customHeight="1">
      <c r="A246" s="30">
        <v>236</v>
      </c>
      <c r="B246" s="281" t="s">
        <v>397</v>
      </c>
      <c r="C246" s="271">
        <v>143.85</v>
      </c>
      <c r="D246" s="272">
        <v>142.18333333333334</v>
      </c>
      <c r="E246" s="272">
        <v>138.86666666666667</v>
      </c>
      <c r="F246" s="272">
        <v>133.88333333333333</v>
      </c>
      <c r="G246" s="272">
        <v>130.56666666666666</v>
      </c>
      <c r="H246" s="272">
        <v>147.16666666666669</v>
      </c>
      <c r="I246" s="272">
        <v>150.48333333333335</v>
      </c>
      <c r="J246" s="272">
        <v>155.4666666666667</v>
      </c>
      <c r="K246" s="271">
        <v>145.5</v>
      </c>
      <c r="L246" s="271">
        <v>137.19999999999999</v>
      </c>
      <c r="M246" s="271">
        <v>3.3630200000000001</v>
      </c>
      <c r="N246" s="1"/>
      <c r="O246" s="1"/>
    </row>
    <row r="247" spans="1:15" ht="12.75" customHeight="1">
      <c r="A247" s="30">
        <v>237</v>
      </c>
      <c r="B247" s="281" t="s">
        <v>398</v>
      </c>
      <c r="C247" s="271">
        <v>399.1</v>
      </c>
      <c r="D247" s="272">
        <v>399.75</v>
      </c>
      <c r="E247" s="272">
        <v>394.35</v>
      </c>
      <c r="F247" s="272">
        <v>389.6</v>
      </c>
      <c r="G247" s="272">
        <v>384.20000000000005</v>
      </c>
      <c r="H247" s="272">
        <v>404.5</v>
      </c>
      <c r="I247" s="272">
        <v>409.9</v>
      </c>
      <c r="J247" s="272">
        <v>414.65</v>
      </c>
      <c r="K247" s="271">
        <v>405.15</v>
      </c>
      <c r="L247" s="271">
        <v>395</v>
      </c>
      <c r="M247" s="271">
        <v>1.52366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357.25</v>
      </c>
      <c r="D248" s="272">
        <v>356.56666666666661</v>
      </c>
      <c r="E248" s="272">
        <v>355.0833333333332</v>
      </c>
      <c r="F248" s="272">
        <v>352.91666666666657</v>
      </c>
      <c r="G248" s="272">
        <v>351.43333333333317</v>
      </c>
      <c r="H248" s="272">
        <v>358.73333333333323</v>
      </c>
      <c r="I248" s="272">
        <v>360.21666666666658</v>
      </c>
      <c r="J248" s="272">
        <v>362.38333333333327</v>
      </c>
      <c r="K248" s="271">
        <v>358.05</v>
      </c>
      <c r="L248" s="271">
        <v>354.4</v>
      </c>
      <c r="M248" s="271">
        <v>12.360429999999999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219.35</v>
      </c>
      <c r="D249" s="272">
        <v>222.44999999999996</v>
      </c>
      <c r="E249" s="272">
        <v>215.19999999999993</v>
      </c>
      <c r="F249" s="272">
        <v>211.04999999999998</v>
      </c>
      <c r="G249" s="272">
        <v>203.79999999999995</v>
      </c>
      <c r="H249" s="272">
        <v>226.59999999999991</v>
      </c>
      <c r="I249" s="272">
        <v>233.84999999999997</v>
      </c>
      <c r="J249" s="272">
        <v>237.99999999999989</v>
      </c>
      <c r="K249" s="271">
        <v>229.7</v>
      </c>
      <c r="L249" s="271">
        <v>218.3</v>
      </c>
      <c r="M249" s="271">
        <v>36.04956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1067.25</v>
      </c>
      <c r="D250" s="272">
        <v>1057.0666666666666</v>
      </c>
      <c r="E250" s="272">
        <v>1042.2333333333331</v>
      </c>
      <c r="F250" s="272">
        <v>1017.2166666666665</v>
      </c>
      <c r="G250" s="272">
        <v>1002.383333333333</v>
      </c>
      <c r="H250" s="272">
        <v>1082.0833333333333</v>
      </c>
      <c r="I250" s="272">
        <v>1096.9166666666667</v>
      </c>
      <c r="J250" s="272">
        <v>1121.9333333333334</v>
      </c>
      <c r="K250" s="271">
        <v>1071.9000000000001</v>
      </c>
      <c r="L250" s="271">
        <v>1032.05</v>
      </c>
      <c r="M250" s="271">
        <v>50.748339999999999</v>
      </c>
      <c r="N250" s="1"/>
      <c r="O250" s="1"/>
    </row>
    <row r="251" spans="1:15" ht="12.75" customHeight="1">
      <c r="A251" s="30">
        <v>241</v>
      </c>
      <c r="B251" s="281" t="s">
        <v>399</v>
      </c>
      <c r="C251" s="271">
        <v>15.45</v>
      </c>
      <c r="D251" s="272">
        <v>15.216666666666667</v>
      </c>
      <c r="E251" s="272">
        <v>14.833333333333334</v>
      </c>
      <c r="F251" s="272">
        <v>14.216666666666667</v>
      </c>
      <c r="G251" s="272">
        <v>13.833333333333334</v>
      </c>
      <c r="H251" s="272">
        <v>15.833333333333334</v>
      </c>
      <c r="I251" s="272">
        <v>16.216666666666669</v>
      </c>
      <c r="J251" s="272">
        <v>16.833333333333336</v>
      </c>
      <c r="K251" s="271">
        <v>15.6</v>
      </c>
      <c r="L251" s="271">
        <v>14.6</v>
      </c>
      <c r="M251" s="271">
        <v>56.014989999999997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4404.75</v>
      </c>
      <c r="D252" s="272">
        <v>4385.083333333333</v>
      </c>
      <c r="E252" s="272">
        <v>4324.9166666666661</v>
      </c>
      <c r="F252" s="272">
        <v>4245.083333333333</v>
      </c>
      <c r="G252" s="272">
        <v>4184.9166666666661</v>
      </c>
      <c r="H252" s="272">
        <v>4464.9166666666661</v>
      </c>
      <c r="I252" s="272">
        <v>4525.0833333333321</v>
      </c>
      <c r="J252" s="272">
        <v>4604.9166666666661</v>
      </c>
      <c r="K252" s="271">
        <v>4445.25</v>
      </c>
      <c r="L252" s="271">
        <v>4305.25</v>
      </c>
      <c r="M252" s="271">
        <v>4.7996800000000004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1543.6</v>
      </c>
      <c r="D253" s="272">
        <v>1539.6499999999999</v>
      </c>
      <c r="E253" s="272">
        <v>1532.2999999999997</v>
      </c>
      <c r="F253" s="272">
        <v>1520.9999999999998</v>
      </c>
      <c r="G253" s="272">
        <v>1513.6499999999996</v>
      </c>
      <c r="H253" s="272">
        <v>1550.9499999999998</v>
      </c>
      <c r="I253" s="272">
        <v>1558.2999999999997</v>
      </c>
      <c r="J253" s="272">
        <v>1569.6</v>
      </c>
      <c r="K253" s="271">
        <v>1547</v>
      </c>
      <c r="L253" s="271">
        <v>1528.35</v>
      </c>
      <c r="M253" s="271">
        <v>43.74635</v>
      </c>
      <c r="N253" s="1"/>
      <c r="O253" s="1"/>
    </row>
    <row r="254" spans="1:15" ht="12.75" customHeight="1">
      <c r="A254" s="30">
        <v>244</v>
      </c>
      <c r="B254" s="281" t="s">
        <v>400</v>
      </c>
      <c r="C254" s="271">
        <v>597.45000000000005</v>
      </c>
      <c r="D254" s="272">
        <v>590.9</v>
      </c>
      <c r="E254" s="272">
        <v>581.54999999999995</v>
      </c>
      <c r="F254" s="272">
        <v>565.65</v>
      </c>
      <c r="G254" s="272">
        <v>556.29999999999995</v>
      </c>
      <c r="H254" s="272">
        <v>606.79999999999995</v>
      </c>
      <c r="I254" s="272">
        <v>616.15000000000009</v>
      </c>
      <c r="J254" s="272">
        <v>632.04999999999995</v>
      </c>
      <c r="K254" s="271">
        <v>600.25</v>
      </c>
      <c r="L254" s="271">
        <v>575</v>
      </c>
      <c r="M254" s="271">
        <v>5.3796600000000003</v>
      </c>
      <c r="N254" s="1"/>
      <c r="O254" s="1"/>
    </row>
    <row r="255" spans="1:15" ht="12.75" customHeight="1">
      <c r="A255" s="30">
        <v>245</v>
      </c>
      <c r="B255" s="281" t="s">
        <v>401</v>
      </c>
      <c r="C255" s="271">
        <v>629.29999999999995</v>
      </c>
      <c r="D255" s="272">
        <v>632.5</v>
      </c>
      <c r="E255" s="272">
        <v>622</v>
      </c>
      <c r="F255" s="272">
        <v>614.70000000000005</v>
      </c>
      <c r="G255" s="272">
        <v>604.20000000000005</v>
      </c>
      <c r="H255" s="272">
        <v>639.79999999999995</v>
      </c>
      <c r="I255" s="272">
        <v>650.29999999999995</v>
      </c>
      <c r="J255" s="272">
        <v>657.59999999999991</v>
      </c>
      <c r="K255" s="271">
        <v>643</v>
      </c>
      <c r="L255" s="271">
        <v>625.20000000000005</v>
      </c>
      <c r="M255" s="271">
        <v>4.2072200000000004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1944.65</v>
      </c>
      <c r="D256" s="272">
        <v>1922.5833333333333</v>
      </c>
      <c r="E256" s="272">
        <v>1896.1666666666665</v>
      </c>
      <c r="F256" s="272">
        <v>1847.6833333333332</v>
      </c>
      <c r="G256" s="272">
        <v>1821.2666666666664</v>
      </c>
      <c r="H256" s="272">
        <v>1971.0666666666666</v>
      </c>
      <c r="I256" s="272">
        <v>1997.4833333333331</v>
      </c>
      <c r="J256" s="272">
        <v>2045.9666666666667</v>
      </c>
      <c r="K256" s="271">
        <v>1949</v>
      </c>
      <c r="L256" s="271">
        <v>1874.1</v>
      </c>
      <c r="M256" s="271">
        <v>6.9909400000000002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990.05</v>
      </c>
      <c r="D257" s="272">
        <v>991.73333333333323</v>
      </c>
      <c r="E257" s="272">
        <v>982.11666666666645</v>
      </c>
      <c r="F257" s="272">
        <v>974.18333333333317</v>
      </c>
      <c r="G257" s="272">
        <v>964.56666666666638</v>
      </c>
      <c r="H257" s="272">
        <v>999.66666666666652</v>
      </c>
      <c r="I257" s="272">
        <v>1009.2833333333333</v>
      </c>
      <c r="J257" s="272">
        <v>1017.2166666666666</v>
      </c>
      <c r="K257" s="271">
        <v>1001.35</v>
      </c>
      <c r="L257" s="271">
        <v>983.8</v>
      </c>
      <c r="M257" s="271">
        <v>1.76681</v>
      </c>
      <c r="N257" s="1"/>
      <c r="O257" s="1"/>
    </row>
    <row r="258" spans="1:15" ht="12.75" customHeight="1">
      <c r="A258" s="30">
        <v>248</v>
      </c>
      <c r="B258" s="281" t="s">
        <v>402</v>
      </c>
      <c r="C258" s="271">
        <v>1769.75</v>
      </c>
      <c r="D258" s="272">
        <v>1776.6666666666667</v>
      </c>
      <c r="E258" s="272">
        <v>1753.3333333333335</v>
      </c>
      <c r="F258" s="272">
        <v>1736.9166666666667</v>
      </c>
      <c r="G258" s="272">
        <v>1713.5833333333335</v>
      </c>
      <c r="H258" s="272">
        <v>1793.0833333333335</v>
      </c>
      <c r="I258" s="272">
        <v>1816.416666666667</v>
      </c>
      <c r="J258" s="272">
        <v>1832.8333333333335</v>
      </c>
      <c r="K258" s="271">
        <v>1800</v>
      </c>
      <c r="L258" s="271">
        <v>1760.25</v>
      </c>
      <c r="M258" s="271">
        <v>0.53634999999999999</v>
      </c>
      <c r="N258" s="1"/>
      <c r="O258" s="1"/>
    </row>
    <row r="259" spans="1:15" ht="12.75" customHeight="1">
      <c r="A259" s="30">
        <v>249</v>
      </c>
      <c r="B259" s="281" t="s">
        <v>403</v>
      </c>
      <c r="C259" s="271">
        <v>2550.75</v>
      </c>
      <c r="D259" s="272">
        <v>2546.1166666666668</v>
      </c>
      <c r="E259" s="272">
        <v>2506.6333333333337</v>
      </c>
      <c r="F259" s="272">
        <v>2462.5166666666669</v>
      </c>
      <c r="G259" s="272">
        <v>2423.0333333333338</v>
      </c>
      <c r="H259" s="272">
        <v>2590.2333333333336</v>
      </c>
      <c r="I259" s="272">
        <v>2629.7166666666672</v>
      </c>
      <c r="J259" s="272">
        <v>2673.8333333333335</v>
      </c>
      <c r="K259" s="271">
        <v>2585.6</v>
      </c>
      <c r="L259" s="271">
        <v>2502</v>
      </c>
      <c r="M259" s="271">
        <v>0.96028000000000002</v>
      </c>
      <c r="N259" s="1"/>
      <c r="O259" s="1"/>
    </row>
    <row r="260" spans="1:15" ht="12.75" customHeight="1">
      <c r="A260" s="30">
        <v>250</v>
      </c>
      <c r="B260" s="281" t="s">
        <v>404</v>
      </c>
      <c r="C260" s="271">
        <v>459.95</v>
      </c>
      <c r="D260" s="272">
        <v>455.36666666666662</v>
      </c>
      <c r="E260" s="272">
        <v>449.73333333333323</v>
      </c>
      <c r="F260" s="272">
        <v>439.51666666666659</v>
      </c>
      <c r="G260" s="272">
        <v>433.88333333333321</v>
      </c>
      <c r="H260" s="272">
        <v>465.58333333333326</v>
      </c>
      <c r="I260" s="272">
        <v>471.21666666666658</v>
      </c>
      <c r="J260" s="272">
        <v>481.43333333333328</v>
      </c>
      <c r="K260" s="271">
        <v>461</v>
      </c>
      <c r="L260" s="271">
        <v>445.15</v>
      </c>
      <c r="M260" s="271">
        <v>3.2654200000000002</v>
      </c>
      <c r="N260" s="1"/>
      <c r="O260" s="1"/>
    </row>
    <row r="261" spans="1:15" ht="12.75" customHeight="1">
      <c r="A261" s="30">
        <v>251</v>
      </c>
      <c r="B261" s="281" t="s">
        <v>405</v>
      </c>
      <c r="C261" s="271">
        <v>392.75</v>
      </c>
      <c r="D261" s="272">
        <v>384.5</v>
      </c>
      <c r="E261" s="272">
        <v>373.25</v>
      </c>
      <c r="F261" s="272">
        <v>353.75</v>
      </c>
      <c r="G261" s="272">
        <v>342.5</v>
      </c>
      <c r="H261" s="272">
        <v>404</v>
      </c>
      <c r="I261" s="272">
        <v>415.25</v>
      </c>
      <c r="J261" s="272">
        <v>434.75</v>
      </c>
      <c r="K261" s="271">
        <v>395.75</v>
      </c>
      <c r="L261" s="271">
        <v>365</v>
      </c>
      <c r="M261" s="271">
        <v>41.393740000000001</v>
      </c>
      <c r="N261" s="1"/>
      <c r="O261" s="1"/>
    </row>
    <row r="262" spans="1:15" ht="12.75" customHeight="1">
      <c r="A262" s="30">
        <v>252</v>
      </c>
      <c r="B262" s="281" t="s">
        <v>406</v>
      </c>
      <c r="C262" s="271">
        <v>65.7</v>
      </c>
      <c r="D262" s="272">
        <v>65.100000000000009</v>
      </c>
      <c r="E262" s="272">
        <v>63.800000000000011</v>
      </c>
      <c r="F262" s="272">
        <v>61.900000000000006</v>
      </c>
      <c r="G262" s="272">
        <v>60.600000000000009</v>
      </c>
      <c r="H262" s="272">
        <v>67.000000000000014</v>
      </c>
      <c r="I262" s="272">
        <v>68.3</v>
      </c>
      <c r="J262" s="272">
        <v>70.200000000000017</v>
      </c>
      <c r="K262" s="271">
        <v>66.400000000000006</v>
      </c>
      <c r="L262" s="271">
        <v>63.2</v>
      </c>
      <c r="M262" s="271">
        <v>5.6499300000000003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261.60000000000002</v>
      </c>
      <c r="D263" s="272">
        <v>256.05</v>
      </c>
      <c r="E263" s="272">
        <v>248.20000000000005</v>
      </c>
      <c r="F263" s="272">
        <v>234.80000000000004</v>
      </c>
      <c r="G263" s="272">
        <v>226.95000000000007</v>
      </c>
      <c r="H263" s="272">
        <v>269.45000000000005</v>
      </c>
      <c r="I263" s="272">
        <v>277.30000000000007</v>
      </c>
      <c r="J263" s="272">
        <v>290.7</v>
      </c>
      <c r="K263" s="271">
        <v>263.89999999999998</v>
      </c>
      <c r="L263" s="271">
        <v>242.65</v>
      </c>
      <c r="M263" s="271">
        <v>46.401470000000003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648.70000000000005</v>
      </c>
      <c r="D264" s="272">
        <v>641.65</v>
      </c>
      <c r="E264" s="272">
        <v>633.34999999999991</v>
      </c>
      <c r="F264" s="272">
        <v>617.99999999999989</v>
      </c>
      <c r="G264" s="272">
        <v>609.69999999999982</v>
      </c>
      <c r="H264" s="272">
        <v>657</v>
      </c>
      <c r="I264" s="272">
        <v>665.3</v>
      </c>
      <c r="J264" s="272">
        <v>680.65000000000009</v>
      </c>
      <c r="K264" s="271">
        <v>649.95000000000005</v>
      </c>
      <c r="L264" s="271">
        <v>626.29999999999995</v>
      </c>
      <c r="M264" s="271">
        <v>30.532060000000001</v>
      </c>
      <c r="N264" s="1"/>
      <c r="O264" s="1"/>
    </row>
    <row r="265" spans="1:15" ht="12.75" customHeight="1">
      <c r="A265" s="30">
        <v>255</v>
      </c>
      <c r="B265" s="281" t="s">
        <v>407</v>
      </c>
      <c r="C265" s="271">
        <v>127.25</v>
      </c>
      <c r="D265" s="272">
        <v>127.86666666666667</v>
      </c>
      <c r="E265" s="272">
        <v>126.13333333333335</v>
      </c>
      <c r="F265" s="272">
        <v>125.01666666666668</v>
      </c>
      <c r="G265" s="272">
        <v>123.28333333333336</v>
      </c>
      <c r="H265" s="272">
        <v>128.98333333333335</v>
      </c>
      <c r="I265" s="272">
        <v>130.7166666666667</v>
      </c>
      <c r="J265" s="272">
        <v>131.83333333333334</v>
      </c>
      <c r="K265" s="271">
        <v>129.6</v>
      </c>
      <c r="L265" s="271">
        <v>126.75</v>
      </c>
      <c r="M265" s="271">
        <v>10.041840000000001</v>
      </c>
      <c r="N265" s="1"/>
      <c r="O265" s="1"/>
    </row>
    <row r="266" spans="1:15" ht="12.75" customHeight="1">
      <c r="A266" s="30">
        <v>256</v>
      </c>
      <c r="B266" s="281" t="s">
        <v>408</v>
      </c>
      <c r="C266" s="271">
        <v>118.85</v>
      </c>
      <c r="D266" s="272">
        <v>118.96666666666665</v>
      </c>
      <c r="E266" s="272">
        <v>117.08333333333331</v>
      </c>
      <c r="F266" s="272">
        <v>115.31666666666666</v>
      </c>
      <c r="G266" s="272">
        <v>113.43333333333332</v>
      </c>
      <c r="H266" s="272">
        <v>120.73333333333331</v>
      </c>
      <c r="I266" s="272">
        <v>122.61666666666666</v>
      </c>
      <c r="J266" s="272">
        <v>124.3833333333333</v>
      </c>
      <c r="K266" s="271">
        <v>120.85</v>
      </c>
      <c r="L266" s="271">
        <v>117.2</v>
      </c>
      <c r="M266" s="271">
        <v>11.098420000000001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384</v>
      </c>
      <c r="D267" s="272">
        <v>382.43333333333334</v>
      </c>
      <c r="E267" s="272">
        <v>375.86666666666667</v>
      </c>
      <c r="F267" s="272">
        <v>367.73333333333335</v>
      </c>
      <c r="G267" s="272">
        <v>361.16666666666669</v>
      </c>
      <c r="H267" s="272">
        <v>390.56666666666666</v>
      </c>
      <c r="I267" s="272">
        <v>397.13333333333338</v>
      </c>
      <c r="J267" s="272">
        <v>405.26666666666665</v>
      </c>
      <c r="K267" s="271">
        <v>389</v>
      </c>
      <c r="L267" s="271">
        <v>374.3</v>
      </c>
      <c r="M267" s="271">
        <v>43.884990000000002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565.9</v>
      </c>
      <c r="D268" s="272">
        <v>563.19999999999993</v>
      </c>
      <c r="E268" s="272">
        <v>556.49999999999989</v>
      </c>
      <c r="F268" s="272">
        <v>547.09999999999991</v>
      </c>
      <c r="G268" s="272">
        <v>540.39999999999986</v>
      </c>
      <c r="H268" s="272">
        <v>572.59999999999991</v>
      </c>
      <c r="I268" s="272">
        <v>579.29999999999995</v>
      </c>
      <c r="J268" s="272">
        <v>588.69999999999993</v>
      </c>
      <c r="K268" s="271">
        <v>569.9</v>
      </c>
      <c r="L268" s="271">
        <v>553.79999999999995</v>
      </c>
      <c r="M268" s="271">
        <v>42.188000000000002</v>
      </c>
      <c r="N268" s="1"/>
      <c r="O268" s="1"/>
    </row>
    <row r="269" spans="1:15" ht="12.75" customHeight="1">
      <c r="A269" s="30">
        <v>259</v>
      </c>
      <c r="B269" s="281" t="s">
        <v>802</v>
      </c>
      <c r="C269" s="271">
        <v>530.75</v>
      </c>
      <c r="D269" s="272">
        <v>532.33333333333337</v>
      </c>
      <c r="E269" s="272">
        <v>522.7166666666667</v>
      </c>
      <c r="F269" s="272">
        <v>514.68333333333328</v>
      </c>
      <c r="G269" s="272">
        <v>505.06666666666661</v>
      </c>
      <c r="H269" s="272">
        <v>540.36666666666679</v>
      </c>
      <c r="I269" s="272">
        <v>549.98333333333335</v>
      </c>
      <c r="J269" s="272">
        <v>558.01666666666688</v>
      </c>
      <c r="K269" s="271">
        <v>541.95000000000005</v>
      </c>
      <c r="L269" s="271">
        <v>524.29999999999995</v>
      </c>
      <c r="M269" s="271">
        <v>4.7938499999999999</v>
      </c>
      <c r="N269" s="1"/>
      <c r="O269" s="1"/>
    </row>
    <row r="270" spans="1:15" ht="12.75" customHeight="1">
      <c r="A270" s="30">
        <v>260</v>
      </c>
      <c r="B270" s="281" t="s">
        <v>803</v>
      </c>
      <c r="C270" s="271">
        <v>361</v>
      </c>
      <c r="D270" s="272">
        <v>367.23333333333335</v>
      </c>
      <c r="E270" s="272">
        <v>347.4666666666667</v>
      </c>
      <c r="F270" s="272">
        <v>333.93333333333334</v>
      </c>
      <c r="G270" s="272">
        <v>314.16666666666669</v>
      </c>
      <c r="H270" s="272">
        <v>380.76666666666671</v>
      </c>
      <c r="I270" s="272">
        <v>400.53333333333336</v>
      </c>
      <c r="J270" s="272">
        <v>414.06666666666672</v>
      </c>
      <c r="K270" s="271">
        <v>387</v>
      </c>
      <c r="L270" s="271">
        <v>353.7</v>
      </c>
      <c r="M270" s="271">
        <v>5.1633399999999998</v>
      </c>
      <c r="N270" s="1"/>
      <c r="O270" s="1"/>
    </row>
    <row r="271" spans="1:15" ht="12.75" customHeight="1">
      <c r="A271" s="30">
        <v>261</v>
      </c>
      <c r="B271" s="281" t="s">
        <v>409</v>
      </c>
      <c r="C271" s="271">
        <v>620.75</v>
      </c>
      <c r="D271" s="272">
        <v>605.16666666666663</v>
      </c>
      <c r="E271" s="272">
        <v>585.58333333333326</v>
      </c>
      <c r="F271" s="272">
        <v>550.41666666666663</v>
      </c>
      <c r="G271" s="272">
        <v>530.83333333333326</v>
      </c>
      <c r="H271" s="272">
        <v>640.33333333333326</v>
      </c>
      <c r="I271" s="272">
        <v>659.91666666666652</v>
      </c>
      <c r="J271" s="272">
        <v>695.08333333333326</v>
      </c>
      <c r="K271" s="271">
        <v>624.75</v>
      </c>
      <c r="L271" s="271">
        <v>570</v>
      </c>
      <c r="M271" s="271">
        <v>15.96992</v>
      </c>
      <c r="N271" s="1"/>
      <c r="O271" s="1"/>
    </row>
    <row r="272" spans="1:15" ht="12.75" customHeight="1">
      <c r="A272" s="30">
        <v>262</v>
      </c>
      <c r="B272" s="281" t="s">
        <v>410</v>
      </c>
      <c r="C272" s="271">
        <v>170.9</v>
      </c>
      <c r="D272" s="272">
        <v>171.41666666666666</v>
      </c>
      <c r="E272" s="272">
        <v>169.48333333333332</v>
      </c>
      <c r="F272" s="272">
        <v>168.06666666666666</v>
      </c>
      <c r="G272" s="272">
        <v>166.13333333333333</v>
      </c>
      <c r="H272" s="272">
        <v>172.83333333333331</v>
      </c>
      <c r="I272" s="272">
        <v>174.76666666666665</v>
      </c>
      <c r="J272" s="272">
        <v>176.18333333333331</v>
      </c>
      <c r="K272" s="271">
        <v>173.35</v>
      </c>
      <c r="L272" s="271">
        <v>170</v>
      </c>
      <c r="M272" s="271">
        <v>1.33741</v>
      </c>
      <c r="N272" s="1"/>
      <c r="O272" s="1"/>
    </row>
    <row r="273" spans="1:15" ht="12.75" customHeight="1">
      <c r="A273" s="30">
        <v>263</v>
      </c>
      <c r="B273" s="281" t="s">
        <v>411</v>
      </c>
      <c r="C273" s="271">
        <v>571.65</v>
      </c>
      <c r="D273" s="272">
        <v>575.38333333333333</v>
      </c>
      <c r="E273" s="272">
        <v>564.26666666666665</v>
      </c>
      <c r="F273" s="272">
        <v>556.88333333333333</v>
      </c>
      <c r="G273" s="272">
        <v>545.76666666666665</v>
      </c>
      <c r="H273" s="272">
        <v>582.76666666666665</v>
      </c>
      <c r="I273" s="272">
        <v>593.88333333333321</v>
      </c>
      <c r="J273" s="272">
        <v>601.26666666666665</v>
      </c>
      <c r="K273" s="271">
        <v>586.5</v>
      </c>
      <c r="L273" s="271">
        <v>568</v>
      </c>
      <c r="M273" s="271">
        <v>2.1823299999999999</v>
      </c>
      <c r="N273" s="1"/>
      <c r="O273" s="1"/>
    </row>
    <row r="274" spans="1:15" ht="12.75" customHeight="1">
      <c r="A274" s="30">
        <v>264</v>
      </c>
      <c r="B274" s="281" t="s">
        <v>412</v>
      </c>
      <c r="C274" s="271">
        <v>1299.1500000000001</v>
      </c>
      <c r="D274" s="272">
        <v>1292.9166666666667</v>
      </c>
      <c r="E274" s="272">
        <v>1261.7333333333336</v>
      </c>
      <c r="F274" s="272">
        <v>1224.3166666666668</v>
      </c>
      <c r="G274" s="272">
        <v>1193.1333333333337</v>
      </c>
      <c r="H274" s="272">
        <v>1330.3333333333335</v>
      </c>
      <c r="I274" s="272">
        <v>1361.5166666666664</v>
      </c>
      <c r="J274" s="272">
        <v>1398.9333333333334</v>
      </c>
      <c r="K274" s="271">
        <v>1324.1</v>
      </c>
      <c r="L274" s="271">
        <v>1255.5</v>
      </c>
      <c r="M274" s="271">
        <v>3.3378800000000002</v>
      </c>
      <c r="N274" s="1"/>
      <c r="O274" s="1"/>
    </row>
    <row r="275" spans="1:15" ht="12.75" customHeight="1">
      <c r="A275" s="30">
        <v>265</v>
      </c>
      <c r="B275" s="281" t="s">
        <v>413</v>
      </c>
      <c r="C275" s="271">
        <v>265.14999999999998</v>
      </c>
      <c r="D275" s="272">
        <v>262.83333333333331</v>
      </c>
      <c r="E275" s="272">
        <v>259.31666666666661</v>
      </c>
      <c r="F275" s="272">
        <v>253.48333333333329</v>
      </c>
      <c r="G275" s="272">
        <v>249.96666666666658</v>
      </c>
      <c r="H275" s="272">
        <v>268.66666666666663</v>
      </c>
      <c r="I275" s="272">
        <v>272.18333333333339</v>
      </c>
      <c r="J275" s="272">
        <v>278.01666666666665</v>
      </c>
      <c r="K275" s="271">
        <v>266.35000000000002</v>
      </c>
      <c r="L275" s="271">
        <v>257</v>
      </c>
      <c r="M275" s="271">
        <v>2.0731199999999999</v>
      </c>
      <c r="N275" s="1"/>
      <c r="O275" s="1"/>
    </row>
    <row r="276" spans="1:15" ht="12.75" customHeight="1">
      <c r="A276" s="30">
        <v>266</v>
      </c>
      <c r="B276" s="281" t="s">
        <v>414</v>
      </c>
      <c r="C276" s="271">
        <v>532.15</v>
      </c>
      <c r="D276" s="272">
        <v>536.13333333333333</v>
      </c>
      <c r="E276" s="272">
        <v>526.51666666666665</v>
      </c>
      <c r="F276" s="272">
        <v>520.88333333333333</v>
      </c>
      <c r="G276" s="272">
        <v>511.26666666666665</v>
      </c>
      <c r="H276" s="272">
        <v>541.76666666666665</v>
      </c>
      <c r="I276" s="272">
        <v>551.38333333333321</v>
      </c>
      <c r="J276" s="272">
        <v>557.01666666666665</v>
      </c>
      <c r="K276" s="271">
        <v>545.75</v>
      </c>
      <c r="L276" s="271">
        <v>530.5</v>
      </c>
      <c r="M276" s="271">
        <v>11.09694</v>
      </c>
      <c r="N276" s="1"/>
      <c r="O276" s="1"/>
    </row>
    <row r="277" spans="1:15" ht="12.75" customHeight="1">
      <c r="A277" s="30">
        <v>267</v>
      </c>
      <c r="B277" s="281" t="s">
        <v>415</v>
      </c>
      <c r="C277" s="271">
        <v>245.15</v>
      </c>
      <c r="D277" s="272">
        <v>246.25</v>
      </c>
      <c r="E277" s="272">
        <v>242.55</v>
      </c>
      <c r="F277" s="272">
        <v>239.95000000000002</v>
      </c>
      <c r="G277" s="272">
        <v>236.25000000000003</v>
      </c>
      <c r="H277" s="272">
        <v>248.85</v>
      </c>
      <c r="I277" s="272">
        <v>252.54999999999998</v>
      </c>
      <c r="J277" s="272">
        <v>255.14999999999998</v>
      </c>
      <c r="K277" s="271">
        <v>249.95</v>
      </c>
      <c r="L277" s="271">
        <v>243.65</v>
      </c>
      <c r="M277" s="271">
        <v>3.4252500000000001</v>
      </c>
      <c r="N277" s="1"/>
      <c r="O277" s="1"/>
    </row>
    <row r="278" spans="1:15" ht="12.75" customHeight="1">
      <c r="A278" s="30">
        <v>268</v>
      </c>
      <c r="B278" s="281" t="s">
        <v>416</v>
      </c>
      <c r="C278" s="271">
        <v>1142.5</v>
      </c>
      <c r="D278" s="272">
        <v>1146.0833333333333</v>
      </c>
      <c r="E278" s="272">
        <v>1127.7666666666664</v>
      </c>
      <c r="F278" s="272">
        <v>1113.0333333333331</v>
      </c>
      <c r="G278" s="272">
        <v>1094.7166666666662</v>
      </c>
      <c r="H278" s="272">
        <v>1160.8166666666666</v>
      </c>
      <c r="I278" s="272">
        <v>1179.1333333333337</v>
      </c>
      <c r="J278" s="272">
        <v>1193.8666666666668</v>
      </c>
      <c r="K278" s="271">
        <v>1164.4000000000001</v>
      </c>
      <c r="L278" s="271">
        <v>1131.3499999999999</v>
      </c>
      <c r="M278" s="271">
        <v>2.0311900000000001</v>
      </c>
      <c r="N278" s="1"/>
      <c r="O278" s="1"/>
    </row>
    <row r="279" spans="1:15" ht="12.75" customHeight="1">
      <c r="A279" s="30">
        <v>269</v>
      </c>
      <c r="B279" s="281" t="s">
        <v>417</v>
      </c>
      <c r="C279" s="271">
        <v>370.9</v>
      </c>
      <c r="D279" s="272">
        <v>372</v>
      </c>
      <c r="E279" s="272">
        <v>369</v>
      </c>
      <c r="F279" s="272">
        <v>367.1</v>
      </c>
      <c r="G279" s="272">
        <v>364.1</v>
      </c>
      <c r="H279" s="272">
        <v>373.9</v>
      </c>
      <c r="I279" s="272">
        <v>376.9</v>
      </c>
      <c r="J279" s="272">
        <v>378.79999999999995</v>
      </c>
      <c r="K279" s="271">
        <v>375</v>
      </c>
      <c r="L279" s="271">
        <v>370.1</v>
      </c>
      <c r="M279" s="271">
        <v>0.56793000000000005</v>
      </c>
      <c r="N279" s="1"/>
      <c r="O279" s="1"/>
    </row>
    <row r="280" spans="1:15" ht="12.75" customHeight="1">
      <c r="A280" s="30">
        <v>270</v>
      </c>
      <c r="B280" s="281" t="s">
        <v>804</v>
      </c>
      <c r="C280" s="271">
        <v>65.95</v>
      </c>
      <c r="D280" s="272">
        <v>66.05</v>
      </c>
      <c r="E280" s="272">
        <v>65.3</v>
      </c>
      <c r="F280" s="272">
        <v>64.650000000000006</v>
      </c>
      <c r="G280" s="272">
        <v>63.900000000000006</v>
      </c>
      <c r="H280" s="272">
        <v>66.699999999999989</v>
      </c>
      <c r="I280" s="272">
        <v>67.449999999999989</v>
      </c>
      <c r="J280" s="272">
        <v>68.09999999999998</v>
      </c>
      <c r="K280" s="271">
        <v>66.8</v>
      </c>
      <c r="L280" s="271">
        <v>65.400000000000006</v>
      </c>
      <c r="M280" s="271">
        <v>7.9124100000000004</v>
      </c>
      <c r="N280" s="1"/>
      <c r="O280" s="1"/>
    </row>
    <row r="281" spans="1:15" ht="12.75" customHeight="1">
      <c r="A281" s="30">
        <v>271</v>
      </c>
      <c r="B281" s="281" t="s">
        <v>418</v>
      </c>
      <c r="C281" s="271">
        <v>508.3</v>
      </c>
      <c r="D281" s="272">
        <v>493.05</v>
      </c>
      <c r="E281" s="272">
        <v>468.25</v>
      </c>
      <c r="F281" s="272">
        <v>428.2</v>
      </c>
      <c r="G281" s="272">
        <v>403.4</v>
      </c>
      <c r="H281" s="272">
        <v>533.1</v>
      </c>
      <c r="I281" s="272">
        <v>557.90000000000009</v>
      </c>
      <c r="J281" s="272">
        <v>597.95000000000005</v>
      </c>
      <c r="K281" s="271">
        <v>517.85</v>
      </c>
      <c r="L281" s="271">
        <v>453</v>
      </c>
      <c r="M281" s="271">
        <v>81.995980000000003</v>
      </c>
      <c r="N281" s="1"/>
      <c r="O281" s="1"/>
    </row>
    <row r="282" spans="1:15" ht="12.75" customHeight="1">
      <c r="A282" s="30">
        <v>272</v>
      </c>
      <c r="B282" s="281" t="s">
        <v>419</v>
      </c>
      <c r="C282" s="271">
        <v>59.3</v>
      </c>
      <c r="D282" s="272">
        <v>59.15</v>
      </c>
      <c r="E282" s="272">
        <v>58.65</v>
      </c>
      <c r="F282" s="272">
        <v>58</v>
      </c>
      <c r="G282" s="272">
        <v>57.5</v>
      </c>
      <c r="H282" s="272">
        <v>59.8</v>
      </c>
      <c r="I282" s="272">
        <v>60.3</v>
      </c>
      <c r="J282" s="272">
        <v>60.949999999999996</v>
      </c>
      <c r="K282" s="271">
        <v>59.65</v>
      </c>
      <c r="L282" s="271">
        <v>58.5</v>
      </c>
      <c r="M282" s="271">
        <v>47.727089999999997</v>
      </c>
      <c r="N282" s="1"/>
      <c r="O282" s="1"/>
    </row>
    <row r="283" spans="1:15" ht="12.75" customHeight="1">
      <c r="A283" s="30">
        <v>273</v>
      </c>
      <c r="B283" s="281" t="s">
        <v>420</v>
      </c>
      <c r="C283" s="271">
        <v>466.35</v>
      </c>
      <c r="D283" s="272">
        <v>466.59999999999997</v>
      </c>
      <c r="E283" s="272">
        <v>461.19999999999993</v>
      </c>
      <c r="F283" s="272">
        <v>456.04999999999995</v>
      </c>
      <c r="G283" s="272">
        <v>450.64999999999992</v>
      </c>
      <c r="H283" s="272">
        <v>471.74999999999994</v>
      </c>
      <c r="I283" s="272">
        <v>477.14999999999992</v>
      </c>
      <c r="J283" s="272">
        <v>482.29999999999995</v>
      </c>
      <c r="K283" s="271">
        <v>472</v>
      </c>
      <c r="L283" s="271">
        <v>461.45</v>
      </c>
      <c r="M283" s="271">
        <v>1.75671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1884.6</v>
      </c>
      <c r="D284" s="272">
        <v>1870.6000000000001</v>
      </c>
      <c r="E284" s="272">
        <v>1848.2000000000003</v>
      </c>
      <c r="F284" s="272">
        <v>1811.8000000000002</v>
      </c>
      <c r="G284" s="272">
        <v>1789.4000000000003</v>
      </c>
      <c r="H284" s="272">
        <v>1907.0000000000002</v>
      </c>
      <c r="I284" s="272">
        <v>1929.4000000000003</v>
      </c>
      <c r="J284" s="272">
        <v>1965.8000000000002</v>
      </c>
      <c r="K284" s="271">
        <v>1893</v>
      </c>
      <c r="L284" s="271">
        <v>1834.2</v>
      </c>
      <c r="M284" s="271">
        <v>33.576059999999998</v>
      </c>
      <c r="N284" s="1"/>
      <c r="O284" s="1"/>
    </row>
    <row r="285" spans="1:15" ht="12.75" customHeight="1">
      <c r="A285" s="30">
        <v>275</v>
      </c>
      <c r="B285" s="281" t="s">
        <v>786</v>
      </c>
      <c r="C285" s="271">
        <v>1239.7</v>
      </c>
      <c r="D285" s="272">
        <v>1243.9333333333334</v>
      </c>
      <c r="E285" s="272">
        <v>1222.8166666666668</v>
      </c>
      <c r="F285" s="272">
        <v>1205.9333333333334</v>
      </c>
      <c r="G285" s="272">
        <v>1184.8166666666668</v>
      </c>
      <c r="H285" s="272">
        <v>1260.8166666666668</v>
      </c>
      <c r="I285" s="272">
        <v>1281.9333333333336</v>
      </c>
      <c r="J285" s="272">
        <v>1298.8166666666668</v>
      </c>
      <c r="K285" s="271">
        <v>1265.05</v>
      </c>
      <c r="L285" s="271">
        <v>1227.05</v>
      </c>
      <c r="M285" s="271">
        <v>0.21199000000000001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76.599999999999994</v>
      </c>
      <c r="D286" s="272">
        <v>76.55</v>
      </c>
      <c r="E286" s="272">
        <v>75.75</v>
      </c>
      <c r="F286" s="272">
        <v>74.900000000000006</v>
      </c>
      <c r="G286" s="272">
        <v>74.100000000000009</v>
      </c>
      <c r="H286" s="272">
        <v>77.399999999999991</v>
      </c>
      <c r="I286" s="272">
        <v>78.199999999999974</v>
      </c>
      <c r="J286" s="272">
        <v>79.049999999999983</v>
      </c>
      <c r="K286" s="271">
        <v>77.349999999999994</v>
      </c>
      <c r="L286" s="271">
        <v>75.7</v>
      </c>
      <c r="M286" s="271">
        <v>60.068989999999999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3481.55</v>
      </c>
      <c r="D287" s="272">
        <v>3491.9</v>
      </c>
      <c r="E287" s="272">
        <v>3454.8</v>
      </c>
      <c r="F287" s="272">
        <v>3428.05</v>
      </c>
      <c r="G287" s="272">
        <v>3390.9500000000003</v>
      </c>
      <c r="H287" s="272">
        <v>3518.65</v>
      </c>
      <c r="I287" s="272">
        <v>3555.7499999999995</v>
      </c>
      <c r="J287" s="272">
        <v>3582.5</v>
      </c>
      <c r="K287" s="271">
        <v>3529</v>
      </c>
      <c r="L287" s="271">
        <v>3465.15</v>
      </c>
      <c r="M287" s="271">
        <v>3.3006700000000002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393.9</v>
      </c>
      <c r="D288" s="272">
        <v>391.06666666666666</v>
      </c>
      <c r="E288" s="272">
        <v>383.33333333333331</v>
      </c>
      <c r="F288" s="272">
        <v>372.76666666666665</v>
      </c>
      <c r="G288" s="272">
        <v>365.0333333333333</v>
      </c>
      <c r="H288" s="272">
        <v>401.63333333333333</v>
      </c>
      <c r="I288" s="272">
        <v>409.36666666666667</v>
      </c>
      <c r="J288" s="272">
        <v>419.93333333333334</v>
      </c>
      <c r="K288" s="271">
        <v>398.8</v>
      </c>
      <c r="L288" s="271">
        <v>380.5</v>
      </c>
      <c r="M288" s="271">
        <v>41.426749999999998</v>
      </c>
      <c r="N288" s="1"/>
      <c r="O288" s="1"/>
    </row>
    <row r="289" spans="1:15" ht="12.75" customHeight="1">
      <c r="A289" s="30">
        <v>279</v>
      </c>
      <c r="B289" s="281" t="s">
        <v>421</v>
      </c>
      <c r="C289" s="271">
        <v>10593.55</v>
      </c>
      <c r="D289" s="272">
        <v>10616.95</v>
      </c>
      <c r="E289" s="272">
        <v>10506.550000000001</v>
      </c>
      <c r="F289" s="272">
        <v>10419.550000000001</v>
      </c>
      <c r="G289" s="272">
        <v>10309.150000000001</v>
      </c>
      <c r="H289" s="272">
        <v>10703.95</v>
      </c>
      <c r="I289" s="272">
        <v>10814.350000000002</v>
      </c>
      <c r="J289" s="272">
        <v>10901.35</v>
      </c>
      <c r="K289" s="271">
        <v>10727.35</v>
      </c>
      <c r="L289" s="271">
        <v>10529.95</v>
      </c>
      <c r="M289" s="271">
        <v>3.705E-2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4691</v>
      </c>
      <c r="D290" s="272">
        <v>4701.5</v>
      </c>
      <c r="E290" s="272">
        <v>4660.5</v>
      </c>
      <c r="F290" s="272">
        <v>4630</v>
      </c>
      <c r="G290" s="272">
        <v>4589</v>
      </c>
      <c r="H290" s="272">
        <v>4732</v>
      </c>
      <c r="I290" s="272">
        <v>4773</v>
      </c>
      <c r="J290" s="272">
        <v>4803.5</v>
      </c>
      <c r="K290" s="271">
        <v>4742.5</v>
      </c>
      <c r="L290" s="271">
        <v>4671</v>
      </c>
      <c r="M290" s="271">
        <v>3.60188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1793.05</v>
      </c>
      <c r="D291" s="272">
        <v>1793.4666666666665</v>
      </c>
      <c r="E291" s="272">
        <v>1775.2833333333328</v>
      </c>
      <c r="F291" s="272">
        <v>1757.5166666666664</v>
      </c>
      <c r="G291" s="272">
        <v>1739.3333333333328</v>
      </c>
      <c r="H291" s="272">
        <v>1811.2333333333329</v>
      </c>
      <c r="I291" s="272">
        <v>1829.4166666666667</v>
      </c>
      <c r="J291" s="272">
        <v>1847.1833333333329</v>
      </c>
      <c r="K291" s="271">
        <v>1811.65</v>
      </c>
      <c r="L291" s="271">
        <v>1775.7</v>
      </c>
      <c r="M291" s="271">
        <v>17.493459999999999</v>
      </c>
      <c r="N291" s="1"/>
      <c r="O291" s="1"/>
    </row>
    <row r="292" spans="1:15" ht="12.75" customHeight="1">
      <c r="A292" s="30">
        <v>282</v>
      </c>
      <c r="B292" s="281" t="s">
        <v>857</v>
      </c>
      <c r="C292" s="271">
        <v>373.25</v>
      </c>
      <c r="D292" s="272">
        <v>374.7166666666667</v>
      </c>
      <c r="E292" s="272">
        <v>365.13333333333338</v>
      </c>
      <c r="F292" s="272">
        <v>357.01666666666671</v>
      </c>
      <c r="G292" s="272">
        <v>347.43333333333339</v>
      </c>
      <c r="H292" s="272">
        <v>382.83333333333337</v>
      </c>
      <c r="I292" s="272">
        <v>392.41666666666663</v>
      </c>
      <c r="J292" s="272">
        <v>400.53333333333336</v>
      </c>
      <c r="K292" s="271">
        <v>384.3</v>
      </c>
      <c r="L292" s="271">
        <v>366.6</v>
      </c>
      <c r="M292" s="271">
        <v>5.14473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522</v>
      </c>
      <c r="D293" s="272">
        <v>523</v>
      </c>
      <c r="E293" s="272">
        <v>517</v>
      </c>
      <c r="F293" s="272">
        <v>512</v>
      </c>
      <c r="G293" s="272">
        <v>506</v>
      </c>
      <c r="H293" s="272">
        <v>528</v>
      </c>
      <c r="I293" s="272">
        <v>534</v>
      </c>
      <c r="J293" s="272">
        <v>539</v>
      </c>
      <c r="K293" s="271">
        <v>529</v>
      </c>
      <c r="L293" s="271">
        <v>518</v>
      </c>
      <c r="M293" s="271">
        <v>8.1090800000000005</v>
      </c>
      <c r="N293" s="1"/>
      <c r="O293" s="1"/>
    </row>
    <row r="294" spans="1:15" ht="12.75" customHeight="1">
      <c r="A294" s="30">
        <v>284</v>
      </c>
      <c r="B294" s="281" t="s">
        <v>806</v>
      </c>
      <c r="C294" s="271">
        <v>313.95</v>
      </c>
      <c r="D294" s="272">
        <v>315.18333333333334</v>
      </c>
      <c r="E294" s="272">
        <v>310.76666666666665</v>
      </c>
      <c r="F294" s="272">
        <v>307.58333333333331</v>
      </c>
      <c r="G294" s="272">
        <v>303.16666666666663</v>
      </c>
      <c r="H294" s="272">
        <v>318.36666666666667</v>
      </c>
      <c r="I294" s="272">
        <v>322.7833333333333</v>
      </c>
      <c r="J294" s="272">
        <v>325.9666666666667</v>
      </c>
      <c r="K294" s="271">
        <v>319.60000000000002</v>
      </c>
      <c r="L294" s="271">
        <v>312</v>
      </c>
      <c r="M294" s="271">
        <v>11.65357</v>
      </c>
      <c r="N294" s="1"/>
      <c r="O294" s="1"/>
    </row>
    <row r="295" spans="1:15" ht="12.75" customHeight="1">
      <c r="A295" s="30">
        <v>285</v>
      </c>
      <c r="B295" s="281" t="s">
        <v>422</v>
      </c>
      <c r="C295" s="271">
        <v>3655.75</v>
      </c>
      <c r="D295" s="272">
        <v>3679.9166666666665</v>
      </c>
      <c r="E295" s="272">
        <v>3616.833333333333</v>
      </c>
      <c r="F295" s="272">
        <v>3577.9166666666665</v>
      </c>
      <c r="G295" s="272">
        <v>3514.833333333333</v>
      </c>
      <c r="H295" s="272">
        <v>3718.833333333333</v>
      </c>
      <c r="I295" s="272">
        <v>3781.9166666666661</v>
      </c>
      <c r="J295" s="272">
        <v>3820.833333333333</v>
      </c>
      <c r="K295" s="271">
        <v>3743</v>
      </c>
      <c r="L295" s="271">
        <v>3641</v>
      </c>
      <c r="M295" s="271">
        <v>0.48171999999999998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638.65</v>
      </c>
      <c r="D296" s="272">
        <v>636.29999999999995</v>
      </c>
      <c r="E296" s="272">
        <v>631.64999999999986</v>
      </c>
      <c r="F296" s="272">
        <v>624.64999999999986</v>
      </c>
      <c r="G296" s="272">
        <v>619.99999999999977</v>
      </c>
      <c r="H296" s="272">
        <v>643.29999999999995</v>
      </c>
      <c r="I296" s="272">
        <v>647.95000000000005</v>
      </c>
      <c r="J296" s="272">
        <v>654.95000000000005</v>
      </c>
      <c r="K296" s="271">
        <v>640.95000000000005</v>
      </c>
      <c r="L296" s="271">
        <v>629.29999999999995</v>
      </c>
      <c r="M296" s="271">
        <v>11.40729</v>
      </c>
      <c r="N296" s="1"/>
      <c r="O296" s="1"/>
    </row>
    <row r="297" spans="1:15" ht="12.75" customHeight="1">
      <c r="A297" s="30">
        <v>287</v>
      </c>
      <c r="B297" s="281" t="s">
        <v>423</v>
      </c>
      <c r="C297" s="271">
        <v>1965.85</v>
      </c>
      <c r="D297" s="272">
        <v>1944.1166666666668</v>
      </c>
      <c r="E297" s="272">
        <v>1864.2333333333336</v>
      </c>
      <c r="F297" s="272">
        <v>1762.6166666666668</v>
      </c>
      <c r="G297" s="272">
        <v>1682.7333333333336</v>
      </c>
      <c r="H297" s="272">
        <v>2045.7333333333336</v>
      </c>
      <c r="I297" s="272">
        <v>2125.6166666666668</v>
      </c>
      <c r="J297" s="272">
        <v>2227.2333333333336</v>
      </c>
      <c r="K297" s="271">
        <v>2024</v>
      </c>
      <c r="L297" s="271">
        <v>1842.5</v>
      </c>
      <c r="M297" s="271">
        <v>4.2343999999999999</v>
      </c>
      <c r="N297" s="1"/>
      <c r="O297" s="1"/>
    </row>
    <row r="298" spans="1:15" ht="12.75" customHeight="1">
      <c r="A298" s="30">
        <v>288</v>
      </c>
      <c r="B298" s="281" t="s">
        <v>424</v>
      </c>
      <c r="C298" s="271">
        <v>40.4</v>
      </c>
      <c r="D298" s="272">
        <v>40.466666666666669</v>
      </c>
      <c r="E298" s="272">
        <v>40.033333333333339</v>
      </c>
      <c r="F298" s="272">
        <v>39.666666666666671</v>
      </c>
      <c r="G298" s="272">
        <v>39.233333333333341</v>
      </c>
      <c r="H298" s="272">
        <v>40.833333333333336</v>
      </c>
      <c r="I298" s="272">
        <v>41.266666666666673</v>
      </c>
      <c r="J298" s="272">
        <v>41.633333333333333</v>
      </c>
      <c r="K298" s="271">
        <v>40.9</v>
      </c>
      <c r="L298" s="271">
        <v>40.1</v>
      </c>
      <c r="M298" s="271">
        <v>11.536440000000001</v>
      </c>
      <c r="N298" s="1"/>
      <c r="O298" s="1"/>
    </row>
    <row r="299" spans="1:15" ht="12.75" customHeight="1">
      <c r="A299" s="30">
        <v>289</v>
      </c>
      <c r="B299" s="281" t="s">
        <v>425</v>
      </c>
      <c r="C299" s="271">
        <v>158.69999999999999</v>
      </c>
      <c r="D299" s="272">
        <v>159.03333333333333</v>
      </c>
      <c r="E299" s="272">
        <v>157.21666666666667</v>
      </c>
      <c r="F299" s="272">
        <v>155.73333333333335</v>
      </c>
      <c r="G299" s="272">
        <v>153.91666666666669</v>
      </c>
      <c r="H299" s="272">
        <v>160.51666666666665</v>
      </c>
      <c r="I299" s="272">
        <v>162.33333333333331</v>
      </c>
      <c r="J299" s="272">
        <v>163.81666666666663</v>
      </c>
      <c r="K299" s="271">
        <v>160.85</v>
      </c>
      <c r="L299" s="271">
        <v>157.55000000000001</v>
      </c>
      <c r="M299" s="271">
        <v>1.68753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88173.15</v>
      </c>
      <c r="D300" s="272">
        <v>87807.716666666674</v>
      </c>
      <c r="E300" s="272">
        <v>86665.433333333349</v>
      </c>
      <c r="F300" s="272">
        <v>85157.716666666674</v>
      </c>
      <c r="G300" s="272">
        <v>84015.433333333349</v>
      </c>
      <c r="H300" s="272">
        <v>89315.433333333349</v>
      </c>
      <c r="I300" s="272">
        <v>90457.716666666674</v>
      </c>
      <c r="J300" s="272">
        <v>91965.433333333349</v>
      </c>
      <c r="K300" s="271">
        <v>88950</v>
      </c>
      <c r="L300" s="271">
        <v>86300</v>
      </c>
      <c r="M300" s="271">
        <v>0.18522</v>
      </c>
      <c r="N300" s="1"/>
      <c r="O300" s="1"/>
    </row>
    <row r="301" spans="1:15" ht="12.75" customHeight="1">
      <c r="A301" s="30">
        <v>291</v>
      </c>
      <c r="B301" s="281" t="s">
        <v>858</v>
      </c>
      <c r="C301" s="271">
        <v>1410.7</v>
      </c>
      <c r="D301" s="272">
        <v>1370.95</v>
      </c>
      <c r="E301" s="272">
        <v>1309.75</v>
      </c>
      <c r="F301" s="272">
        <v>1208.8</v>
      </c>
      <c r="G301" s="272">
        <v>1147.5999999999999</v>
      </c>
      <c r="H301" s="272">
        <v>1471.9</v>
      </c>
      <c r="I301" s="272">
        <v>1533.1000000000004</v>
      </c>
      <c r="J301" s="272">
        <v>1634.0500000000002</v>
      </c>
      <c r="K301" s="271">
        <v>1432.15</v>
      </c>
      <c r="L301" s="271">
        <v>1270</v>
      </c>
      <c r="M301" s="271">
        <v>6.5212899999999996</v>
      </c>
      <c r="N301" s="1"/>
      <c r="O301" s="1"/>
    </row>
    <row r="302" spans="1:15" ht="12.75" customHeight="1">
      <c r="A302" s="30">
        <v>292</v>
      </c>
      <c r="B302" s="281" t="s">
        <v>805</v>
      </c>
      <c r="C302" s="271">
        <v>1100.6500000000001</v>
      </c>
      <c r="D302" s="272">
        <v>1108.6000000000001</v>
      </c>
      <c r="E302" s="272">
        <v>1077.2500000000002</v>
      </c>
      <c r="F302" s="272">
        <v>1053.8500000000001</v>
      </c>
      <c r="G302" s="272">
        <v>1022.5000000000002</v>
      </c>
      <c r="H302" s="272">
        <v>1132.0000000000002</v>
      </c>
      <c r="I302" s="272">
        <v>1163.3500000000001</v>
      </c>
      <c r="J302" s="272">
        <v>1186.7500000000002</v>
      </c>
      <c r="K302" s="271">
        <v>1139.95</v>
      </c>
      <c r="L302" s="271">
        <v>1085.2</v>
      </c>
      <c r="M302" s="271">
        <v>2.4396100000000001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787.35</v>
      </c>
      <c r="D303" s="272">
        <v>783.76666666666677</v>
      </c>
      <c r="E303" s="272">
        <v>778.58333333333348</v>
      </c>
      <c r="F303" s="272">
        <v>769.81666666666672</v>
      </c>
      <c r="G303" s="272">
        <v>764.63333333333344</v>
      </c>
      <c r="H303" s="272">
        <v>792.53333333333353</v>
      </c>
      <c r="I303" s="272">
        <v>797.7166666666667</v>
      </c>
      <c r="J303" s="272">
        <v>806.48333333333358</v>
      </c>
      <c r="K303" s="271">
        <v>788.95</v>
      </c>
      <c r="L303" s="271">
        <v>775</v>
      </c>
      <c r="M303" s="271">
        <v>2.5800299999999998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190.7</v>
      </c>
      <c r="D304" s="272">
        <v>190.38333333333333</v>
      </c>
      <c r="E304" s="272">
        <v>187.81666666666666</v>
      </c>
      <c r="F304" s="272">
        <v>184.93333333333334</v>
      </c>
      <c r="G304" s="272">
        <v>182.36666666666667</v>
      </c>
      <c r="H304" s="272">
        <v>193.26666666666665</v>
      </c>
      <c r="I304" s="272">
        <v>195.83333333333331</v>
      </c>
      <c r="J304" s="272">
        <v>198.71666666666664</v>
      </c>
      <c r="K304" s="271">
        <v>192.95</v>
      </c>
      <c r="L304" s="271">
        <v>187.5</v>
      </c>
      <c r="M304" s="271">
        <v>48.316540000000003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1254.5</v>
      </c>
      <c r="D305" s="272">
        <v>1246.8166666666666</v>
      </c>
      <c r="E305" s="272">
        <v>1233.8833333333332</v>
      </c>
      <c r="F305" s="272">
        <v>1213.2666666666667</v>
      </c>
      <c r="G305" s="272">
        <v>1200.3333333333333</v>
      </c>
      <c r="H305" s="272">
        <v>1267.4333333333332</v>
      </c>
      <c r="I305" s="272">
        <v>1280.3666666666666</v>
      </c>
      <c r="J305" s="272">
        <v>1300.9833333333331</v>
      </c>
      <c r="K305" s="271">
        <v>1259.75</v>
      </c>
      <c r="L305" s="271">
        <v>1226.2</v>
      </c>
      <c r="M305" s="271">
        <v>56.263509999999997</v>
      </c>
      <c r="N305" s="1"/>
      <c r="O305" s="1"/>
    </row>
    <row r="306" spans="1:15" ht="12.75" customHeight="1">
      <c r="A306" s="30">
        <v>296</v>
      </c>
      <c r="B306" s="281" t="s">
        <v>426</v>
      </c>
      <c r="C306" s="271">
        <v>274.55</v>
      </c>
      <c r="D306" s="272">
        <v>276.55</v>
      </c>
      <c r="E306" s="272">
        <v>271.10000000000002</v>
      </c>
      <c r="F306" s="272">
        <v>267.65000000000003</v>
      </c>
      <c r="G306" s="272">
        <v>262.20000000000005</v>
      </c>
      <c r="H306" s="272">
        <v>280</v>
      </c>
      <c r="I306" s="272">
        <v>285.44999999999993</v>
      </c>
      <c r="J306" s="272">
        <v>288.89999999999998</v>
      </c>
      <c r="K306" s="271">
        <v>282</v>
      </c>
      <c r="L306" s="271">
        <v>273.10000000000002</v>
      </c>
      <c r="M306" s="271">
        <v>7.4689500000000004</v>
      </c>
      <c r="N306" s="1"/>
      <c r="O306" s="1"/>
    </row>
    <row r="307" spans="1:15" ht="12.75" customHeight="1">
      <c r="A307" s="30">
        <v>297</v>
      </c>
      <c r="B307" s="281" t="s">
        <v>427</v>
      </c>
      <c r="C307" s="271">
        <v>232</v>
      </c>
      <c r="D307" s="272">
        <v>231.29999999999998</v>
      </c>
      <c r="E307" s="272">
        <v>227.69999999999996</v>
      </c>
      <c r="F307" s="272">
        <v>223.39999999999998</v>
      </c>
      <c r="G307" s="272">
        <v>219.79999999999995</v>
      </c>
      <c r="H307" s="272">
        <v>235.59999999999997</v>
      </c>
      <c r="I307" s="272">
        <v>239.2</v>
      </c>
      <c r="J307" s="272">
        <v>243.49999999999997</v>
      </c>
      <c r="K307" s="271">
        <v>234.9</v>
      </c>
      <c r="L307" s="271">
        <v>227</v>
      </c>
      <c r="M307" s="271">
        <v>2.7688999999999999</v>
      </c>
      <c r="N307" s="1"/>
      <c r="O307" s="1"/>
    </row>
    <row r="308" spans="1:15" ht="12.75" customHeight="1">
      <c r="A308" s="30">
        <v>298</v>
      </c>
      <c r="B308" s="281" t="s">
        <v>428</v>
      </c>
      <c r="C308" s="271">
        <v>475.7</v>
      </c>
      <c r="D308" s="272">
        <v>475.05</v>
      </c>
      <c r="E308" s="272">
        <v>468.15000000000003</v>
      </c>
      <c r="F308" s="272">
        <v>460.6</v>
      </c>
      <c r="G308" s="272">
        <v>453.70000000000005</v>
      </c>
      <c r="H308" s="272">
        <v>482.6</v>
      </c>
      <c r="I308" s="272">
        <v>489.5</v>
      </c>
      <c r="J308" s="272">
        <v>497.05</v>
      </c>
      <c r="K308" s="271">
        <v>481.95</v>
      </c>
      <c r="L308" s="271">
        <v>467.5</v>
      </c>
      <c r="M308" s="271">
        <v>5.3731400000000002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103.4</v>
      </c>
      <c r="D309" s="272">
        <v>103.26666666666667</v>
      </c>
      <c r="E309" s="272">
        <v>101.88333333333333</v>
      </c>
      <c r="F309" s="272">
        <v>100.36666666666666</v>
      </c>
      <c r="G309" s="272">
        <v>98.98333333333332</v>
      </c>
      <c r="H309" s="272">
        <v>104.78333333333333</v>
      </c>
      <c r="I309" s="272">
        <v>106.16666666666669</v>
      </c>
      <c r="J309" s="272">
        <v>107.68333333333334</v>
      </c>
      <c r="K309" s="271">
        <v>104.65</v>
      </c>
      <c r="L309" s="271">
        <v>101.75</v>
      </c>
      <c r="M309" s="271">
        <v>49.250489999999999</v>
      </c>
      <c r="N309" s="1"/>
      <c r="O309" s="1"/>
    </row>
    <row r="310" spans="1:15" ht="12.75" customHeight="1">
      <c r="A310" s="30">
        <v>300</v>
      </c>
      <c r="B310" s="281" t="s">
        <v>429</v>
      </c>
      <c r="C310" s="271">
        <v>72.849999999999994</v>
      </c>
      <c r="D310" s="272">
        <v>73.233333333333334</v>
      </c>
      <c r="E310" s="272">
        <v>72.016666666666666</v>
      </c>
      <c r="F310" s="272">
        <v>71.183333333333337</v>
      </c>
      <c r="G310" s="272">
        <v>69.966666666666669</v>
      </c>
      <c r="H310" s="272">
        <v>74.066666666666663</v>
      </c>
      <c r="I310" s="272">
        <v>75.283333333333331</v>
      </c>
      <c r="J310" s="272">
        <v>76.11666666666666</v>
      </c>
      <c r="K310" s="271">
        <v>74.45</v>
      </c>
      <c r="L310" s="271">
        <v>72.400000000000006</v>
      </c>
      <c r="M310" s="271">
        <v>29.23077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522.45000000000005</v>
      </c>
      <c r="D311" s="272">
        <v>521.6</v>
      </c>
      <c r="E311" s="272">
        <v>517.20000000000005</v>
      </c>
      <c r="F311" s="272">
        <v>511.95000000000005</v>
      </c>
      <c r="G311" s="272">
        <v>507.55000000000007</v>
      </c>
      <c r="H311" s="272">
        <v>526.85</v>
      </c>
      <c r="I311" s="272">
        <v>531.24999999999989</v>
      </c>
      <c r="J311" s="272">
        <v>536.5</v>
      </c>
      <c r="K311" s="271">
        <v>526</v>
      </c>
      <c r="L311" s="271">
        <v>516.35</v>
      </c>
      <c r="M311" s="271">
        <v>11.945410000000001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9173.0499999999993</v>
      </c>
      <c r="D312" s="272">
        <v>9107.9666666666672</v>
      </c>
      <c r="E312" s="272">
        <v>9019.0833333333339</v>
      </c>
      <c r="F312" s="272">
        <v>8865.1166666666668</v>
      </c>
      <c r="G312" s="272">
        <v>8776.2333333333336</v>
      </c>
      <c r="H312" s="272">
        <v>9261.9333333333343</v>
      </c>
      <c r="I312" s="272">
        <v>9350.8166666666657</v>
      </c>
      <c r="J312" s="272">
        <v>9504.7833333333347</v>
      </c>
      <c r="K312" s="271">
        <v>9196.85</v>
      </c>
      <c r="L312" s="271">
        <v>8954</v>
      </c>
      <c r="M312" s="271">
        <v>8.4831099999999999</v>
      </c>
      <c r="N312" s="1"/>
      <c r="O312" s="1"/>
    </row>
    <row r="313" spans="1:15" ht="12.75" customHeight="1">
      <c r="A313" s="30">
        <v>303</v>
      </c>
      <c r="B313" s="281" t="s">
        <v>807</v>
      </c>
      <c r="C313" s="271">
        <v>2128.5500000000002</v>
      </c>
      <c r="D313" s="272">
        <v>2143.0666666666671</v>
      </c>
      <c r="E313" s="272">
        <v>2100.8333333333339</v>
      </c>
      <c r="F313" s="272">
        <v>2073.1166666666668</v>
      </c>
      <c r="G313" s="272">
        <v>2030.8833333333337</v>
      </c>
      <c r="H313" s="272">
        <v>2170.7833333333342</v>
      </c>
      <c r="I313" s="272">
        <v>2213.0166666666669</v>
      </c>
      <c r="J313" s="272">
        <v>2240.7333333333345</v>
      </c>
      <c r="K313" s="271">
        <v>2185.3000000000002</v>
      </c>
      <c r="L313" s="271">
        <v>2115.35</v>
      </c>
      <c r="M313" s="271">
        <v>1.30446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848.8</v>
      </c>
      <c r="D314" s="272">
        <v>852.05000000000007</v>
      </c>
      <c r="E314" s="272">
        <v>834.75000000000011</v>
      </c>
      <c r="F314" s="272">
        <v>820.7</v>
      </c>
      <c r="G314" s="272">
        <v>803.40000000000009</v>
      </c>
      <c r="H314" s="272">
        <v>866.10000000000014</v>
      </c>
      <c r="I314" s="272">
        <v>883.40000000000009</v>
      </c>
      <c r="J314" s="272">
        <v>897.45000000000016</v>
      </c>
      <c r="K314" s="271">
        <v>869.35</v>
      </c>
      <c r="L314" s="271">
        <v>838</v>
      </c>
      <c r="M314" s="271">
        <v>8.0627499999999994</v>
      </c>
      <c r="N314" s="1"/>
      <c r="O314" s="1"/>
    </row>
    <row r="315" spans="1:15" ht="12.75" customHeight="1">
      <c r="A315" s="30">
        <v>305</v>
      </c>
      <c r="B315" s="281" t="s">
        <v>430</v>
      </c>
      <c r="C315" s="271">
        <v>367.35</v>
      </c>
      <c r="D315" s="272">
        <v>367.31666666666666</v>
      </c>
      <c r="E315" s="272">
        <v>362.83333333333331</v>
      </c>
      <c r="F315" s="272">
        <v>358.31666666666666</v>
      </c>
      <c r="G315" s="272">
        <v>353.83333333333331</v>
      </c>
      <c r="H315" s="272">
        <v>371.83333333333331</v>
      </c>
      <c r="I315" s="272">
        <v>376.31666666666666</v>
      </c>
      <c r="J315" s="272">
        <v>380.83333333333331</v>
      </c>
      <c r="K315" s="271">
        <v>371.8</v>
      </c>
      <c r="L315" s="271">
        <v>362.8</v>
      </c>
      <c r="M315" s="271">
        <v>3.25718</v>
      </c>
      <c r="N315" s="1"/>
      <c r="O315" s="1"/>
    </row>
    <row r="316" spans="1:15" ht="12.75" customHeight="1">
      <c r="A316" s="30">
        <v>306</v>
      </c>
      <c r="B316" s="281" t="s">
        <v>431</v>
      </c>
      <c r="C316" s="271">
        <v>280.10000000000002</v>
      </c>
      <c r="D316" s="272">
        <v>279.83333333333331</v>
      </c>
      <c r="E316" s="272">
        <v>278.01666666666665</v>
      </c>
      <c r="F316" s="272">
        <v>275.93333333333334</v>
      </c>
      <c r="G316" s="272">
        <v>274.11666666666667</v>
      </c>
      <c r="H316" s="272">
        <v>281.91666666666663</v>
      </c>
      <c r="I316" s="272">
        <v>283.73333333333335</v>
      </c>
      <c r="J316" s="272">
        <v>285.81666666666661</v>
      </c>
      <c r="K316" s="271">
        <v>281.64999999999998</v>
      </c>
      <c r="L316" s="271">
        <v>277.75</v>
      </c>
      <c r="M316" s="271">
        <v>1.2676499999999999</v>
      </c>
      <c r="N316" s="1"/>
      <c r="O316" s="1"/>
    </row>
    <row r="317" spans="1:15" ht="12.75" customHeight="1">
      <c r="A317" s="30">
        <v>307</v>
      </c>
      <c r="B317" s="281" t="s">
        <v>859</v>
      </c>
      <c r="C317" s="271">
        <v>747.75</v>
      </c>
      <c r="D317" s="272">
        <v>746.76666666666677</v>
      </c>
      <c r="E317" s="272">
        <v>741.53333333333353</v>
      </c>
      <c r="F317" s="272">
        <v>735.31666666666672</v>
      </c>
      <c r="G317" s="272">
        <v>730.08333333333348</v>
      </c>
      <c r="H317" s="272">
        <v>752.98333333333358</v>
      </c>
      <c r="I317" s="272">
        <v>758.21666666666692</v>
      </c>
      <c r="J317" s="272">
        <v>764.43333333333362</v>
      </c>
      <c r="K317" s="271">
        <v>752</v>
      </c>
      <c r="L317" s="271">
        <v>740.55</v>
      </c>
      <c r="M317" s="271">
        <v>0.22269</v>
      </c>
      <c r="N317" s="1"/>
      <c r="O317" s="1"/>
    </row>
    <row r="318" spans="1:15" ht="12.75" customHeight="1">
      <c r="A318" s="30">
        <v>308</v>
      </c>
      <c r="B318" s="281" t="s">
        <v>860</v>
      </c>
      <c r="C318" s="271">
        <v>763.15</v>
      </c>
      <c r="D318" s="272">
        <v>753.68333333333339</v>
      </c>
      <c r="E318" s="272">
        <v>731.46666666666681</v>
      </c>
      <c r="F318" s="272">
        <v>699.78333333333342</v>
      </c>
      <c r="G318" s="272">
        <v>677.56666666666683</v>
      </c>
      <c r="H318" s="272">
        <v>785.36666666666679</v>
      </c>
      <c r="I318" s="272">
        <v>807.58333333333348</v>
      </c>
      <c r="J318" s="272">
        <v>839.26666666666677</v>
      </c>
      <c r="K318" s="271">
        <v>775.9</v>
      </c>
      <c r="L318" s="271">
        <v>722</v>
      </c>
      <c r="M318" s="271">
        <v>21.102409999999999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1585.7</v>
      </c>
      <c r="D319" s="272">
        <v>1590.8333333333333</v>
      </c>
      <c r="E319" s="272">
        <v>1549.2166666666665</v>
      </c>
      <c r="F319" s="272">
        <v>1512.7333333333331</v>
      </c>
      <c r="G319" s="272">
        <v>1471.1166666666663</v>
      </c>
      <c r="H319" s="272">
        <v>1627.3166666666666</v>
      </c>
      <c r="I319" s="272">
        <v>1668.9333333333334</v>
      </c>
      <c r="J319" s="272">
        <v>1705.4166666666667</v>
      </c>
      <c r="K319" s="271">
        <v>1632.45</v>
      </c>
      <c r="L319" s="271">
        <v>1554.35</v>
      </c>
      <c r="M319" s="271">
        <v>2.6210499999999999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3384.25</v>
      </c>
      <c r="D320" s="272">
        <v>3389.3166666666671</v>
      </c>
      <c r="E320" s="272">
        <v>3355.9333333333343</v>
      </c>
      <c r="F320" s="272">
        <v>3327.6166666666672</v>
      </c>
      <c r="G320" s="272">
        <v>3294.2333333333345</v>
      </c>
      <c r="H320" s="272">
        <v>3417.6333333333341</v>
      </c>
      <c r="I320" s="272">
        <v>3451.0166666666664</v>
      </c>
      <c r="J320" s="272">
        <v>3479.3333333333339</v>
      </c>
      <c r="K320" s="271">
        <v>3422.7</v>
      </c>
      <c r="L320" s="271">
        <v>3361</v>
      </c>
      <c r="M320" s="271">
        <v>6.5672199999999998</v>
      </c>
      <c r="N320" s="1"/>
      <c r="O320" s="1"/>
    </row>
    <row r="321" spans="1:15" ht="12.75" customHeight="1">
      <c r="A321" s="30">
        <v>311</v>
      </c>
      <c r="B321" s="281" t="s">
        <v>432</v>
      </c>
      <c r="C321" s="271">
        <v>543.45000000000005</v>
      </c>
      <c r="D321" s="272">
        <v>538.61666666666667</v>
      </c>
      <c r="E321" s="272">
        <v>530.83333333333337</v>
      </c>
      <c r="F321" s="272">
        <v>518.2166666666667</v>
      </c>
      <c r="G321" s="272">
        <v>510.43333333333339</v>
      </c>
      <c r="H321" s="272">
        <v>551.23333333333335</v>
      </c>
      <c r="I321" s="272">
        <v>559.01666666666665</v>
      </c>
      <c r="J321" s="272">
        <v>571.63333333333333</v>
      </c>
      <c r="K321" s="271">
        <v>546.4</v>
      </c>
      <c r="L321" s="271">
        <v>526</v>
      </c>
      <c r="M321" s="271">
        <v>6.9958999999999998</v>
      </c>
      <c r="N321" s="1"/>
      <c r="O321" s="1"/>
    </row>
    <row r="322" spans="1:15" ht="12.75" customHeight="1">
      <c r="A322" s="30">
        <v>312</v>
      </c>
      <c r="B322" s="281" t="s">
        <v>434</v>
      </c>
      <c r="C322" s="271">
        <v>775.1</v>
      </c>
      <c r="D322" s="272">
        <v>772.30000000000007</v>
      </c>
      <c r="E322" s="272">
        <v>765.00000000000011</v>
      </c>
      <c r="F322" s="272">
        <v>754.90000000000009</v>
      </c>
      <c r="G322" s="272">
        <v>747.60000000000014</v>
      </c>
      <c r="H322" s="272">
        <v>782.40000000000009</v>
      </c>
      <c r="I322" s="272">
        <v>789.7</v>
      </c>
      <c r="J322" s="272">
        <v>799.80000000000007</v>
      </c>
      <c r="K322" s="271">
        <v>779.6</v>
      </c>
      <c r="L322" s="271">
        <v>762.2</v>
      </c>
      <c r="M322" s="271">
        <v>0.78376000000000001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2282.8000000000002</v>
      </c>
      <c r="D323" s="272">
        <v>2284.6833333333334</v>
      </c>
      <c r="E323" s="272">
        <v>2263.416666666667</v>
      </c>
      <c r="F323" s="272">
        <v>2244.0333333333338</v>
      </c>
      <c r="G323" s="272">
        <v>2222.7666666666673</v>
      </c>
      <c r="H323" s="272">
        <v>2304.0666666666666</v>
      </c>
      <c r="I323" s="272">
        <v>2325.333333333333</v>
      </c>
      <c r="J323" s="272">
        <v>2344.7166666666662</v>
      </c>
      <c r="K323" s="271">
        <v>2305.9499999999998</v>
      </c>
      <c r="L323" s="271">
        <v>2265.3000000000002</v>
      </c>
      <c r="M323" s="271">
        <v>3.0177800000000001</v>
      </c>
      <c r="N323" s="1"/>
      <c r="O323" s="1"/>
    </row>
    <row r="324" spans="1:15" ht="12.75" customHeight="1">
      <c r="A324" s="30">
        <v>314</v>
      </c>
      <c r="B324" s="281" t="s">
        <v>435</v>
      </c>
      <c r="C324" s="271">
        <v>1320.05</v>
      </c>
      <c r="D324" s="272">
        <v>1321.5333333333333</v>
      </c>
      <c r="E324" s="272">
        <v>1308.6166666666666</v>
      </c>
      <c r="F324" s="272">
        <v>1297.1833333333332</v>
      </c>
      <c r="G324" s="272">
        <v>1284.2666666666664</v>
      </c>
      <c r="H324" s="272">
        <v>1332.9666666666667</v>
      </c>
      <c r="I324" s="272">
        <v>1345.8833333333337</v>
      </c>
      <c r="J324" s="272">
        <v>1357.3166666666668</v>
      </c>
      <c r="K324" s="271">
        <v>1334.45</v>
      </c>
      <c r="L324" s="271">
        <v>1310.0999999999999</v>
      </c>
      <c r="M324" s="271">
        <v>3.6214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1112.9000000000001</v>
      </c>
      <c r="D325" s="272">
        <v>1110.1499999999999</v>
      </c>
      <c r="E325" s="272">
        <v>1098.7499999999998</v>
      </c>
      <c r="F325" s="272">
        <v>1084.5999999999999</v>
      </c>
      <c r="G325" s="272">
        <v>1073.1999999999998</v>
      </c>
      <c r="H325" s="272">
        <v>1124.2999999999997</v>
      </c>
      <c r="I325" s="272">
        <v>1135.6999999999998</v>
      </c>
      <c r="J325" s="272">
        <v>1149.8499999999997</v>
      </c>
      <c r="K325" s="271">
        <v>1121.55</v>
      </c>
      <c r="L325" s="271">
        <v>1096</v>
      </c>
      <c r="M325" s="271">
        <v>6.0717400000000001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751.6</v>
      </c>
      <c r="D326" s="272">
        <v>743.5</v>
      </c>
      <c r="E326" s="272">
        <v>708.1</v>
      </c>
      <c r="F326" s="272">
        <v>664.6</v>
      </c>
      <c r="G326" s="272">
        <v>629.20000000000005</v>
      </c>
      <c r="H326" s="272">
        <v>787</v>
      </c>
      <c r="I326" s="272">
        <v>822.40000000000009</v>
      </c>
      <c r="J326" s="272">
        <v>865.9</v>
      </c>
      <c r="K326" s="271">
        <v>778.9</v>
      </c>
      <c r="L326" s="271">
        <v>700</v>
      </c>
      <c r="M326" s="271">
        <v>11.62767</v>
      </c>
      <c r="N326" s="1"/>
      <c r="O326" s="1"/>
    </row>
    <row r="327" spans="1:15" ht="12.75" customHeight="1">
      <c r="A327" s="30">
        <v>317</v>
      </c>
      <c r="B327" s="281" t="s">
        <v>436</v>
      </c>
      <c r="C327" s="271">
        <v>33.1</v>
      </c>
      <c r="D327" s="272">
        <v>33.133333333333333</v>
      </c>
      <c r="E327" s="272">
        <v>32.766666666666666</v>
      </c>
      <c r="F327" s="272">
        <v>32.43333333333333</v>
      </c>
      <c r="G327" s="272">
        <v>32.066666666666663</v>
      </c>
      <c r="H327" s="272">
        <v>33.466666666666669</v>
      </c>
      <c r="I327" s="272">
        <v>33.833333333333329</v>
      </c>
      <c r="J327" s="272">
        <v>34.166666666666671</v>
      </c>
      <c r="K327" s="271">
        <v>33.5</v>
      </c>
      <c r="L327" s="271">
        <v>32.799999999999997</v>
      </c>
      <c r="M327" s="271">
        <v>44.759920000000001</v>
      </c>
      <c r="N327" s="1"/>
      <c r="O327" s="1"/>
    </row>
    <row r="328" spans="1:15" ht="12.75" customHeight="1">
      <c r="A328" s="30">
        <v>318</v>
      </c>
      <c r="B328" s="281" t="s">
        <v>437</v>
      </c>
      <c r="C328" s="271">
        <v>62.25</v>
      </c>
      <c r="D328" s="272">
        <v>61.783333333333331</v>
      </c>
      <c r="E328" s="272">
        <v>60.86666666666666</v>
      </c>
      <c r="F328" s="272">
        <v>59.483333333333327</v>
      </c>
      <c r="G328" s="272">
        <v>58.566666666666656</v>
      </c>
      <c r="H328" s="272">
        <v>63.166666666666664</v>
      </c>
      <c r="I328" s="272">
        <v>64.083333333333343</v>
      </c>
      <c r="J328" s="272">
        <v>65.466666666666669</v>
      </c>
      <c r="K328" s="271">
        <v>62.7</v>
      </c>
      <c r="L328" s="271">
        <v>60.4</v>
      </c>
      <c r="M328" s="271">
        <v>35.39837</v>
      </c>
      <c r="N328" s="1"/>
      <c r="O328" s="1"/>
    </row>
    <row r="329" spans="1:15" ht="12.75" customHeight="1">
      <c r="A329" s="30">
        <v>319</v>
      </c>
      <c r="B329" s="281" t="s">
        <v>438</v>
      </c>
      <c r="C329" s="271">
        <v>587.54999999999995</v>
      </c>
      <c r="D329" s="272">
        <v>589.46666666666658</v>
      </c>
      <c r="E329" s="272">
        <v>583.28333333333319</v>
      </c>
      <c r="F329" s="272">
        <v>579.01666666666665</v>
      </c>
      <c r="G329" s="272">
        <v>572.83333333333326</v>
      </c>
      <c r="H329" s="272">
        <v>593.73333333333312</v>
      </c>
      <c r="I329" s="272">
        <v>599.91666666666652</v>
      </c>
      <c r="J329" s="272">
        <v>604.18333333333305</v>
      </c>
      <c r="K329" s="271">
        <v>595.65</v>
      </c>
      <c r="L329" s="271">
        <v>585.20000000000005</v>
      </c>
      <c r="M329" s="271">
        <v>0.26279999999999998</v>
      </c>
      <c r="N329" s="1"/>
      <c r="O329" s="1"/>
    </row>
    <row r="330" spans="1:15" ht="12.75" customHeight="1">
      <c r="A330" s="30">
        <v>320</v>
      </c>
      <c r="B330" s="281" t="s">
        <v>439</v>
      </c>
      <c r="C330" s="271">
        <v>35.450000000000003</v>
      </c>
      <c r="D330" s="272">
        <v>35.283333333333331</v>
      </c>
      <c r="E330" s="272">
        <v>34.816666666666663</v>
      </c>
      <c r="F330" s="272">
        <v>34.18333333333333</v>
      </c>
      <c r="G330" s="272">
        <v>33.716666666666661</v>
      </c>
      <c r="H330" s="272">
        <v>35.916666666666664</v>
      </c>
      <c r="I330" s="272">
        <v>36.383333333333333</v>
      </c>
      <c r="J330" s="272">
        <v>37.016666666666666</v>
      </c>
      <c r="K330" s="271">
        <v>35.75</v>
      </c>
      <c r="L330" s="271">
        <v>34.65</v>
      </c>
      <c r="M330" s="271">
        <v>128.21010999999999</v>
      </c>
      <c r="N330" s="1"/>
      <c r="O330" s="1"/>
    </row>
    <row r="331" spans="1:15" ht="12.75" customHeight="1">
      <c r="A331" s="30">
        <v>321</v>
      </c>
      <c r="B331" s="281" t="s">
        <v>440</v>
      </c>
      <c r="C331" s="271">
        <v>71.849999999999994</v>
      </c>
      <c r="D331" s="272">
        <v>71.016666666666666</v>
      </c>
      <c r="E331" s="272">
        <v>69.633333333333326</v>
      </c>
      <c r="F331" s="272">
        <v>67.416666666666657</v>
      </c>
      <c r="G331" s="272">
        <v>66.033333333333317</v>
      </c>
      <c r="H331" s="272">
        <v>73.233333333333334</v>
      </c>
      <c r="I331" s="272">
        <v>74.616666666666688</v>
      </c>
      <c r="J331" s="272">
        <v>76.833333333333343</v>
      </c>
      <c r="K331" s="271">
        <v>72.400000000000006</v>
      </c>
      <c r="L331" s="271">
        <v>68.8</v>
      </c>
      <c r="M331" s="271">
        <v>58.208179999999999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107.45</v>
      </c>
      <c r="D332" s="272">
        <v>106.89999999999999</v>
      </c>
      <c r="E332" s="272">
        <v>106.04999999999998</v>
      </c>
      <c r="F332" s="272">
        <v>104.64999999999999</v>
      </c>
      <c r="G332" s="272">
        <v>103.79999999999998</v>
      </c>
      <c r="H332" s="272">
        <v>108.29999999999998</v>
      </c>
      <c r="I332" s="272">
        <v>109.14999999999998</v>
      </c>
      <c r="J332" s="272">
        <v>110.54999999999998</v>
      </c>
      <c r="K332" s="271">
        <v>107.75</v>
      </c>
      <c r="L332" s="271">
        <v>105.5</v>
      </c>
      <c r="M332" s="271">
        <v>102.4064</v>
      </c>
      <c r="N332" s="1"/>
      <c r="O332" s="1"/>
    </row>
    <row r="333" spans="1:15" ht="12.75" customHeight="1">
      <c r="A333" s="30">
        <v>323</v>
      </c>
      <c r="B333" s="281" t="s">
        <v>441</v>
      </c>
      <c r="C333" s="271">
        <v>273.14999999999998</v>
      </c>
      <c r="D333" s="272">
        <v>273.2</v>
      </c>
      <c r="E333" s="272">
        <v>269.2</v>
      </c>
      <c r="F333" s="272">
        <v>265.25</v>
      </c>
      <c r="G333" s="272">
        <v>261.25</v>
      </c>
      <c r="H333" s="272">
        <v>277.14999999999998</v>
      </c>
      <c r="I333" s="272">
        <v>281.14999999999998</v>
      </c>
      <c r="J333" s="272">
        <v>285.09999999999997</v>
      </c>
      <c r="K333" s="271">
        <v>277.2</v>
      </c>
      <c r="L333" s="271">
        <v>269.25</v>
      </c>
      <c r="M333" s="271">
        <v>6.7670899999999996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159.55000000000001</v>
      </c>
      <c r="D334" s="272">
        <v>158.73333333333332</v>
      </c>
      <c r="E334" s="272">
        <v>157.36666666666665</v>
      </c>
      <c r="F334" s="272">
        <v>155.18333333333334</v>
      </c>
      <c r="G334" s="272">
        <v>153.81666666666666</v>
      </c>
      <c r="H334" s="272">
        <v>160.91666666666663</v>
      </c>
      <c r="I334" s="272">
        <v>162.2833333333333</v>
      </c>
      <c r="J334" s="272">
        <v>164.46666666666661</v>
      </c>
      <c r="K334" s="271">
        <v>160.1</v>
      </c>
      <c r="L334" s="271">
        <v>156.55000000000001</v>
      </c>
      <c r="M334" s="271">
        <v>182.78835000000001</v>
      </c>
      <c r="N334" s="1"/>
      <c r="O334" s="1"/>
    </row>
    <row r="335" spans="1:15" ht="12.75" customHeight="1">
      <c r="A335" s="30">
        <v>325</v>
      </c>
      <c r="B335" s="281" t="s">
        <v>442</v>
      </c>
      <c r="C335" s="271">
        <v>662.9</v>
      </c>
      <c r="D335" s="272">
        <v>661.2166666666667</v>
      </c>
      <c r="E335" s="272">
        <v>655.58333333333337</v>
      </c>
      <c r="F335" s="272">
        <v>648.26666666666665</v>
      </c>
      <c r="G335" s="272">
        <v>642.63333333333333</v>
      </c>
      <c r="H335" s="272">
        <v>668.53333333333342</v>
      </c>
      <c r="I335" s="272">
        <v>674.16666666666663</v>
      </c>
      <c r="J335" s="272">
        <v>681.48333333333346</v>
      </c>
      <c r="K335" s="271">
        <v>666.85</v>
      </c>
      <c r="L335" s="271">
        <v>653.9</v>
      </c>
      <c r="M335" s="271">
        <v>3.27162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77.599999999999994</v>
      </c>
      <c r="D336" s="272">
        <v>77.5</v>
      </c>
      <c r="E336" s="272">
        <v>76.5</v>
      </c>
      <c r="F336" s="272">
        <v>75.400000000000006</v>
      </c>
      <c r="G336" s="272">
        <v>74.400000000000006</v>
      </c>
      <c r="H336" s="272">
        <v>78.599999999999994</v>
      </c>
      <c r="I336" s="272">
        <v>79.599999999999994</v>
      </c>
      <c r="J336" s="272">
        <v>80.699999999999989</v>
      </c>
      <c r="K336" s="271">
        <v>78.5</v>
      </c>
      <c r="L336" s="271">
        <v>76.400000000000006</v>
      </c>
      <c r="M336" s="271">
        <v>170.60391999999999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4285.8</v>
      </c>
      <c r="D337" s="272">
        <v>4304.8</v>
      </c>
      <c r="E337" s="272">
        <v>4250</v>
      </c>
      <c r="F337" s="272">
        <v>4214.2</v>
      </c>
      <c r="G337" s="272">
        <v>4159.3999999999996</v>
      </c>
      <c r="H337" s="272">
        <v>4340.6000000000004</v>
      </c>
      <c r="I337" s="272">
        <v>4395.4000000000015</v>
      </c>
      <c r="J337" s="272">
        <v>4431.2000000000007</v>
      </c>
      <c r="K337" s="271">
        <v>4359.6000000000004</v>
      </c>
      <c r="L337" s="271">
        <v>4269</v>
      </c>
      <c r="M337" s="271">
        <v>2.79358</v>
      </c>
      <c r="N337" s="1"/>
      <c r="O337" s="1"/>
    </row>
    <row r="338" spans="1:15" ht="12.75" customHeight="1">
      <c r="A338" s="30">
        <v>328</v>
      </c>
      <c r="B338" s="281" t="s">
        <v>808</v>
      </c>
      <c r="C338" s="271">
        <v>702.6</v>
      </c>
      <c r="D338" s="272">
        <v>693.36666666666667</v>
      </c>
      <c r="E338" s="272">
        <v>657.23333333333335</v>
      </c>
      <c r="F338" s="272">
        <v>611.86666666666667</v>
      </c>
      <c r="G338" s="272">
        <v>575.73333333333335</v>
      </c>
      <c r="H338" s="272">
        <v>738.73333333333335</v>
      </c>
      <c r="I338" s="272">
        <v>774.86666666666679</v>
      </c>
      <c r="J338" s="272">
        <v>820.23333333333335</v>
      </c>
      <c r="K338" s="271">
        <v>729.5</v>
      </c>
      <c r="L338" s="271">
        <v>648</v>
      </c>
      <c r="M338" s="271">
        <v>121.22779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19458.8</v>
      </c>
      <c r="D339" s="272">
        <v>19420</v>
      </c>
      <c r="E339" s="272">
        <v>19339</v>
      </c>
      <c r="F339" s="272">
        <v>19219.2</v>
      </c>
      <c r="G339" s="272">
        <v>19138.2</v>
      </c>
      <c r="H339" s="272">
        <v>19539.8</v>
      </c>
      <c r="I339" s="272">
        <v>19620.8</v>
      </c>
      <c r="J339" s="272">
        <v>19740.599999999999</v>
      </c>
      <c r="K339" s="271">
        <v>19501</v>
      </c>
      <c r="L339" s="271">
        <v>19300.2</v>
      </c>
      <c r="M339" s="271">
        <v>0.56218999999999997</v>
      </c>
      <c r="N339" s="1"/>
      <c r="O339" s="1"/>
    </row>
    <row r="340" spans="1:15" ht="12.75" customHeight="1">
      <c r="A340" s="30">
        <v>330</v>
      </c>
      <c r="B340" s="281" t="s">
        <v>443</v>
      </c>
      <c r="C340" s="271">
        <v>68.05</v>
      </c>
      <c r="D340" s="272">
        <v>67.63333333333334</v>
      </c>
      <c r="E340" s="272">
        <v>66.816666666666677</v>
      </c>
      <c r="F340" s="272">
        <v>65.583333333333343</v>
      </c>
      <c r="G340" s="272">
        <v>64.76666666666668</v>
      </c>
      <c r="H340" s="272">
        <v>68.866666666666674</v>
      </c>
      <c r="I340" s="272">
        <v>69.683333333333337</v>
      </c>
      <c r="J340" s="272">
        <v>70.916666666666671</v>
      </c>
      <c r="K340" s="271">
        <v>68.45</v>
      </c>
      <c r="L340" s="271">
        <v>66.400000000000006</v>
      </c>
      <c r="M340" s="271">
        <v>11.90752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286.64999999999998</v>
      </c>
      <c r="D341" s="272">
        <v>286.96666666666664</v>
      </c>
      <c r="E341" s="272">
        <v>281.23333333333329</v>
      </c>
      <c r="F341" s="272">
        <v>275.81666666666666</v>
      </c>
      <c r="G341" s="272">
        <v>270.08333333333331</v>
      </c>
      <c r="H341" s="272">
        <v>292.38333333333327</v>
      </c>
      <c r="I341" s="272">
        <v>298.11666666666662</v>
      </c>
      <c r="J341" s="272">
        <v>303.53333333333325</v>
      </c>
      <c r="K341" s="271">
        <v>292.7</v>
      </c>
      <c r="L341" s="271">
        <v>281.55</v>
      </c>
      <c r="M341" s="271">
        <v>16.463450000000002</v>
      </c>
      <c r="N341" s="1"/>
      <c r="O341" s="1"/>
    </row>
    <row r="342" spans="1:15" ht="12.75" customHeight="1">
      <c r="A342" s="30">
        <v>332</v>
      </c>
      <c r="B342" s="281" t="s">
        <v>861</v>
      </c>
      <c r="C342" s="271">
        <v>341.2</v>
      </c>
      <c r="D342" s="272">
        <v>339.63333333333338</v>
      </c>
      <c r="E342" s="272">
        <v>335.76666666666677</v>
      </c>
      <c r="F342" s="272">
        <v>330.33333333333337</v>
      </c>
      <c r="G342" s="272">
        <v>326.46666666666675</v>
      </c>
      <c r="H342" s="272">
        <v>345.06666666666678</v>
      </c>
      <c r="I342" s="272">
        <v>348.93333333333345</v>
      </c>
      <c r="J342" s="272">
        <v>354.36666666666679</v>
      </c>
      <c r="K342" s="271">
        <v>343.5</v>
      </c>
      <c r="L342" s="271">
        <v>334.2</v>
      </c>
      <c r="M342" s="271">
        <v>4.3391200000000003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916.75</v>
      </c>
      <c r="D343" s="272">
        <v>923.4666666666667</v>
      </c>
      <c r="E343" s="272">
        <v>907.13333333333344</v>
      </c>
      <c r="F343" s="272">
        <v>897.51666666666677</v>
      </c>
      <c r="G343" s="272">
        <v>881.18333333333351</v>
      </c>
      <c r="H343" s="272">
        <v>933.08333333333337</v>
      </c>
      <c r="I343" s="272">
        <v>949.41666666666663</v>
      </c>
      <c r="J343" s="272">
        <v>959.0333333333333</v>
      </c>
      <c r="K343" s="271">
        <v>939.8</v>
      </c>
      <c r="L343" s="271">
        <v>913.85</v>
      </c>
      <c r="M343" s="271">
        <v>4.0496800000000004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136.69999999999999</v>
      </c>
      <c r="D344" s="272">
        <v>136.11666666666667</v>
      </c>
      <c r="E344" s="272">
        <v>135.18333333333334</v>
      </c>
      <c r="F344" s="272">
        <v>133.66666666666666</v>
      </c>
      <c r="G344" s="272">
        <v>132.73333333333332</v>
      </c>
      <c r="H344" s="272">
        <v>137.63333333333335</v>
      </c>
      <c r="I344" s="272">
        <v>138.56666666666669</v>
      </c>
      <c r="J344" s="272">
        <v>140.08333333333337</v>
      </c>
      <c r="K344" s="271">
        <v>137.05000000000001</v>
      </c>
      <c r="L344" s="271">
        <v>134.6</v>
      </c>
      <c r="M344" s="271">
        <v>150.37927999999999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190.45</v>
      </c>
      <c r="D345" s="272">
        <v>190.63333333333333</v>
      </c>
      <c r="E345" s="272">
        <v>188.81666666666666</v>
      </c>
      <c r="F345" s="272">
        <v>187.18333333333334</v>
      </c>
      <c r="G345" s="272">
        <v>185.36666666666667</v>
      </c>
      <c r="H345" s="272">
        <v>192.26666666666665</v>
      </c>
      <c r="I345" s="272">
        <v>194.08333333333331</v>
      </c>
      <c r="J345" s="272">
        <v>195.71666666666664</v>
      </c>
      <c r="K345" s="271">
        <v>192.45</v>
      </c>
      <c r="L345" s="271">
        <v>189</v>
      </c>
      <c r="M345" s="271">
        <v>14.11201</v>
      </c>
      <c r="N345" s="1"/>
      <c r="O345" s="1"/>
    </row>
    <row r="346" spans="1:15" ht="12.75" customHeight="1">
      <c r="A346" s="30">
        <v>336</v>
      </c>
      <c r="B346" s="281" t="s">
        <v>842</v>
      </c>
      <c r="C346" s="271">
        <v>755.7</v>
      </c>
      <c r="D346" s="272">
        <v>754.9</v>
      </c>
      <c r="E346" s="272">
        <v>739.8</v>
      </c>
      <c r="F346" s="272">
        <v>723.9</v>
      </c>
      <c r="G346" s="272">
        <v>708.8</v>
      </c>
      <c r="H346" s="272">
        <v>770.8</v>
      </c>
      <c r="I346" s="272">
        <v>785.90000000000009</v>
      </c>
      <c r="J346" s="272">
        <v>801.8</v>
      </c>
      <c r="K346" s="271">
        <v>770</v>
      </c>
      <c r="L346" s="271">
        <v>739</v>
      </c>
      <c r="M346" s="271">
        <v>29.970939999999999</v>
      </c>
      <c r="N346" s="1"/>
      <c r="O346" s="1"/>
    </row>
    <row r="347" spans="1:15" ht="12.75" customHeight="1">
      <c r="A347" s="30">
        <v>337</v>
      </c>
      <c r="B347" s="281" t="s">
        <v>444</v>
      </c>
      <c r="C347" s="271">
        <v>3296.4</v>
      </c>
      <c r="D347" s="272">
        <v>3265.5</v>
      </c>
      <c r="E347" s="272">
        <v>3181.6</v>
      </c>
      <c r="F347" s="272">
        <v>3066.7999999999997</v>
      </c>
      <c r="G347" s="272">
        <v>2982.8999999999996</v>
      </c>
      <c r="H347" s="272">
        <v>3380.3</v>
      </c>
      <c r="I347" s="272">
        <v>3464.2</v>
      </c>
      <c r="J347" s="272">
        <v>3579.0000000000005</v>
      </c>
      <c r="K347" s="271">
        <v>3349.4</v>
      </c>
      <c r="L347" s="271">
        <v>3150.7</v>
      </c>
      <c r="M347" s="271">
        <v>4.5160299999999998</v>
      </c>
      <c r="N347" s="1"/>
      <c r="O347" s="1"/>
    </row>
    <row r="348" spans="1:15" ht="12.75" customHeight="1">
      <c r="A348" s="30">
        <v>338</v>
      </c>
      <c r="B348" s="281" t="s">
        <v>445</v>
      </c>
      <c r="C348" s="271">
        <v>255.35</v>
      </c>
      <c r="D348" s="272">
        <v>257.08333333333331</v>
      </c>
      <c r="E348" s="272">
        <v>251.26666666666665</v>
      </c>
      <c r="F348" s="272">
        <v>247.18333333333334</v>
      </c>
      <c r="G348" s="272">
        <v>241.36666666666667</v>
      </c>
      <c r="H348" s="272">
        <v>261.16666666666663</v>
      </c>
      <c r="I348" s="272">
        <v>266.98333333333335</v>
      </c>
      <c r="J348" s="272">
        <v>271.06666666666661</v>
      </c>
      <c r="K348" s="271">
        <v>262.89999999999998</v>
      </c>
      <c r="L348" s="271">
        <v>253</v>
      </c>
      <c r="M348" s="271">
        <v>3.1661299999999999</v>
      </c>
      <c r="N348" s="1"/>
      <c r="O348" s="1"/>
    </row>
    <row r="349" spans="1:15" ht="12.75" customHeight="1">
      <c r="A349" s="30">
        <v>339</v>
      </c>
      <c r="B349" s="281" t="s">
        <v>843</v>
      </c>
      <c r="C349" s="271">
        <v>559.4</v>
      </c>
      <c r="D349" s="272">
        <v>544.11666666666667</v>
      </c>
      <c r="E349" s="272">
        <v>521.2833333333333</v>
      </c>
      <c r="F349" s="272">
        <v>483.16666666666663</v>
      </c>
      <c r="G349" s="272">
        <v>460.33333333333326</v>
      </c>
      <c r="H349" s="272">
        <v>582.23333333333335</v>
      </c>
      <c r="I349" s="272">
        <v>605.06666666666661</v>
      </c>
      <c r="J349" s="272">
        <v>643.18333333333339</v>
      </c>
      <c r="K349" s="271">
        <v>566.95000000000005</v>
      </c>
      <c r="L349" s="271">
        <v>506</v>
      </c>
      <c r="M349" s="271">
        <v>45.891770000000001</v>
      </c>
      <c r="N349" s="1"/>
      <c r="O349" s="1"/>
    </row>
    <row r="350" spans="1:15" ht="12.75" customHeight="1">
      <c r="A350" s="30">
        <v>340</v>
      </c>
      <c r="B350" s="281" t="s">
        <v>825</v>
      </c>
      <c r="C350" s="271">
        <v>125.25</v>
      </c>
      <c r="D350" s="272">
        <v>124.93333333333334</v>
      </c>
      <c r="E350" s="272">
        <v>122.86666666666667</v>
      </c>
      <c r="F350" s="272">
        <v>120.48333333333333</v>
      </c>
      <c r="G350" s="272">
        <v>118.41666666666667</v>
      </c>
      <c r="H350" s="272">
        <v>127.31666666666668</v>
      </c>
      <c r="I350" s="272">
        <v>129.38333333333333</v>
      </c>
      <c r="J350" s="272">
        <v>131.76666666666668</v>
      </c>
      <c r="K350" s="271">
        <v>127</v>
      </c>
      <c r="L350" s="271">
        <v>122.55</v>
      </c>
      <c r="M350" s="271">
        <v>14.60163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3044.35</v>
      </c>
      <c r="D351" s="272">
        <v>3055.3833333333332</v>
      </c>
      <c r="E351" s="272">
        <v>3019.0666666666666</v>
      </c>
      <c r="F351" s="272">
        <v>2993.7833333333333</v>
      </c>
      <c r="G351" s="272">
        <v>2957.4666666666667</v>
      </c>
      <c r="H351" s="272">
        <v>3080.6666666666665</v>
      </c>
      <c r="I351" s="272">
        <v>3116.9833333333331</v>
      </c>
      <c r="J351" s="272">
        <v>3142.2666666666664</v>
      </c>
      <c r="K351" s="271">
        <v>3091.7</v>
      </c>
      <c r="L351" s="271">
        <v>3030.1</v>
      </c>
      <c r="M351" s="271">
        <v>1.83169</v>
      </c>
      <c r="N351" s="1"/>
      <c r="O351" s="1"/>
    </row>
    <row r="352" spans="1:15" ht="12.75" customHeight="1">
      <c r="A352" s="30">
        <v>342</v>
      </c>
      <c r="B352" s="281" t="s">
        <v>447</v>
      </c>
      <c r="C352" s="271">
        <v>350.05</v>
      </c>
      <c r="D352" s="272">
        <v>350.7</v>
      </c>
      <c r="E352" s="272">
        <v>347.4</v>
      </c>
      <c r="F352" s="272">
        <v>344.75</v>
      </c>
      <c r="G352" s="272">
        <v>341.45</v>
      </c>
      <c r="H352" s="272">
        <v>353.34999999999997</v>
      </c>
      <c r="I352" s="272">
        <v>356.65000000000003</v>
      </c>
      <c r="J352" s="272">
        <v>359.29999999999995</v>
      </c>
      <c r="K352" s="271">
        <v>354</v>
      </c>
      <c r="L352" s="271">
        <v>348.05</v>
      </c>
      <c r="M352" s="271">
        <v>2.0772900000000001</v>
      </c>
      <c r="N352" s="1"/>
      <c r="O352" s="1"/>
    </row>
    <row r="353" spans="1:15" ht="12.75" customHeight="1">
      <c r="A353" s="30">
        <v>343</v>
      </c>
      <c r="B353" s="281" t="s">
        <v>448</v>
      </c>
      <c r="C353" s="271">
        <v>253.45</v>
      </c>
      <c r="D353" s="272">
        <v>254.13333333333333</v>
      </c>
      <c r="E353" s="272">
        <v>251.31666666666666</v>
      </c>
      <c r="F353" s="272">
        <v>249.18333333333334</v>
      </c>
      <c r="G353" s="272">
        <v>246.36666666666667</v>
      </c>
      <c r="H353" s="272">
        <v>256.26666666666665</v>
      </c>
      <c r="I353" s="272">
        <v>259.08333333333331</v>
      </c>
      <c r="J353" s="272">
        <v>261.21666666666664</v>
      </c>
      <c r="K353" s="271">
        <v>256.95</v>
      </c>
      <c r="L353" s="271">
        <v>252</v>
      </c>
      <c r="M353" s="271">
        <v>1.45591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2181.8000000000002</v>
      </c>
      <c r="D354" s="272">
        <v>2170.5166666666669</v>
      </c>
      <c r="E354" s="272">
        <v>2151.2833333333338</v>
      </c>
      <c r="F354" s="272">
        <v>2120.7666666666669</v>
      </c>
      <c r="G354" s="272">
        <v>2101.5333333333338</v>
      </c>
      <c r="H354" s="272">
        <v>2201.0333333333338</v>
      </c>
      <c r="I354" s="272">
        <v>2220.2666666666664</v>
      </c>
      <c r="J354" s="272">
        <v>2250.7833333333338</v>
      </c>
      <c r="K354" s="271">
        <v>2189.75</v>
      </c>
      <c r="L354" s="271">
        <v>2140</v>
      </c>
      <c r="M354" s="271">
        <v>4.21957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48987.5</v>
      </c>
      <c r="D355" s="272">
        <v>49225.816666666673</v>
      </c>
      <c r="E355" s="272">
        <v>48601.683333333349</v>
      </c>
      <c r="F355" s="272">
        <v>48215.866666666676</v>
      </c>
      <c r="G355" s="272">
        <v>47591.733333333352</v>
      </c>
      <c r="H355" s="272">
        <v>49611.633333333346</v>
      </c>
      <c r="I355" s="272">
        <v>50235.766666666663</v>
      </c>
      <c r="J355" s="272">
        <v>50621.583333333343</v>
      </c>
      <c r="K355" s="271">
        <v>49849.95</v>
      </c>
      <c r="L355" s="271">
        <v>48840</v>
      </c>
      <c r="M355" s="271">
        <v>0.18096999999999999</v>
      </c>
      <c r="N355" s="1"/>
      <c r="O355" s="1"/>
    </row>
    <row r="356" spans="1:15" ht="12.75" customHeight="1">
      <c r="A356" s="30">
        <v>346</v>
      </c>
      <c r="B356" s="281" t="s">
        <v>449</v>
      </c>
      <c r="C356" s="271">
        <v>3623.55</v>
      </c>
      <c r="D356" s="272">
        <v>3637.85</v>
      </c>
      <c r="E356" s="272">
        <v>3595.7</v>
      </c>
      <c r="F356" s="272">
        <v>3567.85</v>
      </c>
      <c r="G356" s="272">
        <v>3525.7</v>
      </c>
      <c r="H356" s="272">
        <v>3665.7</v>
      </c>
      <c r="I356" s="272">
        <v>3707.8500000000004</v>
      </c>
      <c r="J356" s="272">
        <v>3735.7</v>
      </c>
      <c r="K356" s="271">
        <v>3680</v>
      </c>
      <c r="L356" s="271">
        <v>3610</v>
      </c>
      <c r="M356" s="271">
        <v>3.1077900000000001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223.2</v>
      </c>
      <c r="D357" s="272">
        <v>224.28333333333333</v>
      </c>
      <c r="E357" s="272">
        <v>220.66666666666666</v>
      </c>
      <c r="F357" s="272">
        <v>218.13333333333333</v>
      </c>
      <c r="G357" s="272">
        <v>214.51666666666665</v>
      </c>
      <c r="H357" s="272">
        <v>226.81666666666666</v>
      </c>
      <c r="I357" s="272">
        <v>230.43333333333334</v>
      </c>
      <c r="J357" s="272">
        <v>232.96666666666667</v>
      </c>
      <c r="K357" s="271">
        <v>227.9</v>
      </c>
      <c r="L357" s="271">
        <v>221.75</v>
      </c>
      <c r="M357" s="271">
        <v>19.474930000000001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4228.3500000000004</v>
      </c>
      <c r="D358" s="272">
        <v>4229.45</v>
      </c>
      <c r="E358" s="272">
        <v>4208.8999999999996</v>
      </c>
      <c r="F358" s="272">
        <v>4189.45</v>
      </c>
      <c r="G358" s="272">
        <v>4168.8999999999996</v>
      </c>
      <c r="H358" s="272">
        <v>4248.8999999999996</v>
      </c>
      <c r="I358" s="272">
        <v>4269.4500000000007</v>
      </c>
      <c r="J358" s="272">
        <v>4288.8999999999996</v>
      </c>
      <c r="K358" s="271">
        <v>4250</v>
      </c>
      <c r="L358" s="271">
        <v>4210</v>
      </c>
      <c r="M358" s="271">
        <v>0.11196</v>
      </c>
      <c r="N358" s="1"/>
      <c r="O358" s="1"/>
    </row>
    <row r="359" spans="1:15" ht="12.75" customHeight="1">
      <c r="A359" s="30">
        <v>349</v>
      </c>
      <c r="B359" s="281" t="s">
        <v>451</v>
      </c>
      <c r="C359" s="271">
        <v>1269.2</v>
      </c>
      <c r="D359" s="272">
        <v>1260.3833333333334</v>
      </c>
      <c r="E359" s="272">
        <v>1240.8666666666668</v>
      </c>
      <c r="F359" s="272">
        <v>1212.5333333333333</v>
      </c>
      <c r="G359" s="272">
        <v>1193.0166666666667</v>
      </c>
      <c r="H359" s="272">
        <v>1288.7166666666669</v>
      </c>
      <c r="I359" s="272">
        <v>1308.2333333333338</v>
      </c>
      <c r="J359" s="272">
        <v>1336.5666666666671</v>
      </c>
      <c r="K359" s="271">
        <v>1279.9000000000001</v>
      </c>
      <c r="L359" s="271">
        <v>1232.05</v>
      </c>
      <c r="M359" s="271">
        <v>2.7350699999999999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2520.4499999999998</v>
      </c>
      <c r="D360" s="272">
        <v>2518.6833333333329</v>
      </c>
      <c r="E360" s="272">
        <v>2499.3666666666659</v>
      </c>
      <c r="F360" s="272">
        <v>2478.2833333333328</v>
      </c>
      <c r="G360" s="272">
        <v>2458.9666666666658</v>
      </c>
      <c r="H360" s="272">
        <v>2539.766666666666</v>
      </c>
      <c r="I360" s="272">
        <v>2559.0833333333326</v>
      </c>
      <c r="J360" s="272">
        <v>2580.1666666666661</v>
      </c>
      <c r="K360" s="271">
        <v>2538</v>
      </c>
      <c r="L360" s="271">
        <v>2497.6</v>
      </c>
      <c r="M360" s="271">
        <v>3.7012399999999999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1730.9</v>
      </c>
      <c r="D361" s="272">
        <v>1737.8999999999999</v>
      </c>
      <c r="E361" s="272">
        <v>1715.9999999999998</v>
      </c>
      <c r="F361" s="272">
        <v>1701.1</v>
      </c>
      <c r="G361" s="272">
        <v>1679.1999999999998</v>
      </c>
      <c r="H361" s="272">
        <v>1752.7999999999997</v>
      </c>
      <c r="I361" s="272">
        <v>1774.6999999999998</v>
      </c>
      <c r="J361" s="272">
        <v>1789.5999999999997</v>
      </c>
      <c r="K361" s="271">
        <v>1759.8</v>
      </c>
      <c r="L361" s="271">
        <v>1723</v>
      </c>
      <c r="M361" s="271">
        <v>7.8749700000000002</v>
      </c>
      <c r="N361" s="1"/>
      <c r="O361" s="1"/>
    </row>
    <row r="362" spans="1:15" ht="12.75" customHeight="1">
      <c r="A362" s="30">
        <v>352</v>
      </c>
      <c r="B362" s="281" t="s">
        <v>452</v>
      </c>
      <c r="C362" s="271">
        <v>738.05</v>
      </c>
      <c r="D362" s="272">
        <v>737.66666666666663</v>
      </c>
      <c r="E362" s="272">
        <v>729.83333333333326</v>
      </c>
      <c r="F362" s="272">
        <v>721.61666666666667</v>
      </c>
      <c r="G362" s="272">
        <v>713.7833333333333</v>
      </c>
      <c r="H362" s="272">
        <v>745.88333333333321</v>
      </c>
      <c r="I362" s="272">
        <v>753.71666666666647</v>
      </c>
      <c r="J362" s="272">
        <v>761.93333333333317</v>
      </c>
      <c r="K362" s="271">
        <v>745.5</v>
      </c>
      <c r="L362" s="271">
        <v>729.45</v>
      </c>
      <c r="M362" s="271">
        <v>0.65063000000000004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2377.1999999999998</v>
      </c>
      <c r="D363" s="272">
        <v>2365.7333333333331</v>
      </c>
      <c r="E363" s="272">
        <v>2342.4666666666662</v>
      </c>
      <c r="F363" s="272">
        <v>2307.7333333333331</v>
      </c>
      <c r="G363" s="272">
        <v>2284.4666666666662</v>
      </c>
      <c r="H363" s="272">
        <v>2400.4666666666662</v>
      </c>
      <c r="I363" s="272">
        <v>2423.7333333333336</v>
      </c>
      <c r="J363" s="272">
        <v>2458.4666666666662</v>
      </c>
      <c r="K363" s="271">
        <v>2389</v>
      </c>
      <c r="L363" s="271">
        <v>2331</v>
      </c>
      <c r="M363" s="271">
        <v>3.8480699999999999</v>
      </c>
      <c r="N363" s="1"/>
      <c r="O363" s="1"/>
    </row>
    <row r="364" spans="1:15" ht="12.75" customHeight="1">
      <c r="A364" s="30">
        <v>354</v>
      </c>
      <c r="B364" s="281" t="s">
        <v>453</v>
      </c>
      <c r="C364" s="271">
        <v>2441.4499999999998</v>
      </c>
      <c r="D364" s="272">
        <v>2456.3666666666668</v>
      </c>
      <c r="E364" s="272">
        <v>2417.8333333333335</v>
      </c>
      <c r="F364" s="272">
        <v>2394.2166666666667</v>
      </c>
      <c r="G364" s="272">
        <v>2355.6833333333334</v>
      </c>
      <c r="H364" s="272">
        <v>2479.9833333333336</v>
      </c>
      <c r="I364" s="272">
        <v>2518.5166666666664</v>
      </c>
      <c r="J364" s="272">
        <v>2542.1333333333337</v>
      </c>
      <c r="K364" s="271">
        <v>2494.9</v>
      </c>
      <c r="L364" s="271">
        <v>2432.75</v>
      </c>
      <c r="M364" s="271">
        <v>1.3868199999999999</v>
      </c>
      <c r="N364" s="1"/>
      <c r="O364" s="1"/>
    </row>
    <row r="365" spans="1:15" ht="12.75" customHeight="1">
      <c r="A365" s="30">
        <v>355</v>
      </c>
      <c r="B365" s="281" t="s">
        <v>809</v>
      </c>
      <c r="C365" s="271">
        <v>285.60000000000002</v>
      </c>
      <c r="D365" s="272">
        <v>285.95</v>
      </c>
      <c r="E365" s="272">
        <v>281.89999999999998</v>
      </c>
      <c r="F365" s="272">
        <v>278.2</v>
      </c>
      <c r="G365" s="272">
        <v>274.14999999999998</v>
      </c>
      <c r="H365" s="272">
        <v>289.64999999999998</v>
      </c>
      <c r="I365" s="272">
        <v>293.70000000000005</v>
      </c>
      <c r="J365" s="272">
        <v>297.39999999999998</v>
      </c>
      <c r="K365" s="271">
        <v>290</v>
      </c>
      <c r="L365" s="271">
        <v>282.25</v>
      </c>
      <c r="M365" s="271">
        <v>54.858049999999999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119.7</v>
      </c>
      <c r="D366" s="272">
        <v>118.93333333333332</v>
      </c>
      <c r="E366" s="272">
        <v>117.86666666666665</v>
      </c>
      <c r="F366" s="272">
        <v>116.03333333333332</v>
      </c>
      <c r="G366" s="272">
        <v>114.96666666666664</v>
      </c>
      <c r="H366" s="272">
        <v>120.76666666666665</v>
      </c>
      <c r="I366" s="272">
        <v>121.83333333333334</v>
      </c>
      <c r="J366" s="272">
        <v>123.66666666666666</v>
      </c>
      <c r="K366" s="271">
        <v>120</v>
      </c>
      <c r="L366" s="271">
        <v>117.1</v>
      </c>
      <c r="M366" s="271">
        <v>45.459330000000001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222.6</v>
      </c>
      <c r="D367" s="272">
        <v>221.11666666666667</v>
      </c>
      <c r="E367" s="272">
        <v>218.83333333333334</v>
      </c>
      <c r="F367" s="272">
        <v>215.06666666666666</v>
      </c>
      <c r="G367" s="272">
        <v>212.78333333333333</v>
      </c>
      <c r="H367" s="272">
        <v>224.88333333333335</v>
      </c>
      <c r="I367" s="272">
        <v>227.16666666666666</v>
      </c>
      <c r="J367" s="272">
        <v>230.93333333333337</v>
      </c>
      <c r="K367" s="271">
        <v>223.4</v>
      </c>
      <c r="L367" s="271">
        <v>217.35</v>
      </c>
      <c r="M367" s="271">
        <v>133.11561</v>
      </c>
      <c r="N367" s="1"/>
      <c r="O367" s="1"/>
    </row>
    <row r="368" spans="1:15" ht="12.75" customHeight="1">
      <c r="A368" s="30">
        <v>358</v>
      </c>
      <c r="B368" s="281" t="s">
        <v>810</v>
      </c>
      <c r="C368" s="271">
        <v>395.35</v>
      </c>
      <c r="D368" s="272">
        <v>396.45</v>
      </c>
      <c r="E368" s="272">
        <v>392.04999999999995</v>
      </c>
      <c r="F368" s="272">
        <v>388.74999999999994</v>
      </c>
      <c r="G368" s="272">
        <v>384.34999999999991</v>
      </c>
      <c r="H368" s="272">
        <v>399.75</v>
      </c>
      <c r="I368" s="272">
        <v>404.15</v>
      </c>
      <c r="J368" s="272">
        <v>407.45000000000005</v>
      </c>
      <c r="K368" s="271">
        <v>400.85</v>
      </c>
      <c r="L368" s="271">
        <v>393.15</v>
      </c>
      <c r="M368" s="271">
        <v>3.7568199999999998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427.8</v>
      </c>
      <c r="D369" s="272">
        <v>428.23333333333335</v>
      </c>
      <c r="E369" s="272">
        <v>419.76666666666671</v>
      </c>
      <c r="F369" s="272">
        <v>411.73333333333335</v>
      </c>
      <c r="G369" s="272">
        <v>403.26666666666671</v>
      </c>
      <c r="H369" s="272">
        <v>436.26666666666671</v>
      </c>
      <c r="I369" s="272">
        <v>444.73333333333341</v>
      </c>
      <c r="J369" s="272">
        <v>452.76666666666671</v>
      </c>
      <c r="K369" s="271">
        <v>436.7</v>
      </c>
      <c r="L369" s="271">
        <v>420.2</v>
      </c>
      <c r="M369" s="271">
        <v>3.8584200000000002</v>
      </c>
      <c r="N369" s="1"/>
      <c r="O369" s="1"/>
    </row>
    <row r="370" spans="1:15" ht="12.75" customHeight="1">
      <c r="A370" s="30">
        <v>360</v>
      </c>
      <c r="B370" s="281" t="s">
        <v>454</v>
      </c>
      <c r="C370" s="271">
        <v>611.54999999999995</v>
      </c>
      <c r="D370" s="272">
        <v>612.48333333333323</v>
      </c>
      <c r="E370" s="272">
        <v>606.06666666666649</v>
      </c>
      <c r="F370" s="272">
        <v>600.58333333333326</v>
      </c>
      <c r="G370" s="272">
        <v>594.16666666666652</v>
      </c>
      <c r="H370" s="272">
        <v>617.96666666666647</v>
      </c>
      <c r="I370" s="272">
        <v>624.38333333333321</v>
      </c>
      <c r="J370" s="272">
        <v>629.86666666666645</v>
      </c>
      <c r="K370" s="271">
        <v>618.9</v>
      </c>
      <c r="L370" s="271">
        <v>607</v>
      </c>
      <c r="M370" s="271">
        <v>2.48278</v>
      </c>
      <c r="N370" s="1"/>
      <c r="O370" s="1"/>
    </row>
    <row r="371" spans="1:15" ht="12.75" customHeight="1">
      <c r="A371" s="30">
        <v>361</v>
      </c>
      <c r="B371" s="281" t="s">
        <v>455</v>
      </c>
      <c r="C371" s="271">
        <v>120.05</v>
      </c>
      <c r="D371" s="272">
        <v>120.51666666666667</v>
      </c>
      <c r="E371" s="272">
        <v>119.08333333333333</v>
      </c>
      <c r="F371" s="272">
        <v>118.11666666666666</v>
      </c>
      <c r="G371" s="272">
        <v>116.68333333333332</v>
      </c>
      <c r="H371" s="272">
        <v>121.48333333333333</v>
      </c>
      <c r="I371" s="272">
        <v>122.91666666666667</v>
      </c>
      <c r="J371" s="272">
        <v>123.88333333333334</v>
      </c>
      <c r="K371" s="271">
        <v>121.95</v>
      </c>
      <c r="L371" s="271">
        <v>119.55</v>
      </c>
      <c r="M371" s="271">
        <v>2.65584</v>
      </c>
      <c r="N371" s="1"/>
      <c r="O371" s="1"/>
    </row>
    <row r="372" spans="1:15" ht="12.75" customHeight="1">
      <c r="A372" s="30">
        <v>362</v>
      </c>
      <c r="B372" s="281" t="s">
        <v>862</v>
      </c>
      <c r="C372" s="271">
        <v>1233.5</v>
      </c>
      <c r="D372" s="272">
        <v>1239.1000000000001</v>
      </c>
      <c r="E372" s="272">
        <v>1218.4000000000003</v>
      </c>
      <c r="F372" s="272">
        <v>1203.3000000000002</v>
      </c>
      <c r="G372" s="272">
        <v>1182.6000000000004</v>
      </c>
      <c r="H372" s="272">
        <v>1254.2000000000003</v>
      </c>
      <c r="I372" s="272">
        <v>1274.9000000000001</v>
      </c>
      <c r="J372" s="272">
        <v>1290.0000000000002</v>
      </c>
      <c r="K372" s="271">
        <v>1259.8</v>
      </c>
      <c r="L372" s="271">
        <v>1224</v>
      </c>
      <c r="M372" s="271">
        <v>0.11720999999999999</v>
      </c>
      <c r="N372" s="1"/>
      <c r="O372" s="1"/>
    </row>
    <row r="373" spans="1:15" ht="12.75" customHeight="1">
      <c r="A373" s="30">
        <v>363</v>
      </c>
      <c r="B373" s="281" t="s">
        <v>456</v>
      </c>
      <c r="C373" s="271">
        <v>4407.3999999999996</v>
      </c>
      <c r="D373" s="272">
        <v>4401.2166666666662</v>
      </c>
      <c r="E373" s="272">
        <v>4356.5333333333328</v>
      </c>
      <c r="F373" s="272">
        <v>4305.666666666667</v>
      </c>
      <c r="G373" s="272">
        <v>4260.9833333333336</v>
      </c>
      <c r="H373" s="272">
        <v>4452.0833333333321</v>
      </c>
      <c r="I373" s="272">
        <v>4496.7666666666646</v>
      </c>
      <c r="J373" s="272">
        <v>4547.6333333333314</v>
      </c>
      <c r="K373" s="271">
        <v>4445.8999999999996</v>
      </c>
      <c r="L373" s="271">
        <v>4350.3500000000004</v>
      </c>
      <c r="M373" s="271">
        <v>4.3720000000000002E-2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14954.85</v>
      </c>
      <c r="D374" s="272">
        <v>14915.883333333333</v>
      </c>
      <c r="E374" s="272">
        <v>14643.216666666667</v>
      </c>
      <c r="F374" s="272">
        <v>14331.583333333334</v>
      </c>
      <c r="G374" s="272">
        <v>14058.916666666668</v>
      </c>
      <c r="H374" s="272">
        <v>15227.516666666666</v>
      </c>
      <c r="I374" s="272">
        <v>15500.183333333334</v>
      </c>
      <c r="J374" s="272">
        <v>15811.816666666666</v>
      </c>
      <c r="K374" s="271">
        <v>15188.55</v>
      </c>
      <c r="L374" s="271">
        <v>14604.25</v>
      </c>
      <c r="M374" s="271">
        <v>8.6069999999999994E-2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34.200000000000003</v>
      </c>
      <c r="D375" s="272">
        <v>33.916666666666671</v>
      </c>
      <c r="E375" s="272">
        <v>33.233333333333341</v>
      </c>
      <c r="F375" s="272">
        <v>32.266666666666673</v>
      </c>
      <c r="G375" s="272">
        <v>31.583333333333343</v>
      </c>
      <c r="H375" s="272">
        <v>34.88333333333334</v>
      </c>
      <c r="I375" s="272">
        <v>35.566666666666677</v>
      </c>
      <c r="J375" s="272">
        <v>36.533333333333339</v>
      </c>
      <c r="K375" s="271">
        <v>34.6</v>
      </c>
      <c r="L375" s="271">
        <v>32.950000000000003</v>
      </c>
      <c r="M375" s="271">
        <v>643.90245000000004</v>
      </c>
      <c r="N375" s="1"/>
      <c r="O375" s="1"/>
    </row>
    <row r="376" spans="1:15" ht="12.75" customHeight="1">
      <c r="A376" s="30">
        <v>366</v>
      </c>
      <c r="B376" s="281" t="s">
        <v>457</v>
      </c>
      <c r="C376" s="271">
        <v>589.4</v>
      </c>
      <c r="D376" s="272">
        <v>593.9666666666667</v>
      </c>
      <c r="E376" s="272">
        <v>579.93333333333339</v>
      </c>
      <c r="F376" s="272">
        <v>570.4666666666667</v>
      </c>
      <c r="G376" s="272">
        <v>556.43333333333339</v>
      </c>
      <c r="H376" s="272">
        <v>603.43333333333339</v>
      </c>
      <c r="I376" s="272">
        <v>617.4666666666667</v>
      </c>
      <c r="J376" s="272">
        <v>626.93333333333339</v>
      </c>
      <c r="K376" s="271">
        <v>608</v>
      </c>
      <c r="L376" s="271">
        <v>584.5</v>
      </c>
      <c r="M376" s="271">
        <v>1.5254399999999999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98.85</v>
      </c>
      <c r="D377" s="272">
        <v>97.983333333333334</v>
      </c>
      <c r="E377" s="272">
        <v>95.466666666666669</v>
      </c>
      <c r="F377" s="272">
        <v>92.083333333333329</v>
      </c>
      <c r="G377" s="272">
        <v>89.566666666666663</v>
      </c>
      <c r="H377" s="272">
        <v>101.36666666666667</v>
      </c>
      <c r="I377" s="272">
        <v>103.88333333333335</v>
      </c>
      <c r="J377" s="272">
        <v>107.26666666666668</v>
      </c>
      <c r="K377" s="271">
        <v>100.5</v>
      </c>
      <c r="L377" s="271">
        <v>94.6</v>
      </c>
      <c r="M377" s="271">
        <v>255.68149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134.35</v>
      </c>
      <c r="D378" s="272">
        <v>133.79999999999998</v>
      </c>
      <c r="E378" s="272">
        <v>132.74999999999997</v>
      </c>
      <c r="F378" s="272">
        <v>131.14999999999998</v>
      </c>
      <c r="G378" s="272">
        <v>130.09999999999997</v>
      </c>
      <c r="H378" s="272">
        <v>135.39999999999998</v>
      </c>
      <c r="I378" s="272">
        <v>136.44999999999999</v>
      </c>
      <c r="J378" s="272">
        <v>138.04999999999998</v>
      </c>
      <c r="K378" s="271">
        <v>134.85</v>
      </c>
      <c r="L378" s="271">
        <v>132.19999999999999</v>
      </c>
      <c r="M378" s="271">
        <v>31.939340000000001</v>
      </c>
      <c r="N378" s="1"/>
      <c r="O378" s="1"/>
    </row>
    <row r="379" spans="1:15" ht="12.75" customHeight="1">
      <c r="A379" s="30">
        <v>369</v>
      </c>
      <c r="B379" s="281" t="s">
        <v>812</v>
      </c>
      <c r="C379" s="271">
        <v>504.2</v>
      </c>
      <c r="D379" s="272">
        <v>505.48333333333335</v>
      </c>
      <c r="E379" s="272">
        <v>496.9666666666667</v>
      </c>
      <c r="F379" s="272">
        <v>489.73333333333335</v>
      </c>
      <c r="G379" s="272">
        <v>481.2166666666667</v>
      </c>
      <c r="H379" s="272">
        <v>512.7166666666667</v>
      </c>
      <c r="I379" s="272">
        <v>521.23333333333335</v>
      </c>
      <c r="J379" s="272">
        <v>528.4666666666667</v>
      </c>
      <c r="K379" s="271">
        <v>514</v>
      </c>
      <c r="L379" s="271">
        <v>498.25</v>
      </c>
      <c r="M379" s="271">
        <v>2.40097</v>
      </c>
      <c r="N379" s="1"/>
      <c r="O379" s="1"/>
    </row>
    <row r="380" spans="1:15" ht="12.75" customHeight="1">
      <c r="A380" s="30">
        <v>370</v>
      </c>
      <c r="B380" s="281" t="s">
        <v>458</v>
      </c>
      <c r="C380" s="271">
        <v>266.95</v>
      </c>
      <c r="D380" s="272">
        <v>269.06666666666666</v>
      </c>
      <c r="E380" s="272">
        <v>263.2833333333333</v>
      </c>
      <c r="F380" s="272">
        <v>259.61666666666662</v>
      </c>
      <c r="G380" s="272">
        <v>253.83333333333326</v>
      </c>
      <c r="H380" s="272">
        <v>272.73333333333335</v>
      </c>
      <c r="I380" s="272">
        <v>278.51666666666677</v>
      </c>
      <c r="J380" s="272">
        <v>282.18333333333339</v>
      </c>
      <c r="K380" s="271">
        <v>274.85000000000002</v>
      </c>
      <c r="L380" s="271">
        <v>265.39999999999998</v>
      </c>
      <c r="M380" s="271">
        <v>1.9410400000000001</v>
      </c>
      <c r="N380" s="1"/>
      <c r="O380" s="1"/>
    </row>
    <row r="381" spans="1:15" ht="12.75" customHeight="1">
      <c r="A381" s="30">
        <v>371</v>
      </c>
      <c r="B381" s="281" t="s">
        <v>459</v>
      </c>
      <c r="C381" s="271">
        <v>934.35</v>
      </c>
      <c r="D381" s="272">
        <v>933.7833333333333</v>
      </c>
      <c r="E381" s="272">
        <v>926.56666666666661</v>
      </c>
      <c r="F381" s="272">
        <v>918.7833333333333</v>
      </c>
      <c r="G381" s="272">
        <v>911.56666666666661</v>
      </c>
      <c r="H381" s="272">
        <v>941.56666666666661</v>
      </c>
      <c r="I381" s="272">
        <v>948.7833333333333</v>
      </c>
      <c r="J381" s="272">
        <v>956.56666666666661</v>
      </c>
      <c r="K381" s="271">
        <v>941</v>
      </c>
      <c r="L381" s="271">
        <v>926</v>
      </c>
      <c r="M381" s="271">
        <v>1.22573</v>
      </c>
      <c r="N381" s="1"/>
      <c r="O381" s="1"/>
    </row>
    <row r="382" spans="1:15" ht="12.75" customHeight="1">
      <c r="A382" s="30">
        <v>372</v>
      </c>
      <c r="B382" s="281" t="s">
        <v>460</v>
      </c>
      <c r="C382" s="271">
        <v>31</v>
      </c>
      <c r="D382" s="272">
        <v>31.116666666666664</v>
      </c>
      <c r="E382" s="272">
        <v>30.733333333333327</v>
      </c>
      <c r="F382" s="272">
        <v>30.466666666666665</v>
      </c>
      <c r="G382" s="272">
        <v>30.083333333333329</v>
      </c>
      <c r="H382" s="272">
        <v>31.383333333333326</v>
      </c>
      <c r="I382" s="272">
        <v>31.766666666666659</v>
      </c>
      <c r="J382" s="272">
        <v>32.033333333333324</v>
      </c>
      <c r="K382" s="271">
        <v>31.5</v>
      </c>
      <c r="L382" s="271">
        <v>30.85</v>
      </c>
      <c r="M382" s="271">
        <v>32.14085</v>
      </c>
      <c r="N382" s="1"/>
      <c r="O382" s="1"/>
    </row>
    <row r="383" spans="1:15" ht="12.75" customHeight="1">
      <c r="A383" s="30">
        <v>373</v>
      </c>
      <c r="B383" s="281" t="s">
        <v>811</v>
      </c>
      <c r="C383" s="271">
        <v>100.65</v>
      </c>
      <c r="D383" s="272">
        <v>100.78333333333335</v>
      </c>
      <c r="E383" s="272">
        <v>99.616666666666688</v>
      </c>
      <c r="F383" s="272">
        <v>98.583333333333343</v>
      </c>
      <c r="G383" s="272">
        <v>97.416666666666686</v>
      </c>
      <c r="H383" s="272">
        <v>101.81666666666669</v>
      </c>
      <c r="I383" s="272">
        <v>102.98333333333335</v>
      </c>
      <c r="J383" s="272">
        <v>104.01666666666669</v>
      </c>
      <c r="K383" s="271">
        <v>101.95</v>
      </c>
      <c r="L383" s="271">
        <v>99.75</v>
      </c>
      <c r="M383" s="271">
        <v>5.6115899999999996</v>
      </c>
      <c r="N383" s="1"/>
      <c r="O383" s="1"/>
    </row>
    <row r="384" spans="1:15" ht="12.75" customHeight="1">
      <c r="A384" s="30">
        <v>374</v>
      </c>
      <c r="B384" s="281" t="s">
        <v>461</v>
      </c>
      <c r="C384" s="271">
        <v>191.9</v>
      </c>
      <c r="D384" s="272">
        <v>191.93333333333331</v>
      </c>
      <c r="E384" s="272">
        <v>188.96666666666661</v>
      </c>
      <c r="F384" s="272">
        <v>186.0333333333333</v>
      </c>
      <c r="G384" s="272">
        <v>183.06666666666661</v>
      </c>
      <c r="H384" s="272">
        <v>194.86666666666662</v>
      </c>
      <c r="I384" s="272">
        <v>197.83333333333331</v>
      </c>
      <c r="J384" s="272">
        <v>200.76666666666662</v>
      </c>
      <c r="K384" s="271">
        <v>194.9</v>
      </c>
      <c r="L384" s="271">
        <v>189</v>
      </c>
      <c r="M384" s="271">
        <v>57.192860000000003</v>
      </c>
      <c r="N384" s="1"/>
      <c r="O384" s="1"/>
    </row>
    <row r="385" spans="1:15" ht="12.75" customHeight="1">
      <c r="A385" s="30">
        <v>375</v>
      </c>
      <c r="B385" s="281" t="s">
        <v>462</v>
      </c>
      <c r="C385" s="271">
        <v>620.54999999999995</v>
      </c>
      <c r="D385" s="272">
        <v>615.26666666666654</v>
      </c>
      <c r="E385" s="272">
        <v>607.3833333333331</v>
      </c>
      <c r="F385" s="272">
        <v>594.21666666666658</v>
      </c>
      <c r="G385" s="272">
        <v>586.33333333333314</v>
      </c>
      <c r="H385" s="272">
        <v>628.43333333333305</v>
      </c>
      <c r="I385" s="272">
        <v>636.31666666666649</v>
      </c>
      <c r="J385" s="272">
        <v>649.48333333333301</v>
      </c>
      <c r="K385" s="271">
        <v>623.15</v>
      </c>
      <c r="L385" s="271">
        <v>602.1</v>
      </c>
      <c r="M385" s="271">
        <v>1.7116100000000001</v>
      </c>
      <c r="N385" s="1"/>
      <c r="O385" s="1"/>
    </row>
    <row r="386" spans="1:15" ht="12.75" customHeight="1">
      <c r="A386" s="30">
        <v>376</v>
      </c>
      <c r="B386" s="281" t="s">
        <v>463</v>
      </c>
      <c r="C386" s="271">
        <v>215.75</v>
      </c>
      <c r="D386" s="272">
        <v>216.65</v>
      </c>
      <c r="E386" s="272">
        <v>213.45000000000002</v>
      </c>
      <c r="F386" s="272">
        <v>211.15</v>
      </c>
      <c r="G386" s="272">
        <v>207.95000000000002</v>
      </c>
      <c r="H386" s="272">
        <v>218.95000000000002</v>
      </c>
      <c r="I386" s="272">
        <v>222.15</v>
      </c>
      <c r="J386" s="272">
        <v>224.45000000000002</v>
      </c>
      <c r="K386" s="271">
        <v>219.85</v>
      </c>
      <c r="L386" s="271">
        <v>214.35</v>
      </c>
      <c r="M386" s="271">
        <v>5.3604399999999996</v>
      </c>
      <c r="N386" s="1"/>
      <c r="O386" s="1"/>
    </row>
    <row r="387" spans="1:15" ht="12.75" customHeight="1">
      <c r="A387" s="30">
        <v>377</v>
      </c>
      <c r="B387" s="281" t="s">
        <v>464</v>
      </c>
      <c r="C387" s="271">
        <v>88.85</v>
      </c>
      <c r="D387" s="272">
        <v>89.083333333333329</v>
      </c>
      <c r="E387" s="272">
        <v>88.016666666666652</v>
      </c>
      <c r="F387" s="272">
        <v>87.183333333333323</v>
      </c>
      <c r="G387" s="272">
        <v>86.116666666666646</v>
      </c>
      <c r="H387" s="272">
        <v>89.916666666666657</v>
      </c>
      <c r="I387" s="272">
        <v>90.983333333333348</v>
      </c>
      <c r="J387" s="272">
        <v>91.816666666666663</v>
      </c>
      <c r="K387" s="271">
        <v>90.15</v>
      </c>
      <c r="L387" s="271">
        <v>88.25</v>
      </c>
      <c r="M387" s="271">
        <v>28.435680000000001</v>
      </c>
      <c r="N387" s="1"/>
      <c r="O387" s="1"/>
    </row>
    <row r="388" spans="1:15" ht="12.75" customHeight="1">
      <c r="A388" s="30">
        <v>378</v>
      </c>
      <c r="B388" s="281" t="s">
        <v>465</v>
      </c>
      <c r="C388" s="271">
        <v>1804.2</v>
      </c>
      <c r="D388" s="272">
        <v>1796.6499999999999</v>
      </c>
      <c r="E388" s="272">
        <v>1778.0499999999997</v>
      </c>
      <c r="F388" s="272">
        <v>1751.8999999999999</v>
      </c>
      <c r="G388" s="272">
        <v>1733.2999999999997</v>
      </c>
      <c r="H388" s="272">
        <v>1822.7999999999997</v>
      </c>
      <c r="I388" s="272">
        <v>1841.3999999999996</v>
      </c>
      <c r="J388" s="272">
        <v>1867.5499999999997</v>
      </c>
      <c r="K388" s="271">
        <v>1815.25</v>
      </c>
      <c r="L388" s="271">
        <v>1770.5</v>
      </c>
      <c r="M388" s="271">
        <v>0.37637999999999999</v>
      </c>
      <c r="N388" s="1"/>
      <c r="O388" s="1"/>
    </row>
    <row r="389" spans="1:15" ht="12.75" customHeight="1">
      <c r="A389" s="30">
        <v>379</v>
      </c>
      <c r="B389" s="281" t="s">
        <v>863</v>
      </c>
      <c r="C389" s="271">
        <v>44.7</v>
      </c>
      <c r="D389" s="272">
        <v>44.5</v>
      </c>
      <c r="E389" s="272">
        <v>43.3</v>
      </c>
      <c r="F389" s="272">
        <v>41.9</v>
      </c>
      <c r="G389" s="272">
        <v>40.699999999999996</v>
      </c>
      <c r="H389" s="272">
        <v>45.9</v>
      </c>
      <c r="I389" s="272">
        <v>47.1</v>
      </c>
      <c r="J389" s="272">
        <v>48.5</v>
      </c>
      <c r="K389" s="271">
        <v>45.7</v>
      </c>
      <c r="L389" s="271">
        <v>43.1</v>
      </c>
      <c r="M389" s="271">
        <v>21.56926</v>
      </c>
      <c r="N389" s="1"/>
      <c r="O389" s="1"/>
    </row>
    <row r="390" spans="1:15" ht="12.75" customHeight="1">
      <c r="A390" s="30">
        <v>380</v>
      </c>
      <c r="B390" s="281" t="s">
        <v>466</v>
      </c>
      <c r="C390" s="271">
        <v>129.69999999999999</v>
      </c>
      <c r="D390" s="272">
        <v>129.54999999999998</v>
      </c>
      <c r="E390" s="272">
        <v>127.64999999999998</v>
      </c>
      <c r="F390" s="272">
        <v>125.6</v>
      </c>
      <c r="G390" s="272">
        <v>123.69999999999999</v>
      </c>
      <c r="H390" s="272">
        <v>131.59999999999997</v>
      </c>
      <c r="I390" s="272">
        <v>133.5</v>
      </c>
      <c r="J390" s="272">
        <v>135.54999999999995</v>
      </c>
      <c r="K390" s="271">
        <v>131.44999999999999</v>
      </c>
      <c r="L390" s="271">
        <v>127.5</v>
      </c>
      <c r="M390" s="271">
        <v>23.820550000000001</v>
      </c>
      <c r="N390" s="1"/>
      <c r="O390" s="1"/>
    </row>
    <row r="391" spans="1:15" ht="12.75" customHeight="1">
      <c r="A391" s="30">
        <v>381</v>
      </c>
      <c r="B391" s="281" t="s">
        <v>467</v>
      </c>
      <c r="C391" s="271">
        <v>1019.55</v>
      </c>
      <c r="D391" s="272">
        <v>1021.7166666666667</v>
      </c>
      <c r="E391" s="272">
        <v>1010.4333333333334</v>
      </c>
      <c r="F391" s="272">
        <v>1001.3166666666667</v>
      </c>
      <c r="G391" s="272">
        <v>990.03333333333342</v>
      </c>
      <c r="H391" s="272">
        <v>1030.8333333333335</v>
      </c>
      <c r="I391" s="272">
        <v>1042.1166666666668</v>
      </c>
      <c r="J391" s="272">
        <v>1051.2333333333333</v>
      </c>
      <c r="K391" s="271">
        <v>1033</v>
      </c>
      <c r="L391" s="271">
        <v>1012.6</v>
      </c>
      <c r="M391" s="271">
        <v>1.5226200000000001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2584.65</v>
      </c>
      <c r="D392" s="272">
        <v>2584.666666666667</v>
      </c>
      <c r="E392" s="272">
        <v>2561.5333333333338</v>
      </c>
      <c r="F392" s="272">
        <v>2538.416666666667</v>
      </c>
      <c r="G392" s="272">
        <v>2515.2833333333338</v>
      </c>
      <c r="H392" s="272">
        <v>2607.7833333333338</v>
      </c>
      <c r="I392" s="272">
        <v>2630.916666666667</v>
      </c>
      <c r="J392" s="272">
        <v>2654.0333333333338</v>
      </c>
      <c r="K392" s="271">
        <v>2607.8000000000002</v>
      </c>
      <c r="L392" s="271">
        <v>2561.5500000000002</v>
      </c>
      <c r="M392" s="271">
        <v>64.23115</v>
      </c>
      <c r="N392" s="1"/>
      <c r="O392" s="1"/>
    </row>
    <row r="393" spans="1:15" ht="12.75" customHeight="1">
      <c r="A393" s="30">
        <v>383</v>
      </c>
      <c r="B393" s="281" t="s">
        <v>826</v>
      </c>
      <c r="C393" s="271">
        <v>119.55</v>
      </c>
      <c r="D393" s="272">
        <v>118.91666666666667</v>
      </c>
      <c r="E393" s="272">
        <v>116.83333333333334</v>
      </c>
      <c r="F393" s="272">
        <v>114.11666666666667</v>
      </c>
      <c r="G393" s="272">
        <v>112.03333333333335</v>
      </c>
      <c r="H393" s="272">
        <v>121.63333333333334</v>
      </c>
      <c r="I393" s="272">
        <v>123.71666666666668</v>
      </c>
      <c r="J393" s="272">
        <v>126.43333333333334</v>
      </c>
      <c r="K393" s="271">
        <v>121</v>
      </c>
      <c r="L393" s="271">
        <v>116.2</v>
      </c>
      <c r="M393" s="271">
        <v>6.79725</v>
      </c>
      <c r="N393" s="1"/>
      <c r="O393" s="1"/>
    </row>
    <row r="394" spans="1:15" ht="12.75" customHeight="1">
      <c r="A394" s="30">
        <v>384</v>
      </c>
      <c r="B394" s="281" t="s">
        <v>468</v>
      </c>
      <c r="C394" s="271">
        <v>893.3</v>
      </c>
      <c r="D394" s="272">
        <v>894.80000000000007</v>
      </c>
      <c r="E394" s="272">
        <v>884.75000000000011</v>
      </c>
      <c r="F394" s="272">
        <v>876.2</v>
      </c>
      <c r="G394" s="272">
        <v>866.15000000000009</v>
      </c>
      <c r="H394" s="272">
        <v>903.35000000000014</v>
      </c>
      <c r="I394" s="272">
        <v>913.40000000000009</v>
      </c>
      <c r="J394" s="272">
        <v>921.95000000000016</v>
      </c>
      <c r="K394" s="271">
        <v>904.85</v>
      </c>
      <c r="L394" s="271">
        <v>886.25</v>
      </c>
      <c r="M394" s="271">
        <v>0.34588000000000002</v>
      </c>
      <c r="N394" s="1"/>
      <c r="O394" s="1"/>
    </row>
    <row r="395" spans="1:15" ht="12.75" customHeight="1">
      <c r="A395" s="30">
        <v>385</v>
      </c>
      <c r="B395" s="281" t="s">
        <v>469</v>
      </c>
      <c r="C395" s="271">
        <v>1490.95</v>
      </c>
      <c r="D395" s="272">
        <v>1486.5666666666666</v>
      </c>
      <c r="E395" s="272">
        <v>1446.5833333333333</v>
      </c>
      <c r="F395" s="272">
        <v>1402.2166666666667</v>
      </c>
      <c r="G395" s="272">
        <v>1362.2333333333333</v>
      </c>
      <c r="H395" s="272">
        <v>1530.9333333333332</v>
      </c>
      <c r="I395" s="272">
        <v>1570.9166666666667</v>
      </c>
      <c r="J395" s="272">
        <v>1615.2833333333331</v>
      </c>
      <c r="K395" s="271">
        <v>1526.55</v>
      </c>
      <c r="L395" s="271">
        <v>1442.2</v>
      </c>
      <c r="M395" s="271">
        <v>7.3215599999999998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941.8</v>
      </c>
      <c r="D396" s="272">
        <v>941.93333333333339</v>
      </c>
      <c r="E396" s="272">
        <v>933.86666666666679</v>
      </c>
      <c r="F396" s="272">
        <v>925.93333333333339</v>
      </c>
      <c r="G396" s="272">
        <v>917.86666666666679</v>
      </c>
      <c r="H396" s="272">
        <v>949.86666666666679</v>
      </c>
      <c r="I396" s="272">
        <v>957.93333333333339</v>
      </c>
      <c r="J396" s="272">
        <v>965.86666666666679</v>
      </c>
      <c r="K396" s="271">
        <v>950</v>
      </c>
      <c r="L396" s="271">
        <v>934</v>
      </c>
      <c r="M396" s="271">
        <v>7.3862699999999997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1285.2</v>
      </c>
      <c r="D397" s="272">
        <v>1292.8166666666666</v>
      </c>
      <c r="E397" s="272">
        <v>1272.8333333333333</v>
      </c>
      <c r="F397" s="272">
        <v>1260.4666666666667</v>
      </c>
      <c r="G397" s="272">
        <v>1240.4833333333333</v>
      </c>
      <c r="H397" s="272">
        <v>1305.1833333333332</v>
      </c>
      <c r="I397" s="272">
        <v>1325.1666666666667</v>
      </c>
      <c r="J397" s="272">
        <v>1337.5333333333331</v>
      </c>
      <c r="K397" s="271">
        <v>1312.8</v>
      </c>
      <c r="L397" s="271">
        <v>1280.45</v>
      </c>
      <c r="M397" s="271">
        <v>16.738600000000002</v>
      </c>
      <c r="N397" s="1"/>
      <c r="O397" s="1"/>
    </row>
    <row r="398" spans="1:15" ht="12.75" customHeight="1">
      <c r="A398" s="30">
        <v>388</v>
      </c>
      <c r="B398" s="281" t="s">
        <v>470</v>
      </c>
      <c r="C398" s="271">
        <v>448.25</v>
      </c>
      <c r="D398" s="272">
        <v>447.11666666666662</v>
      </c>
      <c r="E398" s="272">
        <v>444.23333333333323</v>
      </c>
      <c r="F398" s="272">
        <v>440.21666666666664</v>
      </c>
      <c r="G398" s="272">
        <v>437.33333333333326</v>
      </c>
      <c r="H398" s="272">
        <v>451.13333333333321</v>
      </c>
      <c r="I398" s="272">
        <v>454.01666666666654</v>
      </c>
      <c r="J398" s="272">
        <v>458.03333333333319</v>
      </c>
      <c r="K398" s="271">
        <v>450</v>
      </c>
      <c r="L398" s="271">
        <v>443.1</v>
      </c>
      <c r="M398" s="271">
        <v>0.62458000000000002</v>
      </c>
      <c r="N398" s="1"/>
      <c r="O398" s="1"/>
    </row>
    <row r="399" spans="1:15" ht="12.75" customHeight="1">
      <c r="A399" s="30">
        <v>389</v>
      </c>
      <c r="B399" s="281" t="s">
        <v>471</v>
      </c>
      <c r="C399" s="271">
        <v>28.95</v>
      </c>
      <c r="D399" s="272">
        <v>28.8</v>
      </c>
      <c r="E399" s="272">
        <v>28.5</v>
      </c>
      <c r="F399" s="272">
        <v>28.05</v>
      </c>
      <c r="G399" s="272">
        <v>27.75</v>
      </c>
      <c r="H399" s="272">
        <v>29.25</v>
      </c>
      <c r="I399" s="272">
        <v>29.550000000000004</v>
      </c>
      <c r="J399" s="272">
        <v>30</v>
      </c>
      <c r="K399" s="271">
        <v>29.1</v>
      </c>
      <c r="L399" s="271">
        <v>28.35</v>
      </c>
      <c r="M399" s="271">
        <v>24.08127</v>
      </c>
      <c r="N399" s="1"/>
      <c r="O399" s="1"/>
    </row>
    <row r="400" spans="1:15" ht="12.75" customHeight="1">
      <c r="A400" s="30">
        <v>390</v>
      </c>
      <c r="B400" s="281" t="s">
        <v>472</v>
      </c>
      <c r="C400" s="271">
        <v>4444.7</v>
      </c>
      <c r="D400" s="272">
        <v>4444.05</v>
      </c>
      <c r="E400" s="272">
        <v>4400.75</v>
      </c>
      <c r="F400" s="272">
        <v>4356.8</v>
      </c>
      <c r="G400" s="272">
        <v>4313.5</v>
      </c>
      <c r="H400" s="272">
        <v>4488</v>
      </c>
      <c r="I400" s="272">
        <v>4531.3000000000011</v>
      </c>
      <c r="J400" s="272">
        <v>4575.25</v>
      </c>
      <c r="K400" s="271">
        <v>4487.3500000000004</v>
      </c>
      <c r="L400" s="271">
        <v>4400.1000000000004</v>
      </c>
      <c r="M400" s="271">
        <v>0.55547999999999997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2453.9499999999998</v>
      </c>
      <c r="D401" s="272">
        <v>2456.9666666666667</v>
      </c>
      <c r="E401" s="272">
        <v>2436.9833333333336</v>
      </c>
      <c r="F401" s="272">
        <v>2420.0166666666669</v>
      </c>
      <c r="G401" s="272">
        <v>2400.0333333333338</v>
      </c>
      <c r="H401" s="272">
        <v>2473.9333333333334</v>
      </c>
      <c r="I401" s="272">
        <v>2493.9166666666661</v>
      </c>
      <c r="J401" s="272">
        <v>2510.8833333333332</v>
      </c>
      <c r="K401" s="271">
        <v>2476.9499999999998</v>
      </c>
      <c r="L401" s="271">
        <v>2440</v>
      </c>
      <c r="M401" s="271">
        <v>5.1431800000000001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6544.6</v>
      </c>
      <c r="D402" s="272">
        <v>6498.5333333333328</v>
      </c>
      <c r="E402" s="272">
        <v>6447.0666666666657</v>
      </c>
      <c r="F402" s="272">
        <v>6349.5333333333328</v>
      </c>
      <c r="G402" s="272">
        <v>6298.0666666666657</v>
      </c>
      <c r="H402" s="272">
        <v>6596.0666666666657</v>
      </c>
      <c r="I402" s="272">
        <v>6647.5333333333328</v>
      </c>
      <c r="J402" s="272">
        <v>6745.0666666666657</v>
      </c>
      <c r="K402" s="271">
        <v>6550</v>
      </c>
      <c r="L402" s="271">
        <v>6401</v>
      </c>
      <c r="M402" s="271">
        <v>0.30101</v>
      </c>
      <c r="N402" s="1"/>
      <c r="O402" s="1"/>
    </row>
    <row r="403" spans="1:15" ht="12.75" customHeight="1">
      <c r="A403" s="30">
        <v>393</v>
      </c>
      <c r="B403" s="281" t="s">
        <v>864</v>
      </c>
      <c r="C403" s="271">
        <v>1199.1500000000001</v>
      </c>
      <c r="D403" s="272">
        <v>1203.5666666666666</v>
      </c>
      <c r="E403" s="272">
        <v>1177.0833333333333</v>
      </c>
      <c r="F403" s="272">
        <v>1155.0166666666667</v>
      </c>
      <c r="G403" s="272">
        <v>1128.5333333333333</v>
      </c>
      <c r="H403" s="272">
        <v>1225.6333333333332</v>
      </c>
      <c r="I403" s="272">
        <v>1252.1166666666668</v>
      </c>
      <c r="J403" s="272">
        <v>1274.1833333333332</v>
      </c>
      <c r="K403" s="271">
        <v>1230.05</v>
      </c>
      <c r="L403" s="271">
        <v>1181.5</v>
      </c>
      <c r="M403" s="271">
        <v>0.65519000000000005</v>
      </c>
      <c r="N403" s="1"/>
      <c r="O403" s="1"/>
    </row>
    <row r="404" spans="1:15" ht="12.75" customHeight="1">
      <c r="A404" s="30">
        <v>394</v>
      </c>
      <c r="B404" s="281" t="s">
        <v>865</v>
      </c>
      <c r="C404" s="271">
        <v>409.9</v>
      </c>
      <c r="D404" s="272">
        <v>414.8</v>
      </c>
      <c r="E404" s="272">
        <v>399.6</v>
      </c>
      <c r="F404" s="272">
        <v>389.3</v>
      </c>
      <c r="G404" s="272">
        <v>374.1</v>
      </c>
      <c r="H404" s="272">
        <v>425.1</v>
      </c>
      <c r="I404" s="272">
        <v>440.29999999999995</v>
      </c>
      <c r="J404" s="272">
        <v>450.6</v>
      </c>
      <c r="K404" s="271">
        <v>430</v>
      </c>
      <c r="L404" s="271">
        <v>404.5</v>
      </c>
      <c r="M404" s="271">
        <v>6.5335700000000001</v>
      </c>
      <c r="N404" s="1"/>
      <c r="O404" s="1"/>
    </row>
    <row r="405" spans="1:15" ht="12.75" customHeight="1">
      <c r="A405" s="30">
        <v>395</v>
      </c>
      <c r="B405" s="281" t="s">
        <v>473</v>
      </c>
      <c r="C405" s="271">
        <v>2837.05</v>
      </c>
      <c r="D405" s="272">
        <v>2837.6166666666668</v>
      </c>
      <c r="E405" s="272">
        <v>2803.2333333333336</v>
      </c>
      <c r="F405" s="272">
        <v>2769.416666666667</v>
      </c>
      <c r="G405" s="272">
        <v>2735.0333333333338</v>
      </c>
      <c r="H405" s="272">
        <v>2871.4333333333334</v>
      </c>
      <c r="I405" s="272">
        <v>2905.8166666666666</v>
      </c>
      <c r="J405" s="272">
        <v>2939.6333333333332</v>
      </c>
      <c r="K405" s="271">
        <v>2872</v>
      </c>
      <c r="L405" s="271">
        <v>2803.8</v>
      </c>
      <c r="M405" s="271">
        <v>1.3739600000000001</v>
      </c>
      <c r="N405" s="1"/>
      <c r="O405" s="1"/>
    </row>
    <row r="406" spans="1:15" ht="12.75" customHeight="1">
      <c r="A406" s="30">
        <v>396</v>
      </c>
      <c r="B406" s="281" t="s">
        <v>474</v>
      </c>
      <c r="C406" s="271">
        <v>128.85</v>
      </c>
      <c r="D406" s="272">
        <v>128.76666666666668</v>
      </c>
      <c r="E406" s="272">
        <v>126.28333333333336</v>
      </c>
      <c r="F406" s="272">
        <v>123.71666666666668</v>
      </c>
      <c r="G406" s="272">
        <v>121.23333333333336</v>
      </c>
      <c r="H406" s="272">
        <v>131.33333333333337</v>
      </c>
      <c r="I406" s="272">
        <v>133.81666666666666</v>
      </c>
      <c r="J406" s="272">
        <v>136.38333333333335</v>
      </c>
      <c r="K406" s="271">
        <v>131.25</v>
      </c>
      <c r="L406" s="271">
        <v>126.2</v>
      </c>
      <c r="M406" s="271">
        <v>19.18206</v>
      </c>
      <c r="N406" s="1"/>
      <c r="O406" s="1"/>
    </row>
    <row r="407" spans="1:15" ht="12.75" customHeight="1">
      <c r="A407" s="30">
        <v>397</v>
      </c>
      <c r="B407" s="281" t="s">
        <v>475</v>
      </c>
      <c r="C407" s="271">
        <v>2963.3</v>
      </c>
      <c r="D407" s="272">
        <v>2972.8833333333332</v>
      </c>
      <c r="E407" s="272">
        <v>2910.4166666666665</v>
      </c>
      <c r="F407" s="272">
        <v>2857.5333333333333</v>
      </c>
      <c r="G407" s="272">
        <v>2795.0666666666666</v>
      </c>
      <c r="H407" s="272">
        <v>3025.7666666666664</v>
      </c>
      <c r="I407" s="272">
        <v>3088.2333333333336</v>
      </c>
      <c r="J407" s="272">
        <v>3141.1166666666663</v>
      </c>
      <c r="K407" s="271">
        <v>3035.35</v>
      </c>
      <c r="L407" s="271">
        <v>2920</v>
      </c>
      <c r="M407" s="271">
        <v>0.161</v>
      </c>
      <c r="N407" s="1"/>
      <c r="O407" s="1"/>
    </row>
    <row r="408" spans="1:15" ht="12.75" customHeight="1">
      <c r="A408" s="30">
        <v>398</v>
      </c>
      <c r="B408" s="281" t="s">
        <v>476</v>
      </c>
      <c r="C408" s="271">
        <v>416.7</v>
      </c>
      <c r="D408" s="272">
        <v>416.45</v>
      </c>
      <c r="E408" s="272">
        <v>412.54999999999995</v>
      </c>
      <c r="F408" s="272">
        <v>408.4</v>
      </c>
      <c r="G408" s="272">
        <v>404.49999999999994</v>
      </c>
      <c r="H408" s="272">
        <v>420.59999999999997</v>
      </c>
      <c r="I408" s="272">
        <v>424.49999999999994</v>
      </c>
      <c r="J408" s="272">
        <v>428.65</v>
      </c>
      <c r="K408" s="271">
        <v>420.35</v>
      </c>
      <c r="L408" s="271">
        <v>412.3</v>
      </c>
      <c r="M408" s="271">
        <v>0.52205999999999997</v>
      </c>
      <c r="N408" s="1"/>
      <c r="O408" s="1"/>
    </row>
    <row r="409" spans="1:15" ht="12.75" customHeight="1">
      <c r="A409" s="30">
        <v>399</v>
      </c>
      <c r="B409" s="281" t="s">
        <v>477</v>
      </c>
      <c r="C409" s="271">
        <v>108.65</v>
      </c>
      <c r="D409" s="272">
        <v>108.25</v>
      </c>
      <c r="E409" s="272">
        <v>106.9</v>
      </c>
      <c r="F409" s="272">
        <v>105.15</v>
      </c>
      <c r="G409" s="272">
        <v>103.80000000000001</v>
      </c>
      <c r="H409" s="272">
        <v>110</v>
      </c>
      <c r="I409" s="272">
        <v>111.35</v>
      </c>
      <c r="J409" s="272">
        <v>113.1</v>
      </c>
      <c r="K409" s="271">
        <v>109.6</v>
      </c>
      <c r="L409" s="271">
        <v>106.5</v>
      </c>
      <c r="M409" s="271">
        <v>16.815390000000001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21110.95</v>
      </c>
      <c r="D410" s="272">
        <v>21069.983333333334</v>
      </c>
      <c r="E410" s="272">
        <v>20851.066666666666</v>
      </c>
      <c r="F410" s="272">
        <v>20591.183333333331</v>
      </c>
      <c r="G410" s="272">
        <v>20372.266666666663</v>
      </c>
      <c r="H410" s="272">
        <v>21329.866666666669</v>
      </c>
      <c r="I410" s="272">
        <v>21548.783333333333</v>
      </c>
      <c r="J410" s="272">
        <v>21808.666666666672</v>
      </c>
      <c r="K410" s="271">
        <v>21288.9</v>
      </c>
      <c r="L410" s="271">
        <v>20810.099999999999</v>
      </c>
      <c r="M410" s="271">
        <v>0.32690000000000002</v>
      </c>
      <c r="N410" s="1"/>
      <c r="O410" s="1"/>
    </row>
    <row r="411" spans="1:15" ht="12.75" customHeight="1">
      <c r="A411" s="30">
        <v>401</v>
      </c>
      <c r="B411" s="281" t="s">
        <v>866</v>
      </c>
      <c r="C411" s="271">
        <v>50.35</v>
      </c>
      <c r="D411" s="272">
        <v>50.316666666666663</v>
      </c>
      <c r="E411" s="272">
        <v>49.283333333333324</v>
      </c>
      <c r="F411" s="272">
        <v>48.216666666666661</v>
      </c>
      <c r="G411" s="272">
        <v>47.183333333333323</v>
      </c>
      <c r="H411" s="272">
        <v>51.383333333333326</v>
      </c>
      <c r="I411" s="272">
        <v>52.416666666666657</v>
      </c>
      <c r="J411" s="272">
        <v>53.483333333333327</v>
      </c>
      <c r="K411" s="271">
        <v>51.35</v>
      </c>
      <c r="L411" s="271">
        <v>49.25</v>
      </c>
      <c r="M411" s="271">
        <v>199.48973000000001</v>
      </c>
      <c r="N411" s="1"/>
      <c r="O411" s="1"/>
    </row>
    <row r="412" spans="1:15" ht="12.75" customHeight="1">
      <c r="A412" s="30">
        <v>402</v>
      </c>
      <c r="B412" s="281" t="s">
        <v>478</v>
      </c>
      <c r="C412" s="271">
        <v>1968.3</v>
      </c>
      <c r="D412" s="272">
        <v>1958.45</v>
      </c>
      <c r="E412" s="272">
        <v>1941.9</v>
      </c>
      <c r="F412" s="272">
        <v>1915.5</v>
      </c>
      <c r="G412" s="272">
        <v>1898.95</v>
      </c>
      <c r="H412" s="272">
        <v>1984.8500000000001</v>
      </c>
      <c r="I412" s="272">
        <v>2001.3999999999999</v>
      </c>
      <c r="J412" s="272">
        <v>2027.8000000000002</v>
      </c>
      <c r="K412" s="271">
        <v>1975</v>
      </c>
      <c r="L412" s="271">
        <v>1932.05</v>
      </c>
      <c r="M412" s="271">
        <v>0.31628000000000001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1379.1</v>
      </c>
      <c r="D413" s="272">
        <v>1381.8666666666668</v>
      </c>
      <c r="E413" s="272">
        <v>1360.3833333333337</v>
      </c>
      <c r="F413" s="272">
        <v>1341.666666666667</v>
      </c>
      <c r="G413" s="272">
        <v>1320.1833333333338</v>
      </c>
      <c r="H413" s="272">
        <v>1400.5833333333335</v>
      </c>
      <c r="I413" s="272">
        <v>1422.0666666666666</v>
      </c>
      <c r="J413" s="272">
        <v>1440.7833333333333</v>
      </c>
      <c r="K413" s="271">
        <v>1403.35</v>
      </c>
      <c r="L413" s="271">
        <v>1363.15</v>
      </c>
      <c r="M413" s="271">
        <v>9.7237600000000004</v>
      </c>
      <c r="N413" s="1"/>
      <c r="O413" s="1"/>
    </row>
    <row r="414" spans="1:15" ht="12.75" customHeight="1">
      <c r="A414" s="30">
        <v>404</v>
      </c>
      <c r="B414" s="281" t="s">
        <v>867</v>
      </c>
      <c r="C414" s="271">
        <v>310.25</v>
      </c>
      <c r="D414" s="272">
        <v>310.96666666666664</v>
      </c>
      <c r="E414" s="272">
        <v>307.93333333333328</v>
      </c>
      <c r="F414" s="272">
        <v>305.61666666666662</v>
      </c>
      <c r="G414" s="272">
        <v>302.58333333333326</v>
      </c>
      <c r="H414" s="272">
        <v>313.2833333333333</v>
      </c>
      <c r="I414" s="272">
        <v>316.31666666666672</v>
      </c>
      <c r="J414" s="272">
        <v>318.63333333333333</v>
      </c>
      <c r="K414" s="271">
        <v>314</v>
      </c>
      <c r="L414" s="271">
        <v>308.64999999999998</v>
      </c>
      <c r="M414" s="271">
        <v>1.1292199999999999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2736.8</v>
      </c>
      <c r="D415" s="272">
        <v>2760.6</v>
      </c>
      <c r="E415" s="272">
        <v>2706.2</v>
      </c>
      <c r="F415" s="272">
        <v>2675.6</v>
      </c>
      <c r="G415" s="272">
        <v>2621.1999999999998</v>
      </c>
      <c r="H415" s="272">
        <v>2791.2</v>
      </c>
      <c r="I415" s="272">
        <v>2845.6000000000004</v>
      </c>
      <c r="J415" s="272">
        <v>2876.2</v>
      </c>
      <c r="K415" s="271">
        <v>2815</v>
      </c>
      <c r="L415" s="271">
        <v>2730</v>
      </c>
      <c r="M415" s="271">
        <v>7.3125099999999996</v>
      </c>
      <c r="N415" s="1"/>
      <c r="O415" s="1"/>
    </row>
    <row r="416" spans="1:15" ht="12.75" customHeight="1">
      <c r="A416" s="30">
        <v>406</v>
      </c>
      <c r="B416" s="281" t="s">
        <v>479</v>
      </c>
      <c r="C416" s="271">
        <v>688.9</v>
      </c>
      <c r="D416" s="272">
        <v>692.51666666666677</v>
      </c>
      <c r="E416" s="272">
        <v>678.08333333333348</v>
      </c>
      <c r="F416" s="272">
        <v>667.26666666666677</v>
      </c>
      <c r="G416" s="272">
        <v>652.83333333333348</v>
      </c>
      <c r="H416" s="272">
        <v>703.33333333333348</v>
      </c>
      <c r="I416" s="272">
        <v>717.76666666666665</v>
      </c>
      <c r="J416" s="272">
        <v>728.58333333333348</v>
      </c>
      <c r="K416" s="271">
        <v>706.95</v>
      </c>
      <c r="L416" s="271">
        <v>681.7</v>
      </c>
      <c r="M416" s="271">
        <v>2.19651</v>
      </c>
      <c r="N416" s="1"/>
      <c r="O416" s="1"/>
    </row>
    <row r="417" spans="1:15" ht="12.75" customHeight="1">
      <c r="A417" s="30">
        <v>407</v>
      </c>
      <c r="B417" s="281" t="s">
        <v>480</v>
      </c>
      <c r="C417" s="271">
        <v>2709.5</v>
      </c>
      <c r="D417" s="272">
        <v>2711.5166666666669</v>
      </c>
      <c r="E417" s="272">
        <v>2673.0333333333338</v>
      </c>
      <c r="F417" s="272">
        <v>2636.5666666666671</v>
      </c>
      <c r="G417" s="272">
        <v>2598.0833333333339</v>
      </c>
      <c r="H417" s="272">
        <v>2747.9833333333336</v>
      </c>
      <c r="I417" s="272">
        <v>2786.4666666666662</v>
      </c>
      <c r="J417" s="272">
        <v>2822.9333333333334</v>
      </c>
      <c r="K417" s="271">
        <v>2750</v>
      </c>
      <c r="L417" s="271">
        <v>2675.05</v>
      </c>
      <c r="M417" s="271">
        <v>1.1303799999999999</v>
      </c>
      <c r="N417" s="1"/>
      <c r="O417" s="1"/>
    </row>
    <row r="418" spans="1:15" ht="12.75" customHeight="1">
      <c r="A418" s="30">
        <v>408</v>
      </c>
      <c r="B418" s="281" t="s">
        <v>481</v>
      </c>
      <c r="C418" s="271">
        <v>393.25</v>
      </c>
      <c r="D418" s="272">
        <v>391.9666666666667</v>
      </c>
      <c r="E418" s="272">
        <v>386.93333333333339</v>
      </c>
      <c r="F418" s="272">
        <v>380.61666666666667</v>
      </c>
      <c r="G418" s="272">
        <v>375.58333333333337</v>
      </c>
      <c r="H418" s="272">
        <v>398.28333333333342</v>
      </c>
      <c r="I418" s="272">
        <v>403.31666666666672</v>
      </c>
      <c r="J418" s="272">
        <v>409.63333333333344</v>
      </c>
      <c r="K418" s="271">
        <v>397</v>
      </c>
      <c r="L418" s="271">
        <v>385.65</v>
      </c>
      <c r="M418" s="271">
        <v>1.45251</v>
      </c>
      <c r="N418" s="1"/>
      <c r="O418" s="1"/>
    </row>
    <row r="419" spans="1:15" ht="12.75" customHeight="1">
      <c r="A419" s="30">
        <v>409</v>
      </c>
      <c r="B419" s="281" t="s">
        <v>827</v>
      </c>
      <c r="C419" s="271">
        <v>586.9</v>
      </c>
      <c r="D419" s="272">
        <v>591.08333333333337</v>
      </c>
      <c r="E419" s="272">
        <v>580.7166666666667</v>
      </c>
      <c r="F419" s="272">
        <v>574.5333333333333</v>
      </c>
      <c r="G419" s="272">
        <v>564.16666666666663</v>
      </c>
      <c r="H419" s="272">
        <v>597.26666666666677</v>
      </c>
      <c r="I419" s="272">
        <v>607.63333333333333</v>
      </c>
      <c r="J419" s="272">
        <v>613.81666666666683</v>
      </c>
      <c r="K419" s="271">
        <v>601.45000000000005</v>
      </c>
      <c r="L419" s="271">
        <v>584.9</v>
      </c>
      <c r="M419" s="271">
        <v>6.7770599999999996</v>
      </c>
      <c r="N419" s="1"/>
      <c r="O419" s="1"/>
    </row>
    <row r="420" spans="1:15" ht="12.75" customHeight="1">
      <c r="A420" s="30">
        <v>410</v>
      </c>
      <c r="B420" s="281" t="s">
        <v>482</v>
      </c>
      <c r="C420" s="271">
        <v>702.8</v>
      </c>
      <c r="D420" s="272">
        <v>709.65</v>
      </c>
      <c r="E420" s="272">
        <v>694.75</v>
      </c>
      <c r="F420" s="272">
        <v>686.7</v>
      </c>
      <c r="G420" s="272">
        <v>671.80000000000007</v>
      </c>
      <c r="H420" s="272">
        <v>717.69999999999993</v>
      </c>
      <c r="I420" s="272">
        <v>732.5999999999998</v>
      </c>
      <c r="J420" s="272">
        <v>740.64999999999986</v>
      </c>
      <c r="K420" s="271">
        <v>724.55</v>
      </c>
      <c r="L420" s="271">
        <v>701.6</v>
      </c>
      <c r="M420" s="271">
        <v>1.5999399999999999</v>
      </c>
      <c r="N420" s="1"/>
      <c r="O420" s="1"/>
    </row>
    <row r="421" spans="1:15" ht="12.75" customHeight="1">
      <c r="A421" s="30">
        <v>411</v>
      </c>
      <c r="B421" s="281" t="s">
        <v>483</v>
      </c>
      <c r="C421" s="271">
        <v>44.35</v>
      </c>
      <c r="D421" s="272">
        <v>43.5</v>
      </c>
      <c r="E421" s="272">
        <v>41.55</v>
      </c>
      <c r="F421" s="272">
        <v>38.75</v>
      </c>
      <c r="G421" s="272">
        <v>36.799999999999997</v>
      </c>
      <c r="H421" s="272">
        <v>46.3</v>
      </c>
      <c r="I421" s="272">
        <v>48.25</v>
      </c>
      <c r="J421" s="272">
        <v>51.05</v>
      </c>
      <c r="K421" s="271">
        <v>45.45</v>
      </c>
      <c r="L421" s="271">
        <v>40.700000000000003</v>
      </c>
      <c r="M421" s="271">
        <v>71.004159999999999</v>
      </c>
      <c r="N421" s="1"/>
      <c r="O421" s="1"/>
    </row>
    <row r="422" spans="1:15" ht="12.75" customHeight="1">
      <c r="A422" s="30">
        <v>412</v>
      </c>
      <c r="B422" s="281" t="s">
        <v>868</v>
      </c>
      <c r="C422" s="271">
        <v>725.8</v>
      </c>
      <c r="D422" s="272">
        <v>719.0333333333333</v>
      </c>
      <c r="E422" s="272">
        <v>707.06666666666661</v>
      </c>
      <c r="F422" s="272">
        <v>688.33333333333326</v>
      </c>
      <c r="G422" s="272">
        <v>676.36666666666656</v>
      </c>
      <c r="H422" s="272">
        <v>737.76666666666665</v>
      </c>
      <c r="I422" s="272">
        <v>749.73333333333335</v>
      </c>
      <c r="J422" s="272">
        <v>768.4666666666667</v>
      </c>
      <c r="K422" s="271">
        <v>731</v>
      </c>
      <c r="L422" s="271">
        <v>700.3</v>
      </c>
      <c r="M422" s="271">
        <v>5.3346799999999996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542.1</v>
      </c>
      <c r="D423" s="272">
        <v>539.36666666666667</v>
      </c>
      <c r="E423" s="272">
        <v>533.83333333333337</v>
      </c>
      <c r="F423" s="272">
        <v>525.56666666666672</v>
      </c>
      <c r="G423" s="272">
        <v>520.03333333333342</v>
      </c>
      <c r="H423" s="272">
        <v>547.63333333333333</v>
      </c>
      <c r="I423" s="272">
        <v>553.16666666666663</v>
      </c>
      <c r="J423" s="272">
        <v>561.43333333333328</v>
      </c>
      <c r="K423" s="271">
        <v>544.9</v>
      </c>
      <c r="L423" s="271">
        <v>531.1</v>
      </c>
      <c r="M423" s="271">
        <v>168.45026999999999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77.5</v>
      </c>
      <c r="D424" s="272">
        <v>77.100000000000009</v>
      </c>
      <c r="E424" s="272">
        <v>76.300000000000011</v>
      </c>
      <c r="F424" s="272">
        <v>75.100000000000009</v>
      </c>
      <c r="G424" s="272">
        <v>74.300000000000011</v>
      </c>
      <c r="H424" s="272">
        <v>78.300000000000011</v>
      </c>
      <c r="I424" s="272">
        <v>79.099999999999994</v>
      </c>
      <c r="J424" s="272">
        <v>80.300000000000011</v>
      </c>
      <c r="K424" s="271">
        <v>77.900000000000006</v>
      </c>
      <c r="L424" s="271">
        <v>75.900000000000006</v>
      </c>
      <c r="M424" s="271">
        <v>187.42186000000001</v>
      </c>
      <c r="N424" s="1"/>
      <c r="O424" s="1"/>
    </row>
    <row r="425" spans="1:15" ht="12.75" customHeight="1">
      <c r="A425" s="30">
        <v>415</v>
      </c>
      <c r="B425" s="281" t="s">
        <v>484</v>
      </c>
      <c r="C425" s="271">
        <v>301.5</v>
      </c>
      <c r="D425" s="272">
        <v>298.40000000000003</v>
      </c>
      <c r="E425" s="272">
        <v>291.30000000000007</v>
      </c>
      <c r="F425" s="272">
        <v>281.10000000000002</v>
      </c>
      <c r="G425" s="272">
        <v>274.00000000000006</v>
      </c>
      <c r="H425" s="272">
        <v>308.60000000000008</v>
      </c>
      <c r="I425" s="272">
        <v>315.7000000000001</v>
      </c>
      <c r="J425" s="272">
        <v>325.90000000000009</v>
      </c>
      <c r="K425" s="271">
        <v>305.5</v>
      </c>
      <c r="L425" s="271">
        <v>288.2</v>
      </c>
      <c r="M425" s="271">
        <v>4.1739600000000001</v>
      </c>
      <c r="N425" s="1"/>
      <c r="O425" s="1"/>
    </row>
    <row r="426" spans="1:15" ht="12.75" customHeight="1">
      <c r="A426" s="30">
        <v>416</v>
      </c>
      <c r="B426" s="281" t="s">
        <v>485</v>
      </c>
      <c r="C426" s="271">
        <v>152</v>
      </c>
      <c r="D426" s="272">
        <v>150.23333333333332</v>
      </c>
      <c r="E426" s="272">
        <v>146.21666666666664</v>
      </c>
      <c r="F426" s="272">
        <v>140.43333333333331</v>
      </c>
      <c r="G426" s="272">
        <v>136.41666666666663</v>
      </c>
      <c r="H426" s="272">
        <v>156.01666666666665</v>
      </c>
      <c r="I426" s="272">
        <v>160.03333333333336</v>
      </c>
      <c r="J426" s="272">
        <v>165.81666666666666</v>
      </c>
      <c r="K426" s="271">
        <v>154.25</v>
      </c>
      <c r="L426" s="271">
        <v>144.44999999999999</v>
      </c>
      <c r="M426" s="271">
        <v>28.614090000000001</v>
      </c>
      <c r="N426" s="1"/>
      <c r="O426" s="1"/>
    </row>
    <row r="427" spans="1:15" ht="12.75" customHeight="1">
      <c r="A427" s="30">
        <v>417</v>
      </c>
      <c r="B427" s="281" t="s">
        <v>486</v>
      </c>
      <c r="C427" s="271">
        <v>335.3</v>
      </c>
      <c r="D427" s="272">
        <v>334.5</v>
      </c>
      <c r="E427" s="272">
        <v>332.3</v>
      </c>
      <c r="F427" s="272">
        <v>329.3</v>
      </c>
      <c r="G427" s="272">
        <v>327.10000000000002</v>
      </c>
      <c r="H427" s="272">
        <v>337.5</v>
      </c>
      <c r="I427" s="272">
        <v>339.70000000000005</v>
      </c>
      <c r="J427" s="272">
        <v>342.7</v>
      </c>
      <c r="K427" s="271">
        <v>336.7</v>
      </c>
      <c r="L427" s="271">
        <v>331.5</v>
      </c>
      <c r="M427" s="271">
        <v>2.4010799999999999</v>
      </c>
      <c r="N427" s="1"/>
      <c r="O427" s="1"/>
    </row>
    <row r="428" spans="1:15" ht="12.75" customHeight="1">
      <c r="A428" s="30">
        <v>418</v>
      </c>
      <c r="B428" s="281" t="s">
        <v>487</v>
      </c>
      <c r="C428" s="271">
        <v>478.15</v>
      </c>
      <c r="D428" s="272">
        <v>478.7</v>
      </c>
      <c r="E428" s="272">
        <v>473.25</v>
      </c>
      <c r="F428" s="272">
        <v>468.35</v>
      </c>
      <c r="G428" s="272">
        <v>462.90000000000003</v>
      </c>
      <c r="H428" s="272">
        <v>483.59999999999997</v>
      </c>
      <c r="I428" s="272">
        <v>489.0499999999999</v>
      </c>
      <c r="J428" s="272">
        <v>493.94999999999993</v>
      </c>
      <c r="K428" s="271">
        <v>484.15</v>
      </c>
      <c r="L428" s="271">
        <v>473.8</v>
      </c>
      <c r="M428" s="271">
        <v>0.52314000000000005</v>
      </c>
      <c r="N428" s="1"/>
      <c r="O428" s="1"/>
    </row>
    <row r="429" spans="1:15" ht="12.75" customHeight="1">
      <c r="A429" s="30">
        <v>419</v>
      </c>
      <c r="B429" s="281" t="s">
        <v>488</v>
      </c>
      <c r="C429" s="271">
        <v>452.6</v>
      </c>
      <c r="D429" s="272">
        <v>449.90000000000003</v>
      </c>
      <c r="E429" s="272">
        <v>445.20000000000005</v>
      </c>
      <c r="F429" s="272">
        <v>437.8</v>
      </c>
      <c r="G429" s="272">
        <v>433.1</v>
      </c>
      <c r="H429" s="272">
        <v>457.30000000000007</v>
      </c>
      <c r="I429" s="272">
        <v>462</v>
      </c>
      <c r="J429" s="272">
        <v>469.40000000000009</v>
      </c>
      <c r="K429" s="271">
        <v>454.6</v>
      </c>
      <c r="L429" s="271">
        <v>442.5</v>
      </c>
      <c r="M429" s="271">
        <v>3.0364399999999998</v>
      </c>
      <c r="N429" s="1"/>
      <c r="O429" s="1"/>
    </row>
    <row r="430" spans="1:15" ht="12.75" customHeight="1">
      <c r="A430" s="30">
        <v>420</v>
      </c>
      <c r="B430" s="281" t="s">
        <v>489</v>
      </c>
      <c r="C430" s="271">
        <v>222.85</v>
      </c>
      <c r="D430" s="272">
        <v>223.55000000000004</v>
      </c>
      <c r="E430" s="272">
        <v>221.10000000000008</v>
      </c>
      <c r="F430" s="272">
        <v>219.35000000000005</v>
      </c>
      <c r="G430" s="272">
        <v>216.90000000000009</v>
      </c>
      <c r="H430" s="272">
        <v>225.30000000000007</v>
      </c>
      <c r="I430" s="272">
        <v>227.75000000000006</v>
      </c>
      <c r="J430" s="272">
        <v>229.50000000000006</v>
      </c>
      <c r="K430" s="271">
        <v>226</v>
      </c>
      <c r="L430" s="271">
        <v>221.8</v>
      </c>
      <c r="M430" s="271">
        <v>1.6646700000000001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917.25</v>
      </c>
      <c r="D431" s="272">
        <v>918.63333333333321</v>
      </c>
      <c r="E431" s="272">
        <v>910.6666666666664</v>
      </c>
      <c r="F431" s="272">
        <v>904.08333333333314</v>
      </c>
      <c r="G431" s="272">
        <v>896.11666666666633</v>
      </c>
      <c r="H431" s="272">
        <v>925.21666666666647</v>
      </c>
      <c r="I431" s="272">
        <v>933.18333333333317</v>
      </c>
      <c r="J431" s="272">
        <v>939.76666666666654</v>
      </c>
      <c r="K431" s="271">
        <v>926.6</v>
      </c>
      <c r="L431" s="271">
        <v>912.05</v>
      </c>
      <c r="M431" s="271">
        <v>20.437670000000001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470.7</v>
      </c>
      <c r="D432" s="272">
        <v>470.36666666666662</v>
      </c>
      <c r="E432" s="272">
        <v>464.43333333333322</v>
      </c>
      <c r="F432" s="272">
        <v>458.16666666666663</v>
      </c>
      <c r="G432" s="272">
        <v>452.23333333333323</v>
      </c>
      <c r="H432" s="272">
        <v>476.63333333333321</v>
      </c>
      <c r="I432" s="272">
        <v>482.56666666666661</v>
      </c>
      <c r="J432" s="272">
        <v>488.8333333333332</v>
      </c>
      <c r="K432" s="271">
        <v>476.3</v>
      </c>
      <c r="L432" s="271">
        <v>464.1</v>
      </c>
      <c r="M432" s="271">
        <v>4.9097499999999998</v>
      </c>
      <c r="N432" s="1"/>
      <c r="O432" s="1"/>
    </row>
    <row r="433" spans="1:15" ht="12.75" customHeight="1">
      <c r="A433" s="30">
        <v>423</v>
      </c>
      <c r="B433" s="281" t="s">
        <v>490</v>
      </c>
      <c r="C433" s="271">
        <v>2050.8000000000002</v>
      </c>
      <c r="D433" s="272">
        <v>2050.1833333333334</v>
      </c>
      <c r="E433" s="272">
        <v>2020.3666666666668</v>
      </c>
      <c r="F433" s="272">
        <v>1989.9333333333334</v>
      </c>
      <c r="G433" s="272">
        <v>1960.1166666666668</v>
      </c>
      <c r="H433" s="272">
        <v>2080.6166666666668</v>
      </c>
      <c r="I433" s="272">
        <v>2110.4333333333334</v>
      </c>
      <c r="J433" s="272">
        <v>2140.8666666666668</v>
      </c>
      <c r="K433" s="271">
        <v>2080</v>
      </c>
      <c r="L433" s="271">
        <v>2019.75</v>
      </c>
      <c r="M433" s="271">
        <v>0.52754000000000001</v>
      </c>
      <c r="N433" s="1"/>
      <c r="O433" s="1"/>
    </row>
    <row r="434" spans="1:15" ht="12.75" customHeight="1">
      <c r="A434" s="30">
        <v>424</v>
      </c>
      <c r="B434" s="281" t="s">
        <v>491</v>
      </c>
      <c r="C434" s="271">
        <v>843.25</v>
      </c>
      <c r="D434" s="272">
        <v>850.69999999999993</v>
      </c>
      <c r="E434" s="272">
        <v>828.19999999999982</v>
      </c>
      <c r="F434" s="272">
        <v>813.14999999999986</v>
      </c>
      <c r="G434" s="272">
        <v>790.64999999999975</v>
      </c>
      <c r="H434" s="272">
        <v>865.74999999999989</v>
      </c>
      <c r="I434" s="272">
        <v>888.25000000000011</v>
      </c>
      <c r="J434" s="272">
        <v>903.3</v>
      </c>
      <c r="K434" s="271">
        <v>873.2</v>
      </c>
      <c r="L434" s="271">
        <v>835.65</v>
      </c>
      <c r="M434" s="271">
        <v>1.3097799999999999</v>
      </c>
      <c r="N434" s="1"/>
      <c r="O434" s="1"/>
    </row>
    <row r="435" spans="1:15" ht="12.75" customHeight="1">
      <c r="A435" s="30">
        <v>425</v>
      </c>
      <c r="B435" s="281" t="s">
        <v>492</v>
      </c>
      <c r="C435" s="271">
        <v>509.75</v>
      </c>
      <c r="D435" s="272">
        <v>513.31666666666672</v>
      </c>
      <c r="E435" s="272">
        <v>501.93333333333339</v>
      </c>
      <c r="F435" s="272">
        <v>494.11666666666667</v>
      </c>
      <c r="G435" s="272">
        <v>482.73333333333335</v>
      </c>
      <c r="H435" s="272">
        <v>521.13333333333344</v>
      </c>
      <c r="I435" s="272">
        <v>532.51666666666688</v>
      </c>
      <c r="J435" s="272">
        <v>540.33333333333348</v>
      </c>
      <c r="K435" s="271">
        <v>524.70000000000005</v>
      </c>
      <c r="L435" s="271">
        <v>505.5</v>
      </c>
      <c r="M435" s="271">
        <v>2.85643</v>
      </c>
      <c r="N435" s="1"/>
      <c r="O435" s="1"/>
    </row>
    <row r="436" spans="1:15" ht="12.75" customHeight="1">
      <c r="A436" s="30">
        <v>426</v>
      </c>
      <c r="B436" s="281" t="s">
        <v>493</v>
      </c>
      <c r="C436" s="271">
        <v>341.25</v>
      </c>
      <c r="D436" s="272">
        <v>341.08333333333331</v>
      </c>
      <c r="E436" s="272">
        <v>338.16666666666663</v>
      </c>
      <c r="F436" s="272">
        <v>335.08333333333331</v>
      </c>
      <c r="G436" s="272">
        <v>332.16666666666663</v>
      </c>
      <c r="H436" s="272">
        <v>344.16666666666663</v>
      </c>
      <c r="I436" s="272">
        <v>347.08333333333326</v>
      </c>
      <c r="J436" s="272">
        <v>350.16666666666663</v>
      </c>
      <c r="K436" s="271">
        <v>344</v>
      </c>
      <c r="L436" s="271">
        <v>338</v>
      </c>
      <c r="M436" s="271">
        <v>1.5733999999999999</v>
      </c>
      <c r="N436" s="1"/>
      <c r="O436" s="1"/>
    </row>
    <row r="437" spans="1:15" ht="12.75" customHeight="1">
      <c r="A437" s="30">
        <v>427</v>
      </c>
      <c r="B437" s="281" t="s">
        <v>494</v>
      </c>
      <c r="C437" s="271">
        <v>1864.45</v>
      </c>
      <c r="D437" s="272">
        <v>1876.8333333333333</v>
      </c>
      <c r="E437" s="272">
        <v>1844.6166666666666</v>
      </c>
      <c r="F437" s="272">
        <v>1824.7833333333333</v>
      </c>
      <c r="G437" s="272">
        <v>1792.5666666666666</v>
      </c>
      <c r="H437" s="272">
        <v>1896.6666666666665</v>
      </c>
      <c r="I437" s="272">
        <v>1928.8833333333332</v>
      </c>
      <c r="J437" s="272">
        <v>1948.7166666666665</v>
      </c>
      <c r="K437" s="271">
        <v>1909.05</v>
      </c>
      <c r="L437" s="271">
        <v>1857</v>
      </c>
      <c r="M437" s="271">
        <v>0.63634999999999997</v>
      </c>
      <c r="N437" s="1"/>
      <c r="O437" s="1"/>
    </row>
    <row r="438" spans="1:15" ht="12.75" customHeight="1">
      <c r="A438" s="30">
        <v>428</v>
      </c>
      <c r="B438" s="281" t="s">
        <v>495</v>
      </c>
      <c r="C438" s="271">
        <v>472.85</v>
      </c>
      <c r="D438" s="272">
        <v>473.31666666666666</v>
      </c>
      <c r="E438" s="272">
        <v>470.63333333333333</v>
      </c>
      <c r="F438" s="272">
        <v>468.41666666666669</v>
      </c>
      <c r="G438" s="272">
        <v>465.73333333333335</v>
      </c>
      <c r="H438" s="272">
        <v>475.5333333333333</v>
      </c>
      <c r="I438" s="272">
        <v>478.21666666666658</v>
      </c>
      <c r="J438" s="272">
        <v>480.43333333333328</v>
      </c>
      <c r="K438" s="271">
        <v>476</v>
      </c>
      <c r="L438" s="271">
        <v>471.1</v>
      </c>
      <c r="M438" s="271">
        <v>1.16465</v>
      </c>
      <c r="N438" s="1"/>
      <c r="O438" s="1"/>
    </row>
    <row r="439" spans="1:15" ht="12.75" customHeight="1">
      <c r="A439" s="30">
        <v>429</v>
      </c>
      <c r="B439" s="281" t="s">
        <v>496</v>
      </c>
      <c r="C439" s="271">
        <v>7.25</v>
      </c>
      <c r="D439" s="272">
        <v>7.1166666666666671</v>
      </c>
      <c r="E439" s="272">
        <v>6.8833333333333346</v>
      </c>
      <c r="F439" s="272">
        <v>6.5166666666666675</v>
      </c>
      <c r="G439" s="272">
        <v>6.283333333333335</v>
      </c>
      <c r="H439" s="272">
        <v>7.4833333333333343</v>
      </c>
      <c r="I439" s="272">
        <v>7.7166666666666668</v>
      </c>
      <c r="J439" s="272">
        <v>8.0833333333333339</v>
      </c>
      <c r="K439" s="271">
        <v>7.35</v>
      </c>
      <c r="L439" s="271">
        <v>6.75</v>
      </c>
      <c r="M439" s="271">
        <v>878.50635999999997</v>
      </c>
      <c r="N439" s="1"/>
      <c r="O439" s="1"/>
    </row>
    <row r="440" spans="1:15" ht="12.75" customHeight="1">
      <c r="A440" s="30">
        <v>430</v>
      </c>
      <c r="B440" s="281" t="s">
        <v>497</v>
      </c>
      <c r="C440" s="271">
        <v>943.25</v>
      </c>
      <c r="D440" s="272">
        <v>941.6</v>
      </c>
      <c r="E440" s="272">
        <v>931.15000000000009</v>
      </c>
      <c r="F440" s="272">
        <v>919.05000000000007</v>
      </c>
      <c r="G440" s="272">
        <v>908.60000000000014</v>
      </c>
      <c r="H440" s="272">
        <v>953.7</v>
      </c>
      <c r="I440" s="272">
        <v>964.15000000000009</v>
      </c>
      <c r="J440" s="272">
        <v>976.25</v>
      </c>
      <c r="K440" s="271">
        <v>952.05</v>
      </c>
      <c r="L440" s="271">
        <v>929.5</v>
      </c>
      <c r="M440" s="271">
        <v>0.60418000000000005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563.79999999999995</v>
      </c>
      <c r="D441" s="272">
        <v>566.0333333333333</v>
      </c>
      <c r="E441" s="272">
        <v>552.16666666666663</v>
      </c>
      <c r="F441" s="272">
        <v>540.5333333333333</v>
      </c>
      <c r="G441" s="272">
        <v>526.66666666666663</v>
      </c>
      <c r="H441" s="272">
        <v>577.66666666666663</v>
      </c>
      <c r="I441" s="272">
        <v>591.53333333333342</v>
      </c>
      <c r="J441" s="272">
        <v>603.16666666666663</v>
      </c>
      <c r="K441" s="271">
        <v>579.9</v>
      </c>
      <c r="L441" s="271">
        <v>554.4</v>
      </c>
      <c r="M441" s="271">
        <v>10.041499999999999</v>
      </c>
      <c r="N441" s="1"/>
      <c r="O441" s="1"/>
    </row>
    <row r="442" spans="1:15" ht="12.75" customHeight="1">
      <c r="A442" s="30">
        <v>432</v>
      </c>
      <c r="B442" s="281" t="s">
        <v>498</v>
      </c>
      <c r="C442" s="271">
        <v>1779.9</v>
      </c>
      <c r="D442" s="272">
        <v>1797.9666666666665</v>
      </c>
      <c r="E442" s="272">
        <v>1747.9333333333329</v>
      </c>
      <c r="F442" s="272">
        <v>1715.9666666666665</v>
      </c>
      <c r="G442" s="272">
        <v>1665.9333333333329</v>
      </c>
      <c r="H442" s="272">
        <v>1829.9333333333329</v>
      </c>
      <c r="I442" s="272">
        <v>1879.9666666666662</v>
      </c>
      <c r="J442" s="272">
        <v>1911.9333333333329</v>
      </c>
      <c r="K442" s="271">
        <v>1848</v>
      </c>
      <c r="L442" s="271">
        <v>1766</v>
      </c>
      <c r="M442" s="271">
        <v>0.24346999999999999</v>
      </c>
      <c r="N442" s="1"/>
      <c r="O442" s="1"/>
    </row>
    <row r="443" spans="1:15" ht="12.75" customHeight="1">
      <c r="A443" s="30">
        <v>433</v>
      </c>
      <c r="B443" s="281" t="s">
        <v>499</v>
      </c>
      <c r="C443" s="271">
        <v>619.15</v>
      </c>
      <c r="D443" s="272">
        <v>615.08333333333337</v>
      </c>
      <c r="E443" s="272">
        <v>605.16666666666674</v>
      </c>
      <c r="F443" s="272">
        <v>591.18333333333339</v>
      </c>
      <c r="G443" s="272">
        <v>581.26666666666677</v>
      </c>
      <c r="H443" s="272">
        <v>629.06666666666672</v>
      </c>
      <c r="I443" s="272">
        <v>638.98333333333346</v>
      </c>
      <c r="J443" s="272">
        <v>652.9666666666667</v>
      </c>
      <c r="K443" s="271">
        <v>625</v>
      </c>
      <c r="L443" s="271">
        <v>601.1</v>
      </c>
      <c r="M443" s="271">
        <v>0.39360000000000001</v>
      </c>
      <c r="N443" s="1"/>
      <c r="O443" s="1"/>
    </row>
    <row r="444" spans="1:15" ht="12.75" customHeight="1">
      <c r="A444" s="30">
        <v>434</v>
      </c>
      <c r="B444" s="281" t="s">
        <v>500</v>
      </c>
      <c r="C444" s="271">
        <v>892.75</v>
      </c>
      <c r="D444" s="272">
        <v>893</v>
      </c>
      <c r="E444" s="272">
        <v>884.8</v>
      </c>
      <c r="F444" s="272">
        <v>876.84999999999991</v>
      </c>
      <c r="G444" s="272">
        <v>868.64999999999986</v>
      </c>
      <c r="H444" s="272">
        <v>900.95</v>
      </c>
      <c r="I444" s="272">
        <v>909.15000000000009</v>
      </c>
      <c r="J444" s="272">
        <v>917.10000000000014</v>
      </c>
      <c r="K444" s="271">
        <v>901.2</v>
      </c>
      <c r="L444" s="271">
        <v>885.05</v>
      </c>
      <c r="M444" s="271">
        <v>0.4138</v>
      </c>
      <c r="N444" s="1"/>
      <c r="O444" s="1"/>
    </row>
    <row r="445" spans="1:15" ht="12.75" customHeight="1">
      <c r="A445" s="30">
        <v>435</v>
      </c>
      <c r="B445" s="281" t="s">
        <v>501</v>
      </c>
      <c r="C445" s="271">
        <v>38.549999999999997</v>
      </c>
      <c r="D445" s="272">
        <v>38.68333333333333</v>
      </c>
      <c r="E445" s="272">
        <v>37.916666666666657</v>
      </c>
      <c r="F445" s="272">
        <v>37.283333333333324</v>
      </c>
      <c r="G445" s="272">
        <v>36.516666666666652</v>
      </c>
      <c r="H445" s="272">
        <v>39.316666666666663</v>
      </c>
      <c r="I445" s="272">
        <v>40.083333333333329</v>
      </c>
      <c r="J445" s="272">
        <v>40.716666666666669</v>
      </c>
      <c r="K445" s="271">
        <v>39.450000000000003</v>
      </c>
      <c r="L445" s="271">
        <v>38.049999999999997</v>
      </c>
      <c r="M445" s="271">
        <v>94.847620000000006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938.35</v>
      </c>
      <c r="D446" s="272">
        <v>932.19999999999993</v>
      </c>
      <c r="E446" s="272">
        <v>923.54999999999984</v>
      </c>
      <c r="F446" s="272">
        <v>908.74999999999989</v>
      </c>
      <c r="G446" s="272">
        <v>900.0999999999998</v>
      </c>
      <c r="H446" s="272">
        <v>946.99999999999989</v>
      </c>
      <c r="I446" s="272">
        <v>955.65</v>
      </c>
      <c r="J446" s="272">
        <v>970.44999999999993</v>
      </c>
      <c r="K446" s="271">
        <v>940.85</v>
      </c>
      <c r="L446" s="271">
        <v>917.4</v>
      </c>
      <c r="M446" s="271">
        <v>18.987970000000001</v>
      </c>
      <c r="N446" s="1"/>
      <c r="O446" s="1"/>
    </row>
    <row r="447" spans="1:15" ht="12.75" customHeight="1">
      <c r="A447" s="30">
        <v>437</v>
      </c>
      <c r="B447" s="281" t="s">
        <v>502</v>
      </c>
      <c r="C447" s="271">
        <v>787.5</v>
      </c>
      <c r="D447" s="272">
        <v>770</v>
      </c>
      <c r="E447" s="272">
        <v>752.5</v>
      </c>
      <c r="F447" s="272">
        <v>717.5</v>
      </c>
      <c r="G447" s="272">
        <v>700</v>
      </c>
      <c r="H447" s="272">
        <v>805</v>
      </c>
      <c r="I447" s="272">
        <v>822.5</v>
      </c>
      <c r="J447" s="272">
        <v>857.5</v>
      </c>
      <c r="K447" s="271">
        <v>787.5</v>
      </c>
      <c r="L447" s="271">
        <v>735</v>
      </c>
      <c r="M447" s="271">
        <v>12.585739999999999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942.95</v>
      </c>
      <c r="D448" s="272">
        <v>942.0333333333333</v>
      </c>
      <c r="E448" s="272">
        <v>935.06666666666661</v>
      </c>
      <c r="F448" s="272">
        <v>927.18333333333328</v>
      </c>
      <c r="G448" s="272">
        <v>920.21666666666658</v>
      </c>
      <c r="H448" s="272">
        <v>949.91666666666663</v>
      </c>
      <c r="I448" s="272">
        <v>956.88333333333333</v>
      </c>
      <c r="J448" s="272">
        <v>964.76666666666665</v>
      </c>
      <c r="K448" s="271">
        <v>949</v>
      </c>
      <c r="L448" s="271">
        <v>934.15</v>
      </c>
      <c r="M448" s="271">
        <v>9.4985199999999992</v>
      </c>
      <c r="N448" s="1"/>
      <c r="O448" s="1"/>
    </row>
    <row r="449" spans="1:15" ht="12.75" customHeight="1">
      <c r="A449" s="30">
        <v>439</v>
      </c>
      <c r="B449" s="281" t="s">
        <v>503</v>
      </c>
      <c r="C449" s="271">
        <v>224.25</v>
      </c>
      <c r="D449" s="272">
        <v>224.21666666666667</v>
      </c>
      <c r="E449" s="272">
        <v>221.88333333333333</v>
      </c>
      <c r="F449" s="272">
        <v>219.51666666666665</v>
      </c>
      <c r="G449" s="272">
        <v>217.18333333333331</v>
      </c>
      <c r="H449" s="272">
        <v>226.58333333333334</v>
      </c>
      <c r="I449" s="272">
        <v>228.91666666666666</v>
      </c>
      <c r="J449" s="272">
        <v>231.28333333333336</v>
      </c>
      <c r="K449" s="271">
        <v>226.55</v>
      </c>
      <c r="L449" s="271">
        <v>221.85</v>
      </c>
      <c r="M449" s="271">
        <v>15.31406</v>
      </c>
      <c r="N449" s="1"/>
      <c r="O449" s="1"/>
    </row>
    <row r="450" spans="1:15" ht="12.75" customHeight="1">
      <c r="A450" s="30">
        <v>440</v>
      </c>
      <c r="B450" s="281" t="s">
        <v>504</v>
      </c>
      <c r="C450" s="271">
        <v>1058.8499999999999</v>
      </c>
      <c r="D450" s="272">
        <v>1058.8833333333334</v>
      </c>
      <c r="E450" s="272">
        <v>1045.8166666666668</v>
      </c>
      <c r="F450" s="272">
        <v>1032.7833333333333</v>
      </c>
      <c r="G450" s="272">
        <v>1019.7166666666667</v>
      </c>
      <c r="H450" s="272">
        <v>1071.916666666667</v>
      </c>
      <c r="I450" s="272">
        <v>1084.9833333333336</v>
      </c>
      <c r="J450" s="272">
        <v>1098.0166666666671</v>
      </c>
      <c r="K450" s="271">
        <v>1071.95</v>
      </c>
      <c r="L450" s="271">
        <v>1045.8499999999999</v>
      </c>
      <c r="M450" s="271">
        <v>7.9975800000000001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3291.8</v>
      </c>
      <c r="D451" s="272">
        <v>3292.1166666666668</v>
      </c>
      <c r="E451" s="272">
        <v>3271.3333333333335</v>
      </c>
      <c r="F451" s="272">
        <v>3250.8666666666668</v>
      </c>
      <c r="G451" s="272">
        <v>3230.0833333333335</v>
      </c>
      <c r="H451" s="272">
        <v>3312.5833333333335</v>
      </c>
      <c r="I451" s="272">
        <v>3333.3666666666663</v>
      </c>
      <c r="J451" s="272">
        <v>3353.8333333333335</v>
      </c>
      <c r="K451" s="271">
        <v>3312.9</v>
      </c>
      <c r="L451" s="271">
        <v>3271.65</v>
      </c>
      <c r="M451" s="271">
        <v>12.691140000000001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811.6</v>
      </c>
      <c r="D452" s="272">
        <v>814.61666666666667</v>
      </c>
      <c r="E452" s="272">
        <v>803.23333333333335</v>
      </c>
      <c r="F452" s="272">
        <v>794.86666666666667</v>
      </c>
      <c r="G452" s="272">
        <v>783.48333333333335</v>
      </c>
      <c r="H452" s="272">
        <v>822.98333333333335</v>
      </c>
      <c r="I452" s="272">
        <v>834.36666666666679</v>
      </c>
      <c r="J452" s="272">
        <v>842.73333333333335</v>
      </c>
      <c r="K452" s="271">
        <v>826</v>
      </c>
      <c r="L452" s="271">
        <v>806.25</v>
      </c>
      <c r="M452" s="271">
        <v>21.61684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8641.75</v>
      </c>
      <c r="D453" s="272">
        <v>8645.2833333333328</v>
      </c>
      <c r="E453" s="272">
        <v>8586.5666666666657</v>
      </c>
      <c r="F453" s="272">
        <v>8531.3833333333332</v>
      </c>
      <c r="G453" s="272">
        <v>8472.6666666666661</v>
      </c>
      <c r="H453" s="272">
        <v>8700.4666666666653</v>
      </c>
      <c r="I453" s="272">
        <v>8759.1833333333325</v>
      </c>
      <c r="J453" s="272">
        <v>8814.366666666665</v>
      </c>
      <c r="K453" s="271">
        <v>8704</v>
      </c>
      <c r="L453" s="271">
        <v>8590.1</v>
      </c>
      <c r="M453" s="271">
        <v>1.67283</v>
      </c>
      <c r="N453" s="1"/>
      <c r="O453" s="1"/>
    </row>
    <row r="454" spans="1:15" ht="12.75" customHeight="1">
      <c r="A454" s="30">
        <v>444</v>
      </c>
      <c r="B454" s="281" t="s">
        <v>869</v>
      </c>
      <c r="C454" s="271">
        <v>1469.45</v>
      </c>
      <c r="D454" s="272">
        <v>1472.4833333333333</v>
      </c>
      <c r="E454" s="272">
        <v>1451.9666666666667</v>
      </c>
      <c r="F454" s="272">
        <v>1434.4833333333333</v>
      </c>
      <c r="G454" s="272">
        <v>1413.9666666666667</v>
      </c>
      <c r="H454" s="272">
        <v>1489.9666666666667</v>
      </c>
      <c r="I454" s="272">
        <v>1510.4833333333336</v>
      </c>
      <c r="J454" s="272">
        <v>1527.9666666666667</v>
      </c>
      <c r="K454" s="271">
        <v>1493</v>
      </c>
      <c r="L454" s="271">
        <v>1455</v>
      </c>
      <c r="M454" s="271">
        <v>0.21862999999999999</v>
      </c>
      <c r="N454" s="1"/>
      <c r="O454" s="1"/>
    </row>
    <row r="455" spans="1:15" ht="12.75" customHeight="1">
      <c r="A455" s="30">
        <v>445</v>
      </c>
      <c r="B455" s="281" t="s">
        <v>505</v>
      </c>
      <c r="C455" s="271">
        <v>230.75</v>
      </c>
      <c r="D455" s="272">
        <v>230.75</v>
      </c>
      <c r="E455" s="272">
        <v>228.5</v>
      </c>
      <c r="F455" s="272">
        <v>226.25</v>
      </c>
      <c r="G455" s="272">
        <v>224</v>
      </c>
      <c r="H455" s="272">
        <v>233</v>
      </c>
      <c r="I455" s="272">
        <v>235.25</v>
      </c>
      <c r="J455" s="272">
        <v>237.5</v>
      </c>
      <c r="K455" s="271">
        <v>233</v>
      </c>
      <c r="L455" s="271">
        <v>228.5</v>
      </c>
      <c r="M455" s="271">
        <v>27.83963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476.25</v>
      </c>
      <c r="D456" s="272">
        <v>475.13333333333338</v>
      </c>
      <c r="E456" s="272">
        <v>470.36666666666679</v>
      </c>
      <c r="F456" s="272">
        <v>464.48333333333341</v>
      </c>
      <c r="G456" s="272">
        <v>459.71666666666681</v>
      </c>
      <c r="H456" s="272">
        <v>481.01666666666677</v>
      </c>
      <c r="I456" s="272">
        <v>485.7833333333333</v>
      </c>
      <c r="J456" s="272">
        <v>491.66666666666674</v>
      </c>
      <c r="K456" s="271">
        <v>479.9</v>
      </c>
      <c r="L456" s="271">
        <v>469.25</v>
      </c>
      <c r="M456" s="271">
        <v>190.65689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232.65</v>
      </c>
      <c r="D457" s="272">
        <v>231.15</v>
      </c>
      <c r="E457" s="272">
        <v>228.70000000000002</v>
      </c>
      <c r="F457" s="272">
        <v>224.75</v>
      </c>
      <c r="G457" s="272">
        <v>222.3</v>
      </c>
      <c r="H457" s="272">
        <v>235.10000000000002</v>
      </c>
      <c r="I457" s="272">
        <v>237.55</v>
      </c>
      <c r="J457" s="272">
        <v>241.50000000000003</v>
      </c>
      <c r="K457" s="271">
        <v>233.6</v>
      </c>
      <c r="L457" s="271">
        <v>227.2</v>
      </c>
      <c r="M457" s="271">
        <v>202.31195</v>
      </c>
      <c r="N457" s="1"/>
      <c r="O457" s="1"/>
    </row>
    <row r="458" spans="1:15" ht="12.75" customHeight="1">
      <c r="A458" s="30">
        <v>448</v>
      </c>
      <c r="B458" s="281" t="s">
        <v>813</v>
      </c>
      <c r="C458" s="271">
        <v>615.6</v>
      </c>
      <c r="D458" s="272">
        <v>617.63333333333333</v>
      </c>
      <c r="E458" s="272">
        <v>608.9666666666667</v>
      </c>
      <c r="F458" s="272">
        <v>602.33333333333337</v>
      </c>
      <c r="G458" s="272">
        <v>593.66666666666674</v>
      </c>
      <c r="H458" s="272">
        <v>624.26666666666665</v>
      </c>
      <c r="I458" s="272">
        <v>632.93333333333339</v>
      </c>
      <c r="J458" s="272">
        <v>639.56666666666661</v>
      </c>
      <c r="K458" s="271">
        <v>626.29999999999995</v>
      </c>
      <c r="L458" s="271">
        <v>611</v>
      </c>
      <c r="M458" s="271">
        <v>0.37680999999999998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107</v>
      </c>
      <c r="D459" s="272">
        <v>106.78333333333335</v>
      </c>
      <c r="E459" s="272">
        <v>105.56666666666669</v>
      </c>
      <c r="F459" s="272">
        <v>104.13333333333334</v>
      </c>
      <c r="G459" s="272">
        <v>102.91666666666669</v>
      </c>
      <c r="H459" s="272">
        <v>108.2166666666667</v>
      </c>
      <c r="I459" s="272">
        <v>109.43333333333337</v>
      </c>
      <c r="J459" s="272">
        <v>110.8666666666667</v>
      </c>
      <c r="K459" s="271">
        <v>108</v>
      </c>
      <c r="L459" s="271">
        <v>105.35</v>
      </c>
      <c r="M459" s="271">
        <v>649.35370999999998</v>
      </c>
      <c r="N459" s="1"/>
      <c r="O459" s="1"/>
    </row>
    <row r="460" spans="1:15" ht="12.75" customHeight="1">
      <c r="A460" s="30">
        <v>450</v>
      </c>
      <c r="B460" s="281" t="s">
        <v>814</v>
      </c>
      <c r="C460" s="271">
        <v>113.25</v>
      </c>
      <c r="D460" s="272">
        <v>114.01666666666667</v>
      </c>
      <c r="E460" s="272">
        <v>111.73333333333333</v>
      </c>
      <c r="F460" s="272">
        <v>110.21666666666667</v>
      </c>
      <c r="G460" s="272">
        <v>107.93333333333334</v>
      </c>
      <c r="H460" s="272">
        <v>115.53333333333333</v>
      </c>
      <c r="I460" s="272">
        <v>117.81666666666666</v>
      </c>
      <c r="J460" s="272">
        <v>119.33333333333333</v>
      </c>
      <c r="K460" s="271">
        <v>116.3</v>
      </c>
      <c r="L460" s="271">
        <v>112.5</v>
      </c>
      <c r="M460" s="271">
        <v>47.356789999999997</v>
      </c>
      <c r="N460" s="1"/>
      <c r="O460" s="1"/>
    </row>
    <row r="461" spans="1:15" ht="12.75" customHeight="1">
      <c r="A461" s="30">
        <v>451</v>
      </c>
      <c r="B461" s="281" t="s">
        <v>506</v>
      </c>
      <c r="C461" s="271">
        <v>3285.35</v>
      </c>
      <c r="D461" s="272">
        <v>3274.1</v>
      </c>
      <c r="E461" s="272">
        <v>3248.35</v>
      </c>
      <c r="F461" s="272">
        <v>3211.35</v>
      </c>
      <c r="G461" s="272">
        <v>3185.6</v>
      </c>
      <c r="H461" s="272">
        <v>3311.1</v>
      </c>
      <c r="I461" s="272">
        <v>3336.85</v>
      </c>
      <c r="J461" s="272">
        <v>3373.85</v>
      </c>
      <c r="K461" s="271">
        <v>3299.85</v>
      </c>
      <c r="L461" s="271">
        <v>3237.1</v>
      </c>
      <c r="M461" s="271">
        <v>0.2702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1032.5999999999999</v>
      </c>
      <c r="D462" s="272">
        <v>1037.3666666666666</v>
      </c>
      <c r="E462" s="272">
        <v>1025.2333333333331</v>
      </c>
      <c r="F462" s="272">
        <v>1017.8666666666666</v>
      </c>
      <c r="G462" s="272">
        <v>1005.7333333333331</v>
      </c>
      <c r="H462" s="272">
        <v>1044.7333333333331</v>
      </c>
      <c r="I462" s="272">
        <v>1056.8666666666668</v>
      </c>
      <c r="J462" s="272">
        <v>1064.2333333333331</v>
      </c>
      <c r="K462" s="271">
        <v>1049.5</v>
      </c>
      <c r="L462" s="271">
        <v>1030</v>
      </c>
      <c r="M462" s="271">
        <v>28.022729999999999</v>
      </c>
      <c r="N462" s="1"/>
      <c r="O462" s="1"/>
    </row>
    <row r="463" spans="1:15" ht="12.75" customHeight="1">
      <c r="A463" s="30">
        <v>453</v>
      </c>
      <c r="B463" s="281" t="s">
        <v>507</v>
      </c>
      <c r="C463" s="271">
        <v>83.9</v>
      </c>
      <c r="D463" s="272">
        <v>84.033333333333346</v>
      </c>
      <c r="E463" s="272">
        <v>83.166666666666686</v>
      </c>
      <c r="F463" s="272">
        <v>82.433333333333337</v>
      </c>
      <c r="G463" s="272">
        <v>81.566666666666677</v>
      </c>
      <c r="H463" s="272">
        <v>84.766666666666694</v>
      </c>
      <c r="I463" s="272">
        <v>85.63333333333334</v>
      </c>
      <c r="J463" s="272">
        <v>86.366666666666703</v>
      </c>
      <c r="K463" s="271">
        <v>84.9</v>
      </c>
      <c r="L463" s="271">
        <v>83.3</v>
      </c>
      <c r="M463" s="271">
        <v>5.2867499999999996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732.75</v>
      </c>
      <c r="D464" s="272">
        <v>727.6</v>
      </c>
      <c r="E464" s="272">
        <v>715.15000000000009</v>
      </c>
      <c r="F464" s="272">
        <v>697.55000000000007</v>
      </c>
      <c r="G464" s="272">
        <v>685.10000000000014</v>
      </c>
      <c r="H464" s="272">
        <v>745.2</v>
      </c>
      <c r="I464" s="272">
        <v>757.65000000000009</v>
      </c>
      <c r="J464" s="272">
        <v>775.25</v>
      </c>
      <c r="K464" s="271">
        <v>740.05</v>
      </c>
      <c r="L464" s="271">
        <v>710</v>
      </c>
      <c r="M464" s="271">
        <v>7.7834500000000002</v>
      </c>
      <c r="N464" s="1"/>
      <c r="O464" s="1"/>
    </row>
    <row r="465" spans="1:15" ht="12.75" customHeight="1">
      <c r="A465" s="30">
        <v>455</v>
      </c>
      <c r="B465" s="281" t="s">
        <v>508</v>
      </c>
      <c r="C465" s="271">
        <v>2091.9499999999998</v>
      </c>
      <c r="D465" s="272">
        <v>2108.4833333333331</v>
      </c>
      <c r="E465" s="272">
        <v>2063.4666666666662</v>
      </c>
      <c r="F465" s="272">
        <v>2034.9833333333331</v>
      </c>
      <c r="G465" s="272">
        <v>1989.9666666666662</v>
      </c>
      <c r="H465" s="272">
        <v>2136.9666666666662</v>
      </c>
      <c r="I465" s="272">
        <v>2181.9833333333336</v>
      </c>
      <c r="J465" s="272">
        <v>2210.4666666666662</v>
      </c>
      <c r="K465" s="271">
        <v>2153.5</v>
      </c>
      <c r="L465" s="271">
        <v>2080</v>
      </c>
      <c r="M465" s="271">
        <v>1.4229499999999999</v>
      </c>
      <c r="N465" s="1"/>
      <c r="O465" s="1"/>
    </row>
    <row r="466" spans="1:15" ht="12.75" customHeight="1">
      <c r="A466" s="30">
        <v>456</v>
      </c>
      <c r="B466" s="281" t="s">
        <v>509</v>
      </c>
      <c r="C466" s="271">
        <v>633</v>
      </c>
      <c r="D466" s="272">
        <v>634.08333333333337</v>
      </c>
      <c r="E466" s="272">
        <v>622.41666666666674</v>
      </c>
      <c r="F466" s="272">
        <v>611.83333333333337</v>
      </c>
      <c r="G466" s="272">
        <v>600.16666666666674</v>
      </c>
      <c r="H466" s="272">
        <v>644.66666666666674</v>
      </c>
      <c r="I466" s="272">
        <v>656.33333333333348</v>
      </c>
      <c r="J466" s="272">
        <v>666.91666666666674</v>
      </c>
      <c r="K466" s="271">
        <v>645.75</v>
      </c>
      <c r="L466" s="271">
        <v>623.5</v>
      </c>
      <c r="M466" s="271">
        <v>1.8925000000000001</v>
      </c>
      <c r="N466" s="1"/>
      <c r="O466" s="1"/>
    </row>
    <row r="467" spans="1:15" ht="12.75" customHeight="1">
      <c r="A467" s="30">
        <v>457</v>
      </c>
      <c r="B467" s="281" t="s">
        <v>510</v>
      </c>
      <c r="C467" s="271">
        <v>2965.6</v>
      </c>
      <c r="D467" s="272">
        <v>2978</v>
      </c>
      <c r="E467" s="272">
        <v>2921</v>
      </c>
      <c r="F467" s="272">
        <v>2876.4</v>
      </c>
      <c r="G467" s="272">
        <v>2819.4</v>
      </c>
      <c r="H467" s="272">
        <v>3022.6</v>
      </c>
      <c r="I467" s="272">
        <v>3079.6</v>
      </c>
      <c r="J467" s="272">
        <v>3124.2</v>
      </c>
      <c r="K467" s="271">
        <v>3035</v>
      </c>
      <c r="L467" s="271">
        <v>2933.4</v>
      </c>
      <c r="M467" s="271">
        <v>1.2152499999999999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2384.9499999999998</v>
      </c>
      <c r="D468" s="272">
        <v>2379.9333333333334</v>
      </c>
      <c r="E468" s="272">
        <v>2362.0666666666666</v>
      </c>
      <c r="F468" s="272">
        <v>2339.1833333333334</v>
      </c>
      <c r="G468" s="272">
        <v>2321.3166666666666</v>
      </c>
      <c r="H468" s="272">
        <v>2402.8166666666666</v>
      </c>
      <c r="I468" s="272">
        <v>2420.6833333333334</v>
      </c>
      <c r="J468" s="272">
        <v>2443.5666666666666</v>
      </c>
      <c r="K468" s="271">
        <v>2397.8000000000002</v>
      </c>
      <c r="L468" s="271">
        <v>2357.0500000000002</v>
      </c>
      <c r="M468" s="271">
        <v>7.7768699999999997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1517.25</v>
      </c>
      <c r="D469" s="272">
        <v>1519.8833333333332</v>
      </c>
      <c r="E469" s="272">
        <v>1505.6166666666663</v>
      </c>
      <c r="F469" s="272">
        <v>1493.9833333333331</v>
      </c>
      <c r="G469" s="272">
        <v>1479.7166666666662</v>
      </c>
      <c r="H469" s="272">
        <v>1531.5166666666664</v>
      </c>
      <c r="I469" s="272">
        <v>1545.7833333333333</v>
      </c>
      <c r="J469" s="272">
        <v>1557.4166666666665</v>
      </c>
      <c r="K469" s="271">
        <v>1534.15</v>
      </c>
      <c r="L469" s="271">
        <v>1508.25</v>
      </c>
      <c r="M469" s="271">
        <v>2.2097500000000001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531.20000000000005</v>
      </c>
      <c r="D470" s="272">
        <v>529.11666666666667</v>
      </c>
      <c r="E470" s="272">
        <v>525.33333333333337</v>
      </c>
      <c r="F470" s="272">
        <v>519.4666666666667</v>
      </c>
      <c r="G470" s="272">
        <v>515.68333333333339</v>
      </c>
      <c r="H470" s="272">
        <v>534.98333333333335</v>
      </c>
      <c r="I470" s="272">
        <v>538.76666666666665</v>
      </c>
      <c r="J470" s="272">
        <v>544.63333333333333</v>
      </c>
      <c r="K470" s="271">
        <v>532.9</v>
      </c>
      <c r="L470" s="271">
        <v>523.25</v>
      </c>
      <c r="M470" s="271">
        <v>4.09849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1308.6500000000001</v>
      </c>
      <c r="D471" s="272">
        <v>1299.3166666666666</v>
      </c>
      <c r="E471" s="272">
        <v>1286.1333333333332</v>
      </c>
      <c r="F471" s="272">
        <v>1263.6166666666666</v>
      </c>
      <c r="G471" s="272">
        <v>1250.4333333333332</v>
      </c>
      <c r="H471" s="272">
        <v>1321.8333333333333</v>
      </c>
      <c r="I471" s="272">
        <v>1335.0166666666667</v>
      </c>
      <c r="J471" s="272">
        <v>1357.5333333333333</v>
      </c>
      <c r="K471" s="271">
        <v>1312.5</v>
      </c>
      <c r="L471" s="271">
        <v>1276.8</v>
      </c>
      <c r="M471" s="271">
        <v>5.0211699999999997</v>
      </c>
      <c r="N471" s="1"/>
      <c r="O471" s="1"/>
    </row>
    <row r="472" spans="1:15" ht="12.75" customHeight="1">
      <c r="A472" s="30">
        <v>462</v>
      </c>
      <c r="B472" s="281" t="s">
        <v>511</v>
      </c>
      <c r="C472" s="271">
        <v>40.450000000000003</v>
      </c>
      <c r="D472" s="272">
        <v>40.4</v>
      </c>
      <c r="E472" s="272">
        <v>39.65</v>
      </c>
      <c r="F472" s="272">
        <v>38.85</v>
      </c>
      <c r="G472" s="272">
        <v>38.1</v>
      </c>
      <c r="H472" s="272">
        <v>41.199999999999996</v>
      </c>
      <c r="I472" s="272">
        <v>41.949999999999996</v>
      </c>
      <c r="J472" s="272">
        <v>42.749999999999993</v>
      </c>
      <c r="K472" s="271">
        <v>41.15</v>
      </c>
      <c r="L472" s="271">
        <v>39.6</v>
      </c>
      <c r="M472" s="271">
        <v>115.42522</v>
      </c>
      <c r="N472" s="1"/>
      <c r="O472" s="1"/>
    </row>
    <row r="473" spans="1:15" ht="12.75" customHeight="1">
      <c r="A473" s="30">
        <v>463</v>
      </c>
      <c r="B473" s="281" t="s">
        <v>870</v>
      </c>
      <c r="C473" s="271">
        <v>259.85000000000002</v>
      </c>
      <c r="D473" s="272">
        <v>257.2166666666667</v>
      </c>
      <c r="E473" s="272">
        <v>252.63333333333338</v>
      </c>
      <c r="F473" s="272">
        <v>245.41666666666669</v>
      </c>
      <c r="G473" s="272">
        <v>240.83333333333337</v>
      </c>
      <c r="H473" s="272">
        <v>264.43333333333339</v>
      </c>
      <c r="I473" s="272">
        <v>269.01666666666665</v>
      </c>
      <c r="J473" s="272">
        <v>276.23333333333341</v>
      </c>
      <c r="K473" s="271">
        <v>261.8</v>
      </c>
      <c r="L473" s="271">
        <v>250</v>
      </c>
      <c r="M473" s="271">
        <v>8.55992</v>
      </c>
      <c r="N473" s="1"/>
      <c r="O473" s="1"/>
    </row>
    <row r="474" spans="1:15" ht="12.75" customHeight="1">
      <c r="A474" s="30">
        <v>464</v>
      </c>
      <c r="B474" s="281" t="s">
        <v>512</v>
      </c>
      <c r="C474" s="271">
        <v>192.95</v>
      </c>
      <c r="D474" s="272">
        <v>196.5</v>
      </c>
      <c r="E474" s="272">
        <v>187.05</v>
      </c>
      <c r="F474" s="272">
        <v>181.15</v>
      </c>
      <c r="G474" s="272">
        <v>171.70000000000002</v>
      </c>
      <c r="H474" s="272">
        <v>202.4</v>
      </c>
      <c r="I474" s="272">
        <v>211.85</v>
      </c>
      <c r="J474" s="272">
        <v>217.75</v>
      </c>
      <c r="K474" s="271">
        <v>205.95</v>
      </c>
      <c r="L474" s="271">
        <v>190.6</v>
      </c>
      <c r="M474" s="271">
        <v>42.331440000000001</v>
      </c>
      <c r="N474" s="1"/>
      <c r="O474" s="1"/>
    </row>
    <row r="475" spans="1:15" ht="12.75" customHeight="1">
      <c r="A475" s="30">
        <v>465</v>
      </c>
      <c r="B475" s="281" t="s">
        <v>513</v>
      </c>
      <c r="C475" s="271">
        <v>2079.6</v>
      </c>
      <c r="D475" s="272">
        <v>2054.0499999999997</v>
      </c>
      <c r="E475" s="272">
        <v>2006.5499999999993</v>
      </c>
      <c r="F475" s="272">
        <v>1933.4999999999995</v>
      </c>
      <c r="G475" s="272">
        <v>1885.9999999999991</v>
      </c>
      <c r="H475" s="272">
        <v>2127.0999999999995</v>
      </c>
      <c r="I475" s="272">
        <v>2174.6000000000004</v>
      </c>
      <c r="J475" s="272">
        <v>2247.6499999999996</v>
      </c>
      <c r="K475" s="271">
        <v>2101.5500000000002</v>
      </c>
      <c r="L475" s="271">
        <v>1981</v>
      </c>
      <c r="M475" s="271">
        <v>9.1311099999999996</v>
      </c>
      <c r="N475" s="1"/>
      <c r="O475" s="1"/>
    </row>
    <row r="476" spans="1:15" ht="12.75" customHeight="1">
      <c r="A476" s="30">
        <v>466</v>
      </c>
      <c r="B476" s="281" t="s">
        <v>514</v>
      </c>
      <c r="C476" s="271">
        <v>11.95</v>
      </c>
      <c r="D476" s="272">
        <v>11.916666666666666</v>
      </c>
      <c r="E476" s="272">
        <v>11.583333333333332</v>
      </c>
      <c r="F476" s="272">
        <v>11.216666666666667</v>
      </c>
      <c r="G476" s="272">
        <v>10.883333333333333</v>
      </c>
      <c r="H476" s="272">
        <v>12.283333333333331</v>
      </c>
      <c r="I476" s="272">
        <v>12.616666666666664</v>
      </c>
      <c r="J476" s="272">
        <v>12.983333333333331</v>
      </c>
      <c r="K476" s="271">
        <v>12.25</v>
      </c>
      <c r="L476" s="271">
        <v>11.55</v>
      </c>
      <c r="M476" s="271">
        <v>65.738919999999993</v>
      </c>
      <c r="N476" s="1"/>
      <c r="O476" s="1"/>
    </row>
    <row r="477" spans="1:15" ht="12.75" customHeight="1">
      <c r="A477" s="30">
        <v>467</v>
      </c>
      <c r="B477" s="281" t="s">
        <v>515</v>
      </c>
      <c r="C477" s="271">
        <v>624.45000000000005</v>
      </c>
      <c r="D477" s="272">
        <v>623.01666666666677</v>
      </c>
      <c r="E477" s="272">
        <v>617.53333333333353</v>
      </c>
      <c r="F477" s="272">
        <v>610.61666666666679</v>
      </c>
      <c r="G477" s="272">
        <v>605.13333333333355</v>
      </c>
      <c r="H477" s="272">
        <v>629.93333333333351</v>
      </c>
      <c r="I477" s="272">
        <v>635.41666666666686</v>
      </c>
      <c r="J477" s="272">
        <v>642.33333333333348</v>
      </c>
      <c r="K477" s="271">
        <v>628.5</v>
      </c>
      <c r="L477" s="271">
        <v>616.1</v>
      </c>
      <c r="M477" s="271">
        <v>0.86914000000000002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739.6</v>
      </c>
      <c r="D478" s="272">
        <v>745.26666666666677</v>
      </c>
      <c r="E478" s="272">
        <v>724.33333333333348</v>
      </c>
      <c r="F478" s="272">
        <v>709.06666666666672</v>
      </c>
      <c r="G478" s="272">
        <v>688.13333333333344</v>
      </c>
      <c r="H478" s="272">
        <v>760.53333333333353</v>
      </c>
      <c r="I478" s="272">
        <v>781.4666666666667</v>
      </c>
      <c r="J478" s="272">
        <v>796.73333333333358</v>
      </c>
      <c r="K478" s="271">
        <v>766.2</v>
      </c>
      <c r="L478" s="271">
        <v>730</v>
      </c>
      <c r="M478" s="271">
        <v>56.112990000000003</v>
      </c>
      <c r="N478" s="1"/>
      <c r="O478" s="1"/>
    </row>
    <row r="479" spans="1:15" ht="12.75" customHeight="1">
      <c r="A479" s="30">
        <v>469</v>
      </c>
      <c r="B479" s="281" t="s">
        <v>516</v>
      </c>
      <c r="C479" s="271">
        <v>693.5</v>
      </c>
      <c r="D479" s="272">
        <v>689.08333333333337</v>
      </c>
      <c r="E479" s="272">
        <v>683.41666666666674</v>
      </c>
      <c r="F479" s="272">
        <v>673.33333333333337</v>
      </c>
      <c r="G479" s="272">
        <v>667.66666666666674</v>
      </c>
      <c r="H479" s="272">
        <v>699.16666666666674</v>
      </c>
      <c r="I479" s="272">
        <v>704.83333333333348</v>
      </c>
      <c r="J479" s="272">
        <v>714.91666666666674</v>
      </c>
      <c r="K479" s="271">
        <v>694.75</v>
      </c>
      <c r="L479" s="271">
        <v>679</v>
      </c>
      <c r="M479" s="271">
        <v>0.68262999999999996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6651.3</v>
      </c>
      <c r="D480" s="272">
        <v>6646.7666666666664</v>
      </c>
      <c r="E480" s="272">
        <v>6599.5333333333328</v>
      </c>
      <c r="F480" s="272">
        <v>6547.7666666666664</v>
      </c>
      <c r="G480" s="272">
        <v>6500.5333333333328</v>
      </c>
      <c r="H480" s="272">
        <v>6698.5333333333328</v>
      </c>
      <c r="I480" s="272">
        <v>6745.7666666666664</v>
      </c>
      <c r="J480" s="272">
        <v>6797.5333333333328</v>
      </c>
      <c r="K480" s="271">
        <v>6694</v>
      </c>
      <c r="L480" s="271">
        <v>6595</v>
      </c>
      <c r="M480" s="271">
        <v>2.7465799999999998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39.65</v>
      </c>
      <c r="D481" s="272">
        <v>39.533333333333331</v>
      </c>
      <c r="E481" s="272">
        <v>38.666666666666664</v>
      </c>
      <c r="F481" s="272">
        <v>37.68333333333333</v>
      </c>
      <c r="G481" s="272">
        <v>36.816666666666663</v>
      </c>
      <c r="H481" s="272">
        <v>40.516666666666666</v>
      </c>
      <c r="I481" s="272">
        <v>41.38333333333334</v>
      </c>
      <c r="J481" s="272">
        <v>42.366666666666667</v>
      </c>
      <c r="K481" s="271">
        <v>40.4</v>
      </c>
      <c r="L481" s="271">
        <v>38.549999999999997</v>
      </c>
      <c r="M481" s="271">
        <v>163.86463000000001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1607.8</v>
      </c>
      <c r="D482" s="272">
        <v>1611.1000000000001</v>
      </c>
      <c r="E482" s="272">
        <v>1595.0000000000002</v>
      </c>
      <c r="F482" s="272">
        <v>1582.2</v>
      </c>
      <c r="G482" s="272">
        <v>1566.1000000000001</v>
      </c>
      <c r="H482" s="272">
        <v>1623.9000000000003</v>
      </c>
      <c r="I482" s="272">
        <v>1640.0000000000002</v>
      </c>
      <c r="J482" s="272">
        <v>1652.8000000000004</v>
      </c>
      <c r="K482" s="271">
        <v>1627.2</v>
      </c>
      <c r="L482" s="271">
        <v>1598.3</v>
      </c>
      <c r="M482" s="271">
        <v>2.7719999999999998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785.45</v>
      </c>
      <c r="D483" s="272">
        <v>787.61666666666667</v>
      </c>
      <c r="E483" s="272">
        <v>779.23333333333335</v>
      </c>
      <c r="F483" s="272">
        <v>773.01666666666665</v>
      </c>
      <c r="G483" s="272">
        <v>764.63333333333333</v>
      </c>
      <c r="H483" s="272">
        <v>793.83333333333337</v>
      </c>
      <c r="I483" s="272">
        <v>802.21666666666681</v>
      </c>
      <c r="J483" s="272">
        <v>808.43333333333339</v>
      </c>
      <c r="K483" s="271">
        <v>796</v>
      </c>
      <c r="L483" s="271">
        <v>781.4</v>
      </c>
      <c r="M483" s="271">
        <v>12.017379999999999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240.5</v>
      </c>
      <c r="D484" s="272">
        <v>239.23333333333335</v>
      </c>
      <c r="E484" s="272">
        <v>231.4666666666667</v>
      </c>
      <c r="F484" s="272">
        <v>222.43333333333334</v>
      </c>
      <c r="G484" s="272">
        <v>214.66666666666669</v>
      </c>
      <c r="H484" s="272">
        <v>248.26666666666671</v>
      </c>
      <c r="I484" s="272">
        <v>256.03333333333336</v>
      </c>
      <c r="J484" s="272">
        <v>265.06666666666672</v>
      </c>
      <c r="K484" s="271">
        <v>247</v>
      </c>
      <c r="L484" s="271">
        <v>230.2</v>
      </c>
      <c r="M484" s="271">
        <v>15.547739999999999</v>
      </c>
      <c r="N484" s="1"/>
      <c r="O484" s="1"/>
    </row>
    <row r="485" spans="1:15" ht="12.75" customHeight="1">
      <c r="A485" s="30">
        <v>475</v>
      </c>
      <c r="B485" s="281" t="s">
        <v>517</v>
      </c>
      <c r="C485" s="271">
        <v>3019.9</v>
      </c>
      <c r="D485" s="272">
        <v>3038.3833333333337</v>
      </c>
      <c r="E485" s="272">
        <v>2981.5666666666675</v>
      </c>
      <c r="F485" s="272">
        <v>2943.233333333334</v>
      </c>
      <c r="G485" s="272">
        <v>2886.4166666666679</v>
      </c>
      <c r="H485" s="272">
        <v>3076.7166666666672</v>
      </c>
      <c r="I485" s="272">
        <v>3133.5333333333338</v>
      </c>
      <c r="J485" s="272">
        <v>3171.8666666666668</v>
      </c>
      <c r="K485" s="271">
        <v>3095.2</v>
      </c>
      <c r="L485" s="271">
        <v>3000.05</v>
      </c>
      <c r="M485" s="271">
        <v>0.47582000000000002</v>
      </c>
      <c r="N485" s="1"/>
      <c r="O485" s="1"/>
    </row>
    <row r="486" spans="1:15" ht="12.75" customHeight="1">
      <c r="A486" s="30">
        <v>476</v>
      </c>
      <c r="B486" s="281" t="s">
        <v>518</v>
      </c>
      <c r="C486" s="271">
        <v>623</v>
      </c>
      <c r="D486" s="272">
        <v>622.30000000000007</v>
      </c>
      <c r="E486" s="272">
        <v>615.80000000000018</v>
      </c>
      <c r="F486" s="272">
        <v>608.60000000000014</v>
      </c>
      <c r="G486" s="272">
        <v>602.10000000000025</v>
      </c>
      <c r="H486" s="272">
        <v>629.50000000000011</v>
      </c>
      <c r="I486" s="272">
        <v>635.99999999999989</v>
      </c>
      <c r="J486" s="272">
        <v>643.20000000000005</v>
      </c>
      <c r="K486" s="271">
        <v>628.79999999999995</v>
      </c>
      <c r="L486" s="271">
        <v>615.1</v>
      </c>
      <c r="M486" s="271">
        <v>2.12385</v>
      </c>
      <c r="N486" s="1"/>
      <c r="O486" s="1"/>
    </row>
    <row r="487" spans="1:15" ht="12.75" customHeight="1">
      <c r="A487" s="30">
        <v>477</v>
      </c>
      <c r="B487" s="281" t="s">
        <v>519</v>
      </c>
      <c r="C487" s="271">
        <v>323.89999999999998</v>
      </c>
      <c r="D487" s="272">
        <v>327.90000000000003</v>
      </c>
      <c r="E487" s="272">
        <v>317.80000000000007</v>
      </c>
      <c r="F487" s="272">
        <v>311.70000000000005</v>
      </c>
      <c r="G487" s="272">
        <v>301.60000000000008</v>
      </c>
      <c r="H487" s="272">
        <v>334.00000000000006</v>
      </c>
      <c r="I487" s="272">
        <v>344.10000000000008</v>
      </c>
      <c r="J487" s="272">
        <v>350.20000000000005</v>
      </c>
      <c r="K487" s="271">
        <v>338</v>
      </c>
      <c r="L487" s="271">
        <v>321.8</v>
      </c>
      <c r="M487" s="271">
        <v>7.2313900000000002</v>
      </c>
      <c r="N487" s="1"/>
      <c r="O487" s="1"/>
    </row>
    <row r="488" spans="1:15" ht="12.75" customHeight="1">
      <c r="A488" s="30">
        <v>478</v>
      </c>
      <c r="B488" s="281" t="s">
        <v>520</v>
      </c>
      <c r="C488" s="271">
        <v>28.9</v>
      </c>
      <c r="D488" s="272">
        <v>28.900000000000002</v>
      </c>
      <c r="E488" s="272">
        <v>28.300000000000004</v>
      </c>
      <c r="F488" s="272">
        <v>27.700000000000003</v>
      </c>
      <c r="G488" s="272">
        <v>27.100000000000005</v>
      </c>
      <c r="H488" s="272">
        <v>29.500000000000004</v>
      </c>
      <c r="I488" s="272">
        <v>30.100000000000005</v>
      </c>
      <c r="J488" s="272">
        <v>30.700000000000003</v>
      </c>
      <c r="K488" s="271">
        <v>29.5</v>
      </c>
      <c r="L488" s="271">
        <v>28.3</v>
      </c>
      <c r="M488" s="271">
        <v>34.420310000000001</v>
      </c>
      <c r="N488" s="1"/>
      <c r="O488" s="1"/>
    </row>
    <row r="489" spans="1:15" ht="12.75" customHeight="1">
      <c r="A489" s="30">
        <v>479</v>
      </c>
      <c r="B489" s="281" t="s">
        <v>521</v>
      </c>
      <c r="C489" s="271">
        <v>310.05</v>
      </c>
      <c r="D489" s="272">
        <v>309.01666666666671</v>
      </c>
      <c r="E489" s="272">
        <v>304.13333333333344</v>
      </c>
      <c r="F489" s="272">
        <v>298.21666666666675</v>
      </c>
      <c r="G489" s="272">
        <v>293.33333333333348</v>
      </c>
      <c r="H489" s="272">
        <v>314.93333333333339</v>
      </c>
      <c r="I489" s="272">
        <v>319.81666666666672</v>
      </c>
      <c r="J489" s="272">
        <v>325.73333333333335</v>
      </c>
      <c r="K489" s="271">
        <v>313.89999999999998</v>
      </c>
      <c r="L489" s="271">
        <v>303.10000000000002</v>
      </c>
      <c r="M489" s="271">
        <v>5.9568199999999996</v>
      </c>
      <c r="N489" s="1"/>
      <c r="O489" s="1"/>
    </row>
    <row r="490" spans="1:15" ht="12.75" customHeight="1">
      <c r="A490" s="30">
        <v>480</v>
      </c>
      <c r="B490" s="290" t="s">
        <v>522</v>
      </c>
      <c r="C490" s="291">
        <v>351.7</v>
      </c>
      <c r="D490" s="291">
        <v>351.8</v>
      </c>
      <c r="E490" s="291">
        <v>348</v>
      </c>
      <c r="F490" s="291">
        <v>344.3</v>
      </c>
      <c r="G490" s="291">
        <v>340.5</v>
      </c>
      <c r="H490" s="291">
        <v>355.5</v>
      </c>
      <c r="I490" s="291">
        <v>359.30000000000007</v>
      </c>
      <c r="J490" s="290">
        <v>363</v>
      </c>
      <c r="K490" s="290">
        <v>355.6</v>
      </c>
      <c r="L490" s="290">
        <v>348.1</v>
      </c>
      <c r="M490" s="242">
        <v>1.8395699999999999</v>
      </c>
      <c r="N490" s="1"/>
      <c r="O490" s="1"/>
    </row>
    <row r="491" spans="1:15" ht="12.75" customHeight="1">
      <c r="A491" s="30">
        <v>481</v>
      </c>
      <c r="B491" s="290" t="s">
        <v>279</v>
      </c>
      <c r="C491" s="291">
        <v>915.6</v>
      </c>
      <c r="D491" s="291">
        <v>929.19999999999993</v>
      </c>
      <c r="E491" s="291">
        <v>898.39999999999986</v>
      </c>
      <c r="F491" s="291">
        <v>881.19999999999993</v>
      </c>
      <c r="G491" s="291">
        <v>850.39999999999986</v>
      </c>
      <c r="H491" s="291">
        <v>946.39999999999986</v>
      </c>
      <c r="I491" s="291">
        <v>977.19999999999982</v>
      </c>
      <c r="J491" s="290">
        <v>994.39999999999986</v>
      </c>
      <c r="K491" s="290">
        <v>960</v>
      </c>
      <c r="L491" s="290">
        <v>912</v>
      </c>
      <c r="M491" s="242">
        <v>26.493690000000001</v>
      </c>
      <c r="N491" s="1"/>
      <c r="O491" s="1"/>
    </row>
    <row r="492" spans="1:15" ht="12.75" customHeight="1">
      <c r="A492" s="30">
        <v>482</v>
      </c>
      <c r="B492" s="290" t="s">
        <v>210</v>
      </c>
      <c r="C492" s="271">
        <v>252.6</v>
      </c>
      <c r="D492" s="272">
        <v>251.6</v>
      </c>
      <c r="E492" s="272">
        <v>248.2</v>
      </c>
      <c r="F492" s="272">
        <v>243.79999999999998</v>
      </c>
      <c r="G492" s="272">
        <v>240.39999999999998</v>
      </c>
      <c r="H492" s="272">
        <v>256</v>
      </c>
      <c r="I492" s="272">
        <v>259.40000000000003</v>
      </c>
      <c r="J492" s="272">
        <v>263.8</v>
      </c>
      <c r="K492" s="271">
        <v>255</v>
      </c>
      <c r="L492" s="271">
        <v>247.2</v>
      </c>
      <c r="M492" s="271">
        <v>110.12297</v>
      </c>
      <c r="N492" s="1"/>
      <c r="O492" s="1"/>
    </row>
    <row r="493" spans="1:15" ht="12.75" customHeight="1">
      <c r="A493" s="30">
        <v>483</v>
      </c>
      <c r="B493" s="290" t="s">
        <v>523</v>
      </c>
      <c r="C493" s="291">
        <v>2395.35</v>
      </c>
      <c r="D493" s="291">
        <v>2351.7833333333333</v>
      </c>
      <c r="E493" s="291">
        <v>2273.5666666666666</v>
      </c>
      <c r="F493" s="291">
        <v>2151.7833333333333</v>
      </c>
      <c r="G493" s="291">
        <v>2073.5666666666666</v>
      </c>
      <c r="H493" s="291">
        <v>2473.5666666666666</v>
      </c>
      <c r="I493" s="291">
        <v>2551.7833333333328</v>
      </c>
      <c r="J493" s="290">
        <v>2673.5666666666666</v>
      </c>
      <c r="K493" s="290">
        <v>2430</v>
      </c>
      <c r="L493" s="290">
        <v>2230</v>
      </c>
      <c r="M493" s="242">
        <v>5.9428999999999998</v>
      </c>
      <c r="N493" s="1"/>
      <c r="O493" s="1"/>
    </row>
    <row r="494" spans="1:15" ht="12.75" customHeight="1">
      <c r="A494" s="30">
        <v>484</v>
      </c>
      <c r="B494" s="302" t="s">
        <v>871</v>
      </c>
      <c r="C494" s="271">
        <v>368.7</v>
      </c>
      <c r="D494" s="272">
        <v>366.90000000000003</v>
      </c>
      <c r="E494" s="272">
        <v>361.80000000000007</v>
      </c>
      <c r="F494" s="272">
        <v>354.90000000000003</v>
      </c>
      <c r="G494" s="272">
        <v>349.80000000000007</v>
      </c>
      <c r="H494" s="272">
        <v>373.80000000000007</v>
      </c>
      <c r="I494" s="272">
        <v>378.90000000000009</v>
      </c>
      <c r="J494" s="272">
        <v>385.80000000000007</v>
      </c>
      <c r="K494" s="271">
        <v>372</v>
      </c>
      <c r="L494" s="271">
        <v>360</v>
      </c>
      <c r="M494" s="271">
        <v>0.68962000000000001</v>
      </c>
      <c r="N494" s="1"/>
      <c r="O494" s="1"/>
    </row>
    <row r="495" spans="1:15" ht="12.75" customHeight="1">
      <c r="A495" s="30">
        <v>485</v>
      </c>
      <c r="B495" s="304" t="s">
        <v>524</v>
      </c>
      <c r="C495" s="291">
        <v>2229.75</v>
      </c>
      <c r="D495" s="291">
        <v>2227.1333333333332</v>
      </c>
      <c r="E495" s="272">
        <v>2199.3166666666666</v>
      </c>
      <c r="F495" s="272">
        <v>2168.8833333333332</v>
      </c>
      <c r="G495" s="272">
        <v>2141.0666666666666</v>
      </c>
      <c r="H495" s="272">
        <v>2257.5666666666666</v>
      </c>
      <c r="I495" s="272">
        <v>2285.3833333333332</v>
      </c>
      <c r="J495" s="272">
        <v>2315.8166666666666</v>
      </c>
      <c r="K495" s="271">
        <v>2254.9499999999998</v>
      </c>
      <c r="L495" s="271">
        <v>2196.6999999999998</v>
      </c>
      <c r="M495" s="271">
        <v>0.67610000000000003</v>
      </c>
      <c r="N495" s="1"/>
      <c r="O495" s="1"/>
    </row>
    <row r="496" spans="1:15" ht="12.75" customHeight="1">
      <c r="A496" s="30">
        <v>486</v>
      </c>
      <c r="B496" s="252" t="s">
        <v>127</v>
      </c>
      <c r="C496" s="271">
        <v>9.4</v>
      </c>
      <c r="D496" s="272">
        <v>9.3833333333333346</v>
      </c>
      <c r="E496" s="272">
        <v>9.2166666666666686</v>
      </c>
      <c r="F496" s="272">
        <v>9.0333333333333332</v>
      </c>
      <c r="G496" s="272">
        <v>8.8666666666666671</v>
      </c>
      <c r="H496" s="272">
        <v>9.56666666666667</v>
      </c>
      <c r="I496" s="272">
        <v>9.7333333333333378</v>
      </c>
      <c r="J496" s="272">
        <v>9.9166666666666714</v>
      </c>
      <c r="K496" s="271">
        <v>9.5500000000000007</v>
      </c>
      <c r="L496" s="271">
        <v>9.1999999999999993</v>
      </c>
      <c r="M496" s="271">
        <v>1909.43056</v>
      </c>
      <c r="N496" s="1"/>
      <c r="O496" s="1"/>
    </row>
    <row r="497" spans="1:15" ht="12.75" customHeight="1">
      <c r="A497" s="30">
        <v>487</v>
      </c>
      <c r="B497" s="290" t="s">
        <v>211</v>
      </c>
      <c r="C497" s="291">
        <v>999.6</v>
      </c>
      <c r="D497" s="291">
        <v>998</v>
      </c>
      <c r="E497" s="272">
        <v>990.6</v>
      </c>
      <c r="F497" s="272">
        <v>981.6</v>
      </c>
      <c r="G497" s="272">
        <v>974.2</v>
      </c>
      <c r="H497" s="272">
        <v>1007</v>
      </c>
      <c r="I497" s="272">
        <v>1014.4000000000001</v>
      </c>
      <c r="J497" s="272">
        <v>1023.4</v>
      </c>
      <c r="K497" s="271">
        <v>1005.4</v>
      </c>
      <c r="L497" s="271">
        <v>989</v>
      </c>
      <c r="M497" s="271">
        <v>10.28956</v>
      </c>
      <c r="N497" s="1"/>
      <c r="O497" s="1"/>
    </row>
    <row r="498" spans="1:15" ht="12.75" customHeight="1">
      <c r="A498" s="30">
        <v>488</v>
      </c>
      <c r="B498" s="242" t="s">
        <v>525</v>
      </c>
      <c r="C498" s="271">
        <v>226.7</v>
      </c>
      <c r="D498" s="272">
        <v>228.7833333333333</v>
      </c>
      <c r="E498" s="272">
        <v>223.11666666666662</v>
      </c>
      <c r="F498" s="272">
        <v>219.5333333333333</v>
      </c>
      <c r="G498" s="272">
        <v>213.86666666666662</v>
      </c>
      <c r="H498" s="272">
        <v>232.36666666666662</v>
      </c>
      <c r="I498" s="272">
        <v>238.0333333333333</v>
      </c>
      <c r="J498" s="272">
        <v>241.61666666666662</v>
      </c>
      <c r="K498" s="271">
        <v>234.45</v>
      </c>
      <c r="L498" s="271">
        <v>225.2</v>
      </c>
      <c r="M498" s="271">
        <v>10.63278</v>
      </c>
      <c r="N498" s="1"/>
      <c r="O498" s="1"/>
    </row>
    <row r="499" spans="1:15" ht="12.75" customHeight="1">
      <c r="A499" s="30">
        <v>489</v>
      </c>
      <c r="B499" s="303" t="s">
        <v>526</v>
      </c>
      <c r="C499" s="291">
        <v>73.599999999999994</v>
      </c>
      <c r="D499" s="291">
        <v>73.649999999999991</v>
      </c>
      <c r="E499" s="272">
        <v>72.299999999999983</v>
      </c>
      <c r="F499" s="272">
        <v>70.999999999999986</v>
      </c>
      <c r="G499" s="272">
        <v>69.649999999999977</v>
      </c>
      <c r="H499" s="272">
        <v>74.949999999999989</v>
      </c>
      <c r="I499" s="272">
        <v>76.299999999999983</v>
      </c>
      <c r="J499" s="272">
        <v>77.599999999999994</v>
      </c>
      <c r="K499" s="271">
        <v>75</v>
      </c>
      <c r="L499" s="271">
        <v>72.349999999999994</v>
      </c>
      <c r="M499" s="271">
        <v>21.04749</v>
      </c>
      <c r="N499" s="1"/>
      <c r="O499" s="1"/>
    </row>
    <row r="500" spans="1:15" ht="12.75" customHeight="1">
      <c r="A500" s="30">
        <v>490</v>
      </c>
      <c r="B500" s="242" t="s">
        <v>527</v>
      </c>
      <c r="C500" s="271">
        <v>604.45000000000005</v>
      </c>
      <c r="D500" s="272">
        <v>599.9</v>
      </c>
      <c r="E500" s="272">
        <v>590.9</v>
      </c>
      <c r="F500" s="272">
        <v>577.35</v>
      </c>
      <c r="G500" s="272">
        <v>568.35</v>
      </c>
      <c r="H500" s="272">
        <v>613.44999999999993</v>
      </c>
      <c r="I500" s="272">
        <v>622.44999999999993</v>
      </c>
      <c r="J500" s="272">
        <v>635.99999999999989</v>
      </c>
      <c r="K500" s="271">
        <v>608.9</v>
      </c>
      <c r="L500" s="271">
        <v>586.35</v>
      </c>
      <c r="M500" s="271">
        <v>1.9043000000000001</v>
      </c>
      <c r="N500" s="1"/>
      <c r="O500" s="1"/>
    </row>
    <row r="501" spans="1:15" ht="12.75" customHeight="1">
      <c r="A501" s="30">
        <v>491</v>
      </c>
      <c r="B501" s="242" t="s">
        <v>280</v>
      </c>
      <c r="C501" s="291">
        <v>1783.6</v>
      </c>
      <c r="D501" s="291">
        <v>1782.3666666666666</v>
      </c>
      <c r="E501" s="272">
        <v>1768.9333333333332</v>
      </c>
      <c r="F501" s="272">
        <v>1754.2666666666667</v>
      </c>
      <c r="G501" s="272">
        <v>1740.8333333333333</v>
      </c>
      <c r="H501" s="272">
        <v>1797.0333333333331</v>
      </c>
      <c r="I501" s="272">
        <v>1810.4666666666665</v>
      </c>
      <c r="J501" s="272">
        <v>1825.133333333333</v>
      </c>
      <c r="K501" s="271">
        <v>1795.8</v>
      </c>
      <c r="L501" s="271">
        <v>1767.7</v>
      </c>
      <c r="M501" s="271">
        <v>0.54588999999999999</v>
      </c>
      <c r="N501" s="1"/>
      <c r="O501" s="1"/>
    </row>
    <row r="502" spans="1:15" ht="12.75" customHeight="1">
      <c r="A502" s="30">
        <v>492</v>
      </c>
      <c r="B502" s="242" t="s">
        <v>212</v>
      </c>
      <c r="C502" s="291">
        <v>429.6</v>
      </c>
      <c r="D502" s="291">
        <v>428.63333333333338</v>
      </c>
      <c r="E502" s="272">
        <v>425.61666666666679</v>
      </c>
      <c r="F502" s="272">
        <v>421.63333333333338</v>
      </c>
      <c r="G502" s="272">
        <v>418.61666666666679</v>
      </c>
      <c r="H502" s="272">
        <v>432.61666666666679</v>
      </c>
      <c r="I502" s="272">
        <v>435.63333333333333</v>
      </c>
      <c r="J502" s="272">
        <v>439.61666666666679</v>
      </c>
      <c r="K502" s="271">
        <v>431.65</v>
      </c>
      <c r="L502" s="271">
        <v>424.65</v>
      </c>
      <c r="M502" s="271">
        <v>84.562129999999996</v>
      </c>
      <c r="N502" s="1"/>
      <c r="O502" s="1"/>
    </row>
    <row r="503" spans="1:15" ht="12.75" customHeight="1">
      <c r="A503" s="30">
        <v>493</v>
      </c>
      <c r="B503" s="242" t="s">
        <v>528</v>
      </c>
      <c r="C503" s="291">
        <v>233.95</v>
      </c>
      <c r="D503" s="291">
        <v>230.18333333333331</v>
      </c>
      <c r="E503" s="272">
        <v>224.01666666666662</v>
      </c>
      <c r="F503" s="272">
        <v>214.08333333333331</v>
      </c>
      <c r="G503" s="272">
        <v>207.91666666666663</v>
      </c>
      <c r="H503" s="272">
        <v>240.11666666666662</v>
      </c>
      <c r="I503" s="272">
        <v>246.2833333333333</v>
      </c>
      <c r="J503" s="272">
        <v>256.21666666666658</v>
      </c>
      <c r="K503" s="271">
        <v>236.35</v>
      </c>
      <c r="L503" s="271">
        <v>220.25</v>
      </c>
      <c r="M503" s="271">
        <v>19.465240000000001</v>
      </c>
      <c r="N503" s="1"/>
      <c r="O503" s="1"/>
    </row>
    <row r="504" spans="1:15" ht="12.75" customHeight="1">
      <c r="A504" s="30">
        <v>494</v>
      </c>
      <c r="B504" s="242" t="s">
        <v>281</v>
      </c>
      <c r="C504" s="291">
        <v>17.149999999999999</v>
      </c>
      <c r="D504" s="291">
        <v>16.75</v>
      </c>
      <c r="E504" s="272">
        <v>15.600000000000001</v>
      </c>
      <c r="F504" s="272">
        <v>14.05</v>
      </c>
      <c r="G504" s="272">
        <v>12.900000000000002</v>
      </c>
      <c r="H504" s="272">
        <v>18.3</v>
      </c>
      <c r="I504" s="272">
        <v>19.45</v>
      </c>
      <c r="J504" s="272">
        <v>21</v>
      </c>
      <c r="K504" s="271">
        <v>17.899999999999999</v>
      </c>
      <c r="L504" s="271">
        <v>15.2</v>
      </c>
      <c r="M504" s="271">
        <v>9845.4045100000003</v>
      </c>
      <c r="N504" s="1"/>
      <c r="O504" s="1"/>
    </row>
    <row r="505" spans="1:15" ht="12.75" customHeight="1">
      <c r="A505" s="30">
        <v>495</v>
      </c>
      <c r="B505" s="242" t="s">
        <v>872</v>
      </c>
      <c r="C505" s="291">
        <v>8693.65</v>
      </c>
      <c r="D505" s="291">
        <v>8702.7833333333347</v>
      </c>
      <c r="E505" s="272">
        <v>8615.5666666666693</v>
      </c>
      <c r="F505" s="272">
        <v>8537.4833333333354</v>
      </c>
      <c r="G505" s="272">
        <v>8450.2666666666701</v>
      </c>
      <c r="H505" s="272">
        <v>8780.8666666666686</v>
      </c>
      <c r="I505" s="272">
        <v>8868.0833333333321</v>
      </c>
      <c r="J505" s="272">
        <v>8946.1666666666679</v>
      </c>
      <c r="K505" s="271">
        <v>8790</v>
      </c>
      <c r="L505" s="271">
        <v>8624.7000000000007</v>
      </c>
      <c r="M505" s="271">
        <v>3.4840000000000003E-2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91">
        <v>247.2</v>
      </c>
      <c r="D506" s="291">
        <v>248.31666666666669</v>
      </c>
      <c r="E506" s="272">
        <v>244.58333333333337</v>
      </c>
      <c r="F506" s="272">
        <v>241.96666666666667</v>
      </c>
      <c r="G506" s="272">
        <v>238.23333333333335</v>
      </c>
      <c r="H506" s="272">
        <v>250.93333333333339</v>
      </c>
      <c r="I506" s="272">
        <v>254.66666666666669</v>
      </c>
      <c r="J506" s="272">
        <v>257.28333333333342</v>
      </c>
      <c r="K506" s="271">
        <v>252.05</v>
      </c>
      <c r="L506" s="271">
        <v>245.7</v>
      </c>
      <c r="M506" s="271">
        <v>72.443569999999994</v>
      </c>
      <c r="N506" s="1"/>
      <c r="O506" s="1"/>
    </row>
    <row r="507" spans="1:15" ht="12.75" customHeight="1">
      <c r="A507" s="313">
        <v>497</v>
      </c>
      <c r="B507" s="242" t="s">
        <v>529</v>
      </c>
      <c r="C507" s="291">
        <v>249.95</v>
      </c>
      <c r="D507" s="291">
        <v>250.38333333333333</v>
      </c>
      <c r="E507" s="272">
        <v>248.41666666666666</v>
      </c>
      <c r="F507" s="272">
        <v>246.88333333333333</v>
      </c>
      <c r="G507" s="272">
        <v>244.91666666666666</v>
      </c>
      <c r="H507" s="272">
        <v>251.91666666666666</v>
      </c>
      <c r="I507" s="272">
        <v>253.88333333333335</v>
      </c>
      <c r="J507" s="272">
        <v>255.41666666666666</v>
      </c>
      <c r="K507" s="271">
        <v>252.35</v>
      </c>
      <c r="L507" s="271">
        <v>248.85</v>
      </c>
      <c r="M507" s="271">
        <v>14.56251</v>
      </c>
      <c r="N507" s="1"/>
      <c r="O507" s="1"/>
    </row>
    <row r="508" spans="1:15" ht="12.75" customHeight="1">
      <c r="A508" s="290">
        <v>498</v>
      </c>
      <c r="B508" s="242" t="s">
        <v>844</v>
      </c>
      <c r="C508" s="242">
        <v>55.55</v>
      </c>
      <c r="D508" s="291">
        <v>53.166666666666664</v>
      </c>
      <c r="E508" s="272">
        <v>50.783333333333331</v>
      </c>
      <c r="F508" s="272">
        <v>46.016666666666666</v>
      </c>
      <c r="G508" s="272">
        <v>43.633333333333333</v>
      </c>
      <c r="H508" s="272">
        <v>57.93333333333333</v>
      </c>
      <c r="I508" s="272">
        <v>60.31666666666667</v>
      </c>
      <c r="J508" s="272">
        <v>65.083333333333329</v>
      </c>
      <c r="K508" s="271">
        <v>55.55</v>
      </c>
      <c r="L508" s="271">
        <v>48.4</v>
      </c>
      <c r="M508" s="271">
        <v>5288.99748</v>
      </c>
      <c r="N508" s="1"/>
      <c r="O508" s="1"/>
    </row>
    <row r="509" spans="1:15" ht="12.75" customHeight="1">
      <c r="A509" s="290">
        <v>499</v>
      </c>
      <c r="B509" s="242" t="s">
        <v>828</v>
      </c>
      <c r="C509" s="242">
        <v>350.2</v>
      </c>
      <c r="D509" s="291">
        <v>349.5</v>
      </c>
      <c r="E509" s="272">
        <v>347.45</v>
      </c>
      <c r="F509" s="272">
        <v>344.7</v>
      </c>
      <c r="G509" s="272">
        <v>342.65</v>
      </c>
      <c r="H509" s="272">
        <v>352.25</v>
      </c>
      <c r="I509" s="272">
        <v>354.29999999999995</v>
      </c>
      <c r="J509" s="272">
        <v>357.05</v>
      </c>
      <c r="K509" s="271">
        <v>351.55</v>
      </c>
      <c r="L509" s="271">
        <v>346.75</v>
      </c>
      <c r="M509" s="271">
        <v>8.3476199999999992</v>
      </c>
      <c r="N509" s="1"/>
      <c r="O509" s="1"/>
    </row>
    <row r="510" spans="1:15" ht="12.75" customHeight="1">
      <c r="A510" s="290">
        <v>500</v>
      </c>
      <c r="B510" s="242" t="s">
        <v>530</v>
      </c>
      <c r="C510" s="242">
        <v>1600.7</v>
      </c>
      <c r="D510" s="291">
        <v>1608.8833333333332</v>
      </c>
      <c r="E510" s="272">
        <v>1589.8166666666664</v>
      </c>
      <c r="F510" s="272">
        <v>1578.9333333333332</v>
      </c>
      <c r="G510" s="272">
        <v>1559.8666666666663</v>
      </c>
      <c r="H510" s="272">
        <v>1619.7666666666664</v>
      </c>
      <c r="I510" s="272">
        <v>1638.833333333333</v>
      </c>
      <c r="J510" s="272">
        <v>1649.7166666666665</v>
      </c>
      <c r="K510" s="271">
        <v>1627.95</v>
      </c>
      <c r="L510" s="271">
        <v>1598</v>
      </c>
      <c r="M510" s="271">
        <v>0.25057000000000001</v>
      </c>
      <c r="N510" s="1"/>
      <c r="O510" s="1"/>
    </row>
    <row r="511" spans="1:15" ht="12.75" customHeight="1">
      <c r="A511" s="290">
        <v>501</v>
      </c>
      <c r="B511" s="242" t="s">
        <v>531</v>
      </c>
      <c r="C511" s="242">
        <v>2196.1999999999998</v>
      </c>
      <c r="D511" s="291">
        <v>2193.7666666666669</v>
      </c>
      <c r="E511" s="272">
        <v>2174.4833333333336</v>
      </c>
      <c r="F511" s="272">
        <v>2152.7666666666669</v>
      </c>
      <c r="G511" s="272">
        <v>2133.4833333333336</v>
      </c>
      <c r="H511" s="272">
        <v>2215.4833333333336</v>
      </c>
      <c r="I511" s="272">
        <v>2234.7666666666673</v>
      </c>
      <c r="J511" s="272">
        <v>2256.4833333333336</v>
      </c>
      <c r="K511" s="271">
        <v>2213.0500000000002</v>
      </c>
      <c r="L511" s="271">
        <v>2172.0500000000002</v>
      </c>
      <c r="M511" s="271">
        <v>0.26735999999999999</v>
      </c>
      <c r="N511" s="1"/>
      <c r="O511" s="1"/>
    </row>
    <row r="512" spans="1:15" ht="12.75" customHeight="1">
      <c r="A512" s="252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390"/>
      <c r="B5" s="391"/>
      <c r="C5" s="390"/>
      <c r="D5" s="39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392" t="s">
        <v>533</v>
      </c>
      <c r="C7" s="391"/>
      <c r="D7" s="7">
        <f>Main!B10</f>
        <v>44776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44775</v>
      </c>
      <c r="B10" s="29">
        <v>543377</v>
      </c>
      <c r="C10" s="28" t="s">
        <v>993</v>
      </c>
      <c r="D10" s="28" t="s">
        <v>994</v>
      </c>
      <c r="E10" s="28" t="s">
        <v>543</v>
      </c>
      <c r="F10" s="87">
        <v>120000</v>
      </c>
      <c r="G10" s="29">
        <v>6.45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44775</v>
      </c>
      <c r="B11" s="29">
        <v>543377</v>
      </c>
      <c r="C11" s="28" t="s">
        <v>993</v>
      </c>
      <c r="D11" s="28" t="s">
        <v>1031</v>
      </c>
      <c r="E11" s="28" t="s">
        <v>542</v>
      </c>
      <c r="F11" s="87">
        <v>50000</v>
      </c>
      <c r="G11" s="29">
        <v>6.3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44775</v>
      </c>
      <c r="B12" s="29">
        <v>531156</v>
      </c>
      <c r="C12" s="28" t="s">
        <v>951</v>
      </c>
      <c r="D12" s="28" t="s">
        <v>1032</v>
      </c>
      <c r="E12" s="28" t="s">
        <v>543</v>
      </c>
      <c r="F12" s="87">
        <v>16007</v>
      </c>
      <c r="G12" s="29">
        <v>215.35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44775</v>
      </c>
      <c r="B13" s="29">
        <v>531156</v>
      </c>
      <c r="C13" s="28" t="s">
        <v>951</v>
      </c>
      <c r="D13" s="28" t="s">
        <v>1033</v>
      </c>
      <c r="E13" s="28" t="s">
        <v>543</v>
      </c>
      <c r="F13" s="87">
        <v>16700</v>
      </c>
      <c r="G13" s="29">
        <v>215.35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44775</v>
      </c>
      <c r="B14" s="29">
        <v>541865</v>
      </c>
      <c r="C14" s="28" t="s">
        <v>995</v>
      </c>
      <c r="D14" s="28" t="s">
        <v>1034</v>
      </c>
      <c r="E14" s="28" t="s">
        <v>543</v>
      </c>
      <c r="F14" s="87">
        <v>334065</v>
      </c>
      <c r="G14" s="29">
        <v>101.26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44775</v>
      </c>
      <c r="B15" s="29">
        <v>541865</v>
      </c>
      <c r="C15" s="28" t="s">
        <v>995</v>
      </c>
      <c r="D15" s="28" t="s">
        <v>1003</v>
      </c>
      <c r="E15" s="28" t="s">
        <v>542</v>
      </c>
      <c r="F15" s="87">
        <v>368803</v>
      </c>
      <c r="G15" s="29">
        <v>101.25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44775</v>
      </c>
      <c r="B16" s="29">
        <v>542724</v>
      </c>
      <c r="C16" s="28" t="s">
        <v>979</v>
      </c>
      <c r="D16" s="28" t="s">
        <v>980</v>
      </c>
      <c r="E16" s="28" t="s">
        <v>543</v>
      </c>
      <c r="F16" s="87">
        <v>960000</v>
      </c>
      <c r="G16" s="29">
        <v>3.01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44775</v>
      </c>
      <c r="B17" s="29">
        <v>543475</v>
      </c>
      <c r="C17" s="28" t="s">
        <v>1035</v>
      </c>
      <c r="D17" s="28" t="s">
        <v>1036</v>
      </c>
      <c r="E17" s="28" t="s">
        <v>542</v>
      </c>
      <c r="F17" s="87">
        <v>16000</v>
      </c>
      <c r="G17" s="29">
        <v>105.54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44775</v>
      </c>
      <c r="B18" s="29">
        <v>543475</v>
      </c>
      <c r="C18" s="28" t="s">
        <v>1035</v>
      </c>
      <c r="D18" s="28" t="s">
        <v>1037</v>
      </c>
      <c r="E18" s="28" t="s">
        <v>542</v>
      </c>
      <c r="F18" s="87">
        <v>16000</v>
      </c>
      <c r="G18" s="29">
        <v>112.25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44775</v>
      </c>
      <c r="B19" s="29">
        <v>537707</v>
      </c>
      <c r="C19" s="28" t="s">
        <v>1038</v>
      </c>
      <c r="D19" s="28" t="s">
        <v>1039</v>
      </c>
      <c r="E19" s="28" t="s">
        <v>542</v>
      </c>
      <c r="F19" s="87">
        <v>100000</v>
      </c>
      <c r="G19" s="29">
        <v>29.6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44775</v>
      </c>
      <c r="B20" s="29">
        <v>537707</v>
      </c>
      <c r="C20" s="28" t="s">
        <v>1038</v>
      </c>
      <c r="D20" s="28" t="s">
        <v>1039</v>
      </c>
      <c r="E20" s="28" t="s">
        <v>542</v>
      </c>
      <c r="F20" s="87">
        <v>200000</v>
      </c>
      <c r="G20" s="29">
        <v>29.6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44775</v>
      </c>
      <c r="B21" s="29">
        <v>542666</v>
      </c>
      <c r="C21" s="28" t="s">
        <v>981</v>
      </c>
      <c r="D21" s="28" t="s">
        <v>997</v>
      </c>
      <c r="E21" s="28" t="s">
        <v>542</v>
      </c>
      <c r="F21" s="87">
        <v>157124</v>
      </c>
      <c r="G21" s="29">
        <v>251.91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44775</v>
      </c>
      <c r="B22" s="29">
        <v>542666</v>
      </c>
      <c r="C22" s="28" t="s">
        <v>981</v>
      </c>
      <c r="D22" s="28" t="s">
        <v>997</v>
      </c>
      <c r="E22" s="28" t="s">
        <v>543</v>
      </c>
      <c r="F22" s="87">
        <v>157124</v>
      </c>
      <c r="G22" s="29">
        <v>255.16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44775</v>
      </c>
      <c r="B23" s="29">
        <v>542666</v>
      </c>
      <c r="C23" s="28" t="s">
        <v>981</v>
      </c>
      <c r="D23" s="28" t="s">
        <v>1040</v>
      </c>
      <c r="E23" s="28" t="s">
        <v>543</v>
      </c>
      <c r="F23" s="87">
        <v>103024</v>
      </c>
      <c r="G23" s="29">
        <v>251.47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44775</v>
      </c>
      <c r="B24" s="29">
        <v>542666</v>
      </c>
      <c r="C24" s="28" t="s">
        <v>981</v>
      </c>
      <c r="D24" s="28" t="s">
        <v>982</v>
      </c>
      <c r="E24" s="28" t="s">
        <v>543</v>
      </c>
      <c r="F24" s="87">
        <v>142824</v>
      </c>
      <c r="G24" s="29">
        <v>253.26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44775</v>
      </c>
      <c r="B25" s="29">
        <v>542666</v>
      </c>
      <c r="C25" s="28" t="s">
        <v>981</v>
      </c>
      <c r="D25" s="28" t="s">
        <v>1041</v>
      </c>
      <c r="E25" s="28" t="s">
        <v>543</v>
      </c>
      <c r="F25" s="87">
        <v>216077</v>
      </c>
      <c r="G25" s="29">
        <v>252.75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44775</v>
      </c>
      <c r="B26" s="29">
        <v>542666</v>
      </c>
      <c r="C26" s="28" t="s">
        <v>981</v>
      </c>
      <c r="D26" s="28" t="s">
        <v>1040</v>
      </c>
      <c r="E26" s="28" t="s">
        <v>542</v>
      </c>
      <c r="F26" s="87">
        <v>103024</v>
      </c>
      <c r="G26" s="29">
        <v>251.87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44775</v>
      </c>
      <c r="B27" s="29">
        <v>542666</v>
      </c>
      <c r="C27" s="28" t="s">
        <v>981</v>
      </c>
      <c r="D27" s="28" t="s">
        <v>982</v>
      </c>
      <c r="E27" s="28" t="s">
        <v>542</v>
      </c>
      <c r="F27" s="87">
        <v>142824</v>
      </c>
      <c r="G27" s="29">
        <v>252.09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44775</v>
      </c>
      <c r="B28" s="29">
        <v>542666</v>
      </c>
      <c r="C28" s="28" t="s">
        <v>981</v>
      </c>
      <c r="D28" s="28" t="s">
        <v>1041</v>
      </c>
      <c r="E28" s="28" t="s">
        <v>542</v>
      </c>
      <c r="F28" s="87">
        <v>192577</v>
      </c>
      <c r="G28" s="29">
        <v>250.46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44775</v>
      </c>
      <c r="B29" s="29">
        <v>539097</v>
      </c>
      <c r="C29" s="28" t="s">
        <v>1042</v>
      </c>
      <c r="D29" s="28" t="s">
        <v>1043</v>
      </c>
      <c r="E29" s="28" t="s">
        <v>542</v>
      </c>
      <c r="F29" s="87">
        <v>400000</v>
      </c>
      <c r="G29" s="29">
        <v>15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44775</v>
      </c>
      <c r="B30" s="29">
        <v>540377</v>
      </c>
      <c r="C30" s="28" t="s">
        <v>955</v>
      </c>
      <c r="D30" s="28" t="s">
        <v>1044</v>
      </c>
      <c r="E30" s="28" t="s">
        <v>543</v>
      </c>
      <c r="F30" s="87">
        <v>18000</v>
      </c>
      <c r="G30" s="29">
        <v>109.05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44775</v>
      </c>
      <c r="B31" s="29">
        <v>540377</v>
      </c>
      <c r="C31" s="28" t="s">
        <v>955</v>
      </c>
      <c r="D31" s="28" t="s">
        <v>1045</v>
      </c>
      <c r="E31" s="28" t="s">
        <v>542</v>
      </c>
      <c r="F31" s="87">
        <v>18000</v>
      </c>
      <c r="G31" s="29">
        <v>109.05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44775</v>
      </c>
      <c r="B32" s="29">
        <v>540377</v>
      </c>
      <c r="C32" s="28" t="s">
        <v>955</v>
      </c>
      <c r="D32" s="28" t="s">
        <v>1046</v>
      </c>
      <c r="E32" s="28" t="s">
        <v>542</v>
      </c>
      <c r="F32" s="87">
        <v>48000</v>
      </c>
      <c r="G32" s="29">
        <v>109.06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44775</v>
      </c>
      <c r="B33" s="29">
        <v>540377</v>
      </c>
      <c r="C33" s="28" t="s">
        <v>955</v>
      </c>
      <c r="D33" s="28" t="s">
        <v>1047</v>
      </c>
      <c r="E33" s="28" t="s">
        <v>543</v>
      </c>
      <c r="F33" s="87">
        <v>24000</v>
      </c>
      <c r="G33" s="29">
        <v>109.08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44775</v>
      </c>
      <c r="B34" s="29">
        <v>540377</v>
      </c>
      <c r="C34" s="28" t="s">
        <v>955</v>
      </c>
      <c r="D34" s="28" t="s">
        <v>1048</v>
      </c>
      <c r="E34" s="28" t="s">
        <v>542</v>
      </c>
      <c r="F34" s="87">
        <v>18000</v>
      </c>
      <c r="G34" s="29">
        <v>115.93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44775</v>
      </c>
      <c r="B35" s="29">
        <v>542924</v>
      </c>
      <c r="C35" s="28" t="s">
        <v>1049</v>
      </c>
      <c r="D35" s="28" t="s">
        <v>1050</v>
      </c>
      <c r="E35" s="28" t="s">
        <v>543</v>
      </c>
      <c r="F35" s="87">
        <v>36000</v>
      </c>
      <c r="G35" s="29">
        <v>6.9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44775</v>
      </c>
      <c r="B36" s="29">
        <v>543286</v>
      </c>
      <c r="C36" s="28" t="s">
        <v>952</v>
      </c>
      <c r="D36" s="28" t="s">
        <v>1051</v>
      </c>
      <c r="E36" s="28" t="s">
        <v>542</v>
      </c>
      <c r="F36" s="87">
        <v>30000</v>
      </c>
      <c r="G36" s="29">
        <v>18.27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44775</v>
      </c>
      <c r="B37" s="29">
        <v>543286</v>
      </c>
      <c r="C37" s="28" t="s">
        <v>952</v>
      </c>
      <c r="D37" s="28" t="s">
        <v>1052</v>
      </c>
      <c r="E37" s="28" t="s">
        <v>543</v>
      </c>
      <c r="F37" s="87">
        <v>60000</v>
      </c>
      <c r="G37" s="29">
        <v>18.239999999999998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44775</v>
      </c>
      <c r="B38" s="29">
        <v>543286</v>
      </c>
      <c r="C38" s="28" t="s">
        <v>952</v>
      </c>
      <c r="D38" s="28" t="s">
        <v>1053</v>
      </c>
      <c r="E38" s="28" t="s">
        <v>542</v>
      </c>
      <c r="F38" s="87">
        <v>36000</v>
      </c>
      <c r="G38" s="29">
        <v>18.27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44775</v>
      </c>
      <c r="B39" s="29">
        <v>543286</v>
      </c>
      <c r="C39" s="28" t="s">
        <v>952</v>
      </c>
      <c r="D39" s="28" t="s">
        <v>1053</v>
      </c>
      <c r="E39" s="28" t="s">
        <v>543</v>
      </c>
      <c r="F39" s="87">
        <v>24000</v>
      </c>
      <c r="G39" s="29">
        <v>18.329999999999998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44775</v>
      </c>
      <c r="B40" s="29">
        <v>543286</v>
      </c>
      <c r="C40" s="28" t="s">
        <v>952</v>
      </c>
      <c r="D40" s="28" t="s">
        <v>998</v>
      </c>
      <c r="E40" s="28" t="s">
        <v>543</v>
      </c>
      <c r="F40" s="87">
        <v>36000</v>
      </c>
      <c r="G40" s="29">
        <v>18.23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44775</v>
      </c>
      <c r="B41" s="29">
        <v>539788</v>
      </c>
      <c r="C41" s="28" t="s">
        <v>1054</v>
      </c>
      <c r="D41" s="28" t="s">
        <v>1055</v>
      </c>
      <c r="E41" s="28" t="s">
        <v>543</v>
      </c>
      <c r="F41" s="87">
        <v>224400</v>
      </c>
      <c r="G41" s="29">
        <v>25.29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44775</v>
      </c>
      <c r="B42" s="29">
        <v>540198</v>
      </c>
      <c r="C42" s="28" t="s">
        <v>1056</v>
      </c>
      <c r="D42" s="28" t="s">
        <v>996</v>
      </c>
      <c r="E42" s="28" t="s">
        <v>543</v>
      </c>
      <c r="F42" s="87">
        <v>41397</v>
      </c>
      <c r="G42" s="29">
        <v>48.32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44775</v>
      </c>
      <c r="B43" s="29">
        <v>536659</v>
      </c>
      <c r="C43" s="28" t="s">
        <v>1057</v>
      </c>
      <c r="D43" s="28" t="s">
        <v>1058</v>
      </c>
      <c r="E43" s="28" t="s">
        <v>542</v>
      </c>
      <c r="F43" s="87">
        <v>57950</v>
      </c>
      <c r="G43" s="29">
        <v>17.75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44775</v>
      </c>
      <c r="B44" s="29">
        <v>543285</v>
      </c>
      <c r="C44" s="28" t="s">
        <v>1059</v>
      </c>
      <c r="D44" s="28" t="s">
        <v>1060</v>
      </c>
      <c r="E44" s="28" t="s">
        <v>542</v>
      </c>
      <c r="F44" s="87">
        <v>36000</v>
      </c>
      <c r="G44" s="29">
        <v>33.200000000000003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44775</v>
      </c>
      <c r="B45" s="29">
        <v>543285</v>
      </c>
      <c r="C45" s="28" t="s">
        <v>1059</v>
      </c>
      <c r="D45" s="28" t="s">
        <v>1015</v>
      </c>
      <c r="E45" s="28" t="s">
        <v>543</v>
      </c>
      <c r="F45" s="87">
        <v>36000</v>
      </c>
      <c r="G45" s="29">
        <v>33.200000000000003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44775</v>
      </c>
      <c r="B46" s="29">
        <v>540821</v>
      </c>
      <c r="C46" s="28" t="s">
        <v>999</v>
      </c>
      <c r="D46" s="28" t="s">
        <v>1039</v>
      </c>
      <c r="E46" s="28" t="s">
        <v>542</v>
      </c>
      <c r="F46" s="87">
        <v>92594</v>
      </c>
      <c r="G46" s="29">
        <v>23.65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44775</v>
      </c>
      <c r="B47" s="29">
        <v>540821</v>
      </c>
      <c r="C47" s="28" t="s">
        <v>999</v>
      </c>
      <c r="D47" s="28" t="s">
        <v>1039</v>
      </c>
      <c r="E47" s="28" t="s">
        <v>543</v>
      </c>
      <c r="F47" s="87">
        <v>523862</v>
      </c>
      <c r="G47" s="29">
        <v>23.7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44775</v>
      </c>
      <c r="B48" s="29">
        <v>530611</v>
      </c>
      <c r="C48" s="28" t="s">
        <v>1061</v>
      </c>
      <c r="D48" s="28" t="s">
        <v>1062</v>
      </c>
      <c r="E48" s="28" t="s">
        <v>543</v>
      </c>
      <c r="F48" s="87">
        <v>1145000</v>
      </c>
      <c r="G48" s="29">
        <v>1.33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44775</v>
      </c>
      <c r="B49" s="29">
        <v>530611</v>
      </c>
      <c r="C49" s="28" t="s">
        <v>1061</v>
      </c>
      <c r="D49" s="28" t="s">
        <v>1063</v>
      </c>
      <c r="E49" s="28" t="s">
        <v>543</v>
      </c>
      <c r="F49" s="87">
        <v>898000</v>
      </c>
      <c r="G49" s="29">
        <v>1.33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44775</v>
      </c>
      <c r="B50" s="29">
        <v>539406</v>
      </c>
      <c r="C50" s="28" t="s">
        <v>1064</v>
      </c>
      <c r="D50" s="28" t="s">
        <v>1065</v>
      </c>
      <c r="E50" s="28" t="s">
        <v>543</v>
      </c>
      <c r="F50" s="87">
        <v>7995</v>
      </c>
      <c r="G50" s="29">
        <v>55.1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44775</v>
      </c>
      <c r="B51" s="29">
        <v>519367</v>
      </c>
      <c r="C51" s="28" t="s">
        <v>1066</v>
      </c>
      <c r="D51" s="28" t="s">
        <v>1015</v>
      </c>
      <c r="E51" s="28" t="s">
        <v>542</v>
      </c>
      <c r="F51" s="87">
        <v>1000</v>
      </c>
      <c r="G51" s="29">
        <v>72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44775</v>
      </c>
      <c r="B52" s="29">
        <v>519367</v>
      </c>
      <c r="C52" s="28" t="s">
        <v>1066</v>
      </c>
      <c r="D52" s="28" t="s">
        <v>1067</v>
      </c>
      <c r="E52" s="28" t="s">
        <v>543</v>
      </c>
      <c r="F52" s="87">
        <v>1367</v>
      </c>
      <c r="G52" s="29">
        <v>72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44775</v>
      </c>
      <c r="B53" s="29">
        <v>540726</v>
      </c>
      <c r="C53" s="28" t="s">
        <v>1068</v>
      </c>
      <c r="D53" s="28" t="s">
        <v>1069</v>
      </c>
      <c r="E53" s="28" t="s">
        <v>543</v>
      </c>
      <c r="F53" s="87">
        <v>52229</v>
      </c>
      <c r="G53" s="29">
        <v>112.03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44775</v>
      </c>
      <c r="B54" s="29" t="s">
        <v>1000</v>
      </c>
      <c r="C54" s="28" t="s">
        <v>1001</v>
      </c>
      <c r="D54" s="28" t="s">
        <v>1070</v>
      </c>
      <c r="E54" s="28" t="s">
        <v>542</v>
      </c>
      <c r="F54" s="87">
        <v>220000</v>
      </c>
      <c r="G54" s="29">
        <v>26.42</v>
      </c>
      <c r="H54" s="29" t="s">
        <v>819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44775</v>
      </c>
      <c r="B55" s="29" t="s">
        <v>852</v>
      </c>
      <c r="C55" s="28" t="s">
        <v>1071</v>
      </c>
      <c r="D55" s="28" t="s">
        <v>1072</v>
      </c>
      <c r="E55" s="28" t="s">
        <v>542</v>
      </c>
      <c r="F55" s="87">
        <v>1150000</v>
      </c>
      <c r="G55" s="29">
        <v>399</v>
      </c>
      <c r="H55" s="29" t="s">
        <v>819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44775</v>
      </c>
      <c r="B56" s="29" t="s">
        <v>1073</v>
      </c>
      <c r="C56" s="28" t="s">
        <v>1074</v>
      </c>
      <c r="D56" s="28" t="s">
        <v>985</v>
      </c>
      <c r="E56" s="28" t="s">
        <v>542</v>
      </c>
      <c r="F56" s="87">
        <v>1969928</v>
      </c>
      <c r="G56" s="29">
        <v>6.12</v>
      </c>
      <c r="H56" s="29" t="s">
        <v>819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44775</v>
      </c>
      <c r="B57" s="29" t="s">
        <v>1073</v>
      </c>
      <c r="C57" s="28" t="s">
        <v>1074</v>
      </c>
      <c r="D57" s="28" t="s">
        <v>1075</v>
      </c>
      <c r="E57" s="28" t="s">
        <v>542</v>
      </c>
      <c r="F57" s="87">
        <v>2300000</v>
      </c>
      <c r="G57" s="29">
        <v>6.18</v>
      </c>
      <c r="H57" s="29" t="s">
        <v>819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44775</v>
      </c>
      <c r="B58" s="29" t="s">
        <v>1073</v>
      </c>
      <c r="C58" s="28" t="s">
        <v>1074</v>
      </c>
      <c r="D58" s="28" t="s">
        <v>1076</v>
      </c>
      <c r="E58" s="28" t="s">
        <v>542</v>
      </c>
      <c r="F58" s="87">
        <v>2050000</v>
      </c>
      <c r="G58" s="29">
        <v>6.39</v>
      </c>
      <c r="H58" s="29" t="s">
        <v>819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44775</v>
      </c>
      <c r="B59" s="29" t="s">
        <v>1073</v>
      </c>
      <c r="C59" s="28" t="s">
        <v>1074</v>
      </c>
      <c r="D59" s="28" t="s">
        <v>1075</v>
      </c>
      <c r="E59" s="28" t="s">
        <v>542</v>
      </c>
      <c r="F59" s="87">
        <v>1985063</v>
      </c>
      <c r="G59" s="29">
        <v>6.48</v>
      </c>
      <c r="H59" s="29" t="s">
        <v>819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44775</v>
      </c>
      <c r="B60" s="29" t="s">
        <v>1073</v>
      </c>
      <c r="C60" s="28" t="s">
        <v>1074</v>
      </c>
      <c r="D60" s="28" t="s">
        <v>1077</v>
      </c>
      <c r="E60" s="28" t="s">
        <v>542</v>
      </c>
      <c r="F60" s="87">
        <v>2000000</v>
      </c>
      <c r="G60" s="29">
        <v>6.14</v>
      </c>
      <c r="H60" s="29" t="s">
        <v>819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44775</v>
      </c>
      <c r="B61" s="29" t="s">
        <v>1005</v>
      </c>
      <c r="C61" s="28" t="s">
        <v>1006</v>
      </c>
      <c r="D61" s="28" t="s">
        <v>1078</v>
      </c>
      <c r="E61" s="28" t="s">
        <v>542</v>
      </c>
      <c r="F61" s="87">
        <v>52500</v>
      </c>
      <c r="G61" s="29">
        <v>74.989999999999995</v>
      </c>
      <c r="H61" s="29" t="s">
        <v>819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44775</v>
      </c>
      <c r="B62" s="29" t="s">
        <v>1079</v>
      </c>
      <c r="C62" s="28" t="s">
        <v>1080</v>
      </c>
      <c r="D62" s="28" t="s">
        <v>985</v>
      </c>
      <c r="E62" s="28" t="s">
        <v>542</v>
      </c>
      <c r="F62" s="87">
        <v>4955545</v>
      </c>
      <c r="G62" s="29">
        <v>10.57</v>
      </c>
      <c r="H62" s="29" t="s">
        <v>819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44775</v>
      </c>
      <c r="B63" s="29" t="s">
        <v>1081</v>
      </c>
      <c r="C63" s="28" t="s">
        <v>1082</v>
      </c>
      <c r="D63" s="28" t="s">
        <v>1083</v>
      </c>
      <c r="E63" s="28" t="s">
        <v>542</v>
      </c>
      <c r="F63" s="87">
        <v>75000</v>
      </c>
      <c r="G63" s="29">
        <v>197.02</v>
      </c>
      <c r="H63" s="29" t="s">
        <v>819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44775</v>
      </c>
      <c r="B64" s="29" t="s">
        <v>983</v>
      </c>
      <c r="C64" s="28" t="s">
        <v>984</v>
      </c>
      <c r="D64" s="28" t="s">
        <v>1007</v>
      </c>
      <c r="E64" s="28" t="s">
        <v>542</v>
      </c>
      <c r="F64" s="87">
        <v>116554</v>
      </c>
      <c r="G64" s="29">
        <v>50.8</v>
      </c>
      <c r="H64" s="29" t="s">
        <v>819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44775</v>
      </c>
      <c r="B65" s="29" t="s">
        <v>1084</v>
      </c>
      <c r="C65" s="28" t="s">
        <v>1085</v>
      </c>
      <c r="D65" s="28" t="s">
        <v>1086</v>
      </c>
      <c r="E65" s="28" t="s">
        <v>542</v>
      </c>
      <c r="F65" s="87">
        <v>73200</v>
      </c>
      <c r="G65" s="29">
        <v>244.24</v>
      </c>
      <c r="H65" s="29" t="s">
        <v>819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44775</v>
      </c>
      <c r="B66" s="29" t="s">
        <v>1087</v>
      </c>
      <c r="C66" s="28" t="s">
        <v>1088</v>
      </c>
      <c r="D66" s="28" t="s">
        <v>1089</v>
      </c>
      <c r="E66" s="28" t="s">
        <v>542</v>
      </c>
      <c r="F66" s="87">
        <v>93927</v>
      </c>
      <c r="G66" s="29">
        <v>26.49</v>
      </c>
      <c r="H66" s="29" t="s">
        <v>819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44775</v>
      </c>
      <c r="B67" s="29" t="s">
        <v>1008</v>
      </c>
      <c r="C67" s="28" t="s">
        <v>1009</v>
      </c>
      <c r="D67" s="28" t="s">
        <v>1090</v>
      </c>
      <c r="E67" s="28" t="s">
        <v>542</v>
      </c>
      <c r="F67" s="87">
        <v>460000</v>
      </c>
      <c r="G67" s="29">
        <v>18.84</v>
      </c>
      <c r="H67" s="29" t="s">
        <v>819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44775</v>
      </c>
      <c r="B68" s="29" t="s">
        <v>808</v>
      </c>
      <c r="C68" s="28" t="s">
        <v>1091</v>
      </c>
      <c r="D68" s="28" t="s">
        <v>1013</v>
      </c>
      <c r="E68" s="28" t="s">
        <v>542</v>
      </c>
      <c r="F68" s="87">
        <v>431388</v>
      </c>
      <c r="G68" s="29">
        <v>707.92</v>
      </c>
      <c r="H68" s="29" t="s">
        <v>819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44775</v>
      </c>
      <c r="B69" s="29" t="s">
        <v>808</v>
      </c>
      <c r="C69" s="28" t="s">
        <v>1091</v>
      </c>
      <c r="D69" s="28" t="s">
        <v>1092</v>
      </c>
      <c r="E69" s="28" t="s">
        <v>542</v>
      </c>
      <c r="F69" s="87">
        <v>504304</v>
      </c>
      <c r="G69" s="29">
        <v>698.49</v>
      </c>
      <c r="H69" s="29" t="s">
        <v>819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44775</v>
      </c>
      <c r="B70" s="29" t="s">
        <v>808</v>
      </c>
      <c r="C70" s="28" t="s">
        <v>1091</v>
      </c>
      <c r="D70" s="28" t="s">
        <v>1014</v>
      </c>
      <c r="E70" s="28" t="s">
        <v>542</v>
      </c>
      <c r="F70" s="87">
        <v>786354</v>
      </c>
      <c r="G70" s="29">
        <v>703.89</v>
      </c>
      <c r="H70" s="29" t="s">
        <v>819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44775</v>
      </c>
      <c r="B71" s="29" t="s">
        <v>808</v>
      </c>
      <c r="C71" s="28" t="s">
        <v>1091</v>
      </c>
      <c r="D71" s="28" t="s">
        <v>1093</v>
      </c>
      <c r="E71" s="28" t="s">
        <v>542</v>
      </c>
      <c r="F71" s="87">
        <v>332049</v>
      </c>
      <c r="G71" s="29">
        <v>701.72</v>
      </c>
      <c r="H71" s="29" t="s">
        <v>819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44775</v>
      </c>
      <c r="B72" s="29" t="s">
        <v>808</v>
      </c>
      <c r="C72" s="28" t="s">
        <v>1091</v>
      </c>
      <c r="D72" s="28" t="s">
        <v>1012</v>
      </c>
      <c r="E72" s="28" t="s">
        <v>542</v>
      </c>
      <c r="F72" s="87">
        <v>613678</v>
      </c>
      <c r="G72" s="29">
        <v>701.97</v>
      </c>
      <c r="H72" s="29" t="s">
        <v>819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44775</v>
      </c>
      <c r="B73" s="29" t="s">
        <v>1010</v>
      </c>
      <c r="C73" s="28" t="s">
        <v>1011</v>
      </c>
      <c r="D73" s="28" t="s">
        <v>1012</v>
      </c>
      <c r="E73" s="28" t="s">
        <v>542</v>
      </c>
      <c r="F73" s="87">
        <v>66416</v>
      </c>
      <c r="G73" s="29">
        <v>1022.37</v>
      </c>
      <c r="H73" s="29" t="s">
        <v>819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44775</v>
      </c>
      <c r="B74" s="29" t="s">
        <v>1094</v>
      </c>
      <c r="C74" s="28" t="s">
        <v>1095</v>
      </c>
      <c r="D74" s="28" t="s">
        <v>1096</v>
      </c>
      <c r="E74" s="28" t="s">
        <v>542</v>
      </c>
      <c r="F74" s="87">
        <v>72000</v>
      </c>
      <c r="G74" s="29">
        <v>80.400000000000006</v>
      </c>
      <c r="H74" s="29" t="s">
        <v>819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44775</v>
      </c>
      <c r="B75" s="29" t="s">
        <v>1097</v>
      </c>
      <c r="C75" s="28" t="s">
        <v>1098</v>
      </c>
      <c r="D75" s="28" t="s">
        <v>1004</v>
      </c>
      <c r="E75" s="28" t="s">
        <v>542</v>
      </c>
      <c r="F75" s="87">
        <v>5782665</v>
      </c>
      <c r="G75" s="29">
        <v>3.79</v>
      </c>
      <c r="H75" s="29" t="s">
        <v>819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44775</v>
      </c>
      <c r="B76" s="29" t="s">
        <v>1000</v>
      </c>
      <c r="C76" s="28" t="s">
        <v>1001</v>
      </c>
      <c r="D76" s="28" t="s">
        <v>1099</v>
      </c>
      <c r="E76" s="28" t="s">
        <v>543</v>
      </c>
      <c r="F76" s="87">
        <v>220000</v>
      </c>
      <c r="G76" s="29">
        <v>26.42</v>
      </c>
      <c r="H76" s="29" t="s">
        <v>819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44775</v>
      </c>
      <c r="B77" s="29" t="s">
        <v>1000</v>
      </c>
      <c r="C77" s="28" t="s">
        <v>1001</v>
      </c>
      <c r="D77" s="28" t="s">
        <v>1002</v>
      </c>
      <c r="E77" s="28" t="s">
        <v>543</v>
      </c>
      <c r="F77" s="87">
        <v>100000</v>
      </c>
      <c r="G77" s="29">
        <v>27.42</v>
      </c>
      <c r="H77" s="29" t="s">
        <v>819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44775</v>
      </c>
      <c r="B78" s="29" t="s">
        <v>1016</v>
      </c>
      <c r="C78" s="28" t="s">
        <v>1017</v>
      </c>
      <c r="D78" s="28" t="s">
        <v>1018</v>
      </c>
      <c r="E78" s="28" t="s">
        <v>543</v>
      </c>
      <c r="F78" s="87">
        <v>176270</v>
      </c>
      <c r="G78" s="29">
        <v>51.64</v>
      </c>
      <c r="H78" s="29" t="s">
        <v>819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44775</v>
      </c>
      <c r="B79" s="29" t="s">
        <v>1073</v>
      </c>
      <c r="C79" s="28" t="s">
        <v>1074</v>
      </c>
      <c r="D79" s="28" t="s">
        <v>985</v>
      </c>
      <c r="E79" s="28" t="s">
        <v>543</v>
      </c>
      <c r="F79" s="87">
        <v>1424651</v>
      </c>
      <c r="G79" s="29">
        <v>6.65</v>
      </c>
      <c r="H79" s="29" t="s">
        <v>819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44775</v>
      </c>
      <c r="B80" s="29" t="s">
        <v>1073</v>
      </c>
      <c r="C80" s="28" t="s">
        <v>1074</v>
      </c>
      <c r="D80" s="28" t="s">
        <v>1100</v>
      </c>
      <c r="E80" s="28" t="s">
        <v>543</v>
      </c>
      <c r="F80" s="87">
        <v>3300100</v>
      </c>
      <c r="G80" s="29">
        <v>6.06</v>
      </c>
      <c r="H80" s="29" t="s">
        <v>819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44775</v>
      </c>
      <c r="B81" s="29" t="s">
        <v>1073</v>
      </c>
      <c r="C81" s="28" t="s">
        <v>1074</v>
      </c>
      <c r="D81" s="28" t="s">
        <v>1101</v>
      </c>
      <c r="E81" s="28" t="s">
        <v>543</v>
      </c>
      <c r="F81" s="87">
        <v>2050000</v>
      </c>
      <c r="G81" s="29">
        <v>6.05</v>
      </c>
      <c r="H81" s="29" t="s">
        <v>819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44775</v>
      </c>
      <c r="B82" s="29" t="s">
        <v>1079</v>
      </c>
      <c r="C82" s="28" t="s">
        <v>1080</v>
      </c>
      <c r="D82" s="28" t="s">
        <v>985</v>
      </c>
      <c r="E82" s="28" t="s">
        <v>543</v>
      </c>
      <c r="F82" s="87">
        <v>4918997</v>
      </c>
      <c r="G82" s="29">
        <v>10.6</v>
      </c>
      <c r="H82" s="29" t="s">
        <v>819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44775</v>
      </c>
      <c r="B83" s="29" t="s">
        <v>1081</v>
      </c>
      <c r="C83" s="28" t="s">
        <v>1082</v>
      </c>
      <c r="D83" s="28" t="s">
        <v>1102</v>
      </c>
      <c r="E83" s="28" t="s">
        <v>543</v>
      </c>
      <c r="F83" s="87">
        <v>111100</v>
      </c>
      <c r="G83" s="29">
        <v>197.98</v>
      </c>
      <c r="H83" s="29" t="s">
        <v>819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44775</v>
      </c>
      <c r="B84" s="29" t="s">
        <v>983</v>
      </c>
      <c r="C84" s="28" t="s">
        <v>984</v>
      </c>
      <c r="D84" s="28" t="s">
        <v>1007</v>
      </c>
      <c r="E84" s="28" t="s">
        <v>543</v>
      </c>
      <c r="F84" s="87">
        <v>116554</v>
      </c>
      <c r="G84" s="29">
        <v>51.23</v>
      </c>
      <c r="H84" s="29" t="s">
        <v>819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44775</v>
      </c>
      <c r="B85" s="29" t="s">
        <v>1084</v>
      </c>
      <c r="C85" s="28" t="s">
        <v>1085</v>
      </c>
      <c r="D85" s="28" t="s">
        <v>1103</v>
      </c>
      <c r="E85" s="28" t="s">
        <v>543</v>
      </c>
      <c r="F85" s="87">
        <v>50800</v>
      </c>
      <c r="G85" s="29">
        <v>246.09</v>
      </c>
      <c r="H85" s="29" t="s">
        <v>819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44775</v>
      </c>
      <c r="B86" s="29" t="s">
        <v>1084</v>
      </c>
      <c r="C86" s="28" t="s">
        <v>1085</v>
      </c>
      <c r="D86" s="28" t="s">
        <v>1104</v>
      </c>
      <c r="E86" s="28" t="s">
        <v>543</v>
      </c>
      <c r="F86" s="87">
        <v>53200</v>
      </c>
      <c r="G86" s="29">
        <v>245.65</v>
      </c>
      <c r="H86" s="29" t="s">
        <v>819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44775</v>
      </c>
      <c r="B87" s="29" t="s">
        <v>1084</v>
      </c>
      <c r="C87" s="28" t="s">
        <v>1085</v>
      </c>
      <c r="D87" s="28" t="s">
        <v>1105</v>
      </c>
      <c r="E87" s="28" t="s">
        <v>543</v>
      </c>
      <c r="F87" s="87">
        <v>89200</v>
      </c>
      <c r="G87" s="29">
        <v>243.49</v>
      </c>
      <c r="H87" s="29" t="s">
        <v>819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44775</v>
      </c>
      <c r="B88" s="29" t="s">
        <v>1087</v>
      </c>
      <c r="C88" s="28" t="s">
        <v>1088</v>
      </c>
      <c r="D88" s="28" t="s">
        <v>1089</v>
      </c>
      <c r="E88" s="28" t="s">
        <v>543</v>
      </c>
      <c r="F88" s="87">
        <v>9332</v>
      </c>
      <c r="G88" s="29">
        <v>25.55</v>
      </c>
      <c r="H88" s="29" t="s">
        <v>819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44775</v>
      </c>
      <c r="B89" s="29" t="s">
        <v>1008</v>
      </c>
      <c r="C89" s="28" t="s">
        <v>1009</v>
      </c>
      <c r="D89" s="28" t="s">
        <v>1106</v>
      </c>
      <c r="E89" s="28" t="s">
        <v>543</v>
      </c>
      <c r="F89" s="87">
        <v>591549</v>
      </c>
      <c r="G89" s="29">
        <v>17.579999999999998</v>
      </c>
      <c r="H89" s="29" t="s">
        <v>819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44775</v>
      </c>
      <c r="B90" s="29" t="s">
        <v>1008</v>
      </c>
      <c r="C90" s="28" t="s">
        <v>1009</v>
      </c>
      <c r="D90" s="28" t="s">
        <v>1060</v>
      </c>
      <c r="E90" s="28" t="s">
        <v>543</v>
      </c>
      <c r="F90" s="87">
        <v>306038</v>
      </c>
      <c r="G90" s="29">
        <v>18.260000000000002</v>
      </c>
      <c r="H90" s="29" t="s">
        <v>819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44775</v>
      </c>
      <c r="B91" s="29" t="s">
        <v>808</v>
      </c>
      <c r="C91" s="28" t="s">
        <v>1091</v>
      </c>
      <c r="D91" s="28" t="s">
        <v>1014</v>
      </c>
      <c r="E91" s="28" t="s">
        <v>543</v>
      </c>
      <c r="F91" s="87">
        <v>786354</v>
      </c>
      <c r="G91" s="29">
        <v>704.51</v>
      </c>
      <c r="H91" s="29" t="s">
        <v>819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44775</v>
      </c>
      <c r="B92" s="29" t="s">
        <v>808</v>
      </c>
      <c r="C92" s="28" t="s">
        <v>1091</v>
      </c>
      <c r="D92" s="28" t="s">
        <v>1092</v>
      </c>
      <c r="E92" s="28" t="s">
        <v>543</v>
      </c>
      <c r="F92" s="87">
        <v>504304</v>
      </c>
      <c r="G92" s="29">
        <v>698.8</v>
      </c>
      <c r="H92" s="29" t="s">
        <v>819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44775</v>
      </c>
      <c r="B93" s="29" t="s">
        <v>808</v>
      </c>
      <c r="C93" s="28" t="s">
        <v>1091</v>
      </c>
      <c r="D93" s="28" t="s">
        <v>1093</v>
      </c>
      <c r="E93" s="28" t="s">
        <v>543</v>
      </c>
      <c r="F93" s="87">
        <v>332049</v>
      </c>
      <c r="G93" s="29">
        <v>702.03</v>
      </c>
      <c r="H93" s="29" t="s">
        <v>819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44775</v>
      </c>
      <c r="B94" s="29" t="s">
        <v>808</v>
      </c>
      <c r="C94" s="28" t="s">
        <v>1091</v>
      </c>
      <c r="D94" s="28" t="s">
        <v>1012</v>
      </c>
      <c r="E94" s="28" t="s">
        <v>543</v>
      </c>
      <c r="F94" s="87">
        <v>618076</v>
      </c>
      <c r="G94" s="29">
        <v>702.95</v>
      </c>
      <c r="H94" s="29" t="s">
        <v>819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44775</v>
      </c>
      <c r="B95" s="29" t="s">
        <v>808</v>
      </c>
      <c r="C95" s="28" t="s">
        <v>1091</v>
      </c>
      <c r="D95" s="28" t="s">
        <v>1013</v>
      </c>
      <c r="E95" s="28" t="s">
        <v>543</v>
      </c>
      <c r="F95" s="87">
        <v>441527</v>
      </c>
      <c r="G95" s="29">
        <v>710.05</v>
      </c>
      <c r="H95" s="29" t="s">
        <v>819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44775</v>
      </c>
      <c r="B96" s="29" t="s">
        <v>1010</v>
      </c>
      <c r="C96" s="28" t="s">
        <v>1011</v>
      </c>
      <c r="D96" s="28" t="s">
        <v>1012</v>
      </c>
      <c r="E96" s="28" t="s">
        <v>543</v>
      </c>
      <c r="F96" s="87">
        <v>78790</v>
      </c>
      <c r="G96" s="29">
        <v>1020.35</v>
      </c>
      <c r="H96" s="29" t="s">
        <v>819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44775</v>
      </c>
      <c r="B97" s="29" t="s">
        <v>1094</v>
      </c>
      <c r="C97" s="28" t="s">
        <v>1095</v>
      </c>
      <c r="D97" s="28" t="s">
        <v>1096</v>
      </c>
      <c r="E97" s="28" t="s">
        <v>543</v>
      </c>
      <c r="F97" s="87">
        <v>72000</v>
      </c>
      <c r="G97" s="29">
        <v>80.42</v>
      </c>
      <c r="H97" s="29" t="s">
        <v>819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44775</v>
      </c>
      <c r="B98" s="29" t="s">
        <v>1097</v>
      </c>
      <c r="C98" s="28" t="s">
        <v>1098</v>
      </c>
      <c r="D98" s="28" t="s">
        <v>1004</v>
      </c>
      <c r="E98" s="28" t="s">
        <v>543</v>
      </c>
      <c r="F98" s="87">
        <v>682665</v>
      </c>
      <c r="G98" s="29">
        <v>3.81</v>
      </c>
      <c r="H98" s="29" t="s">
        <v>819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2"/>
  <sheetViews>
    <sheetView zoomScale="85" zoomScaleNormal="85" workbookViewId="0">
      <selection activeCell="B35" sqref="B3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44776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224">
        <v>1</v>
      </c>
      <c r="B10" s="221">
        <v>44700</v>
      </c>
      <c r="C10" s="289"/>
      <c r="D10" s="286" t="s">
        <v>75</v>
      </c>
      <c r="E10" s="287" t="s">
        <v>559</v>
      </c>
      <c r="F10" s="224">
        <v>681</v>
      </c>
      <c r="G10" s="224">
        <v>635</v>
      </c>
      <c r="H10" s="224"/>
      <c r="I10" s="288" t="s">
        <v>833</v>
      </c>
      <c r="J10" s="293" t="s">
        <v>560</v>
      </c>
      <c r="K10" s="255"/>
      <c r="L10" s="256"/>
      <c r="M10" s="257"/>
      <c r="N10" s="255"/>
      <c r="O10" s="278"/>
      <c r="P10" s="255">
        <f>VLOOKUP(D10,'MidCap Intra'!B37:C588,2,0)</f>
        <v>686.8</v>
      </c>
      <c r="Q10" s="219"/>
      <c r="R10" s="219" t="s">
        <v>558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30">
        <v>2</v>
      </c>
      <c r="B11" s="356">
        <v>44748</v>
      </c>
      <c r="C11" s="357"/>
      <c r="D11" s="358" t="s">
        <v>466</v>
      </c>
      <c r="E11" s="359" t="s">
        <v>829</v>
      </c>
      <c r="F11" s="330">
        <v>121.4</v>
      </c>
      <c r="G11" s="330">
        <v>113.4</v>
      </c>
      <c r="H11" s="330">
        <v>128.5</v>
      </c>
      <c r="I11" s="360" t="s">
        <v>919</v>
      </c>
      <c r="J11" s="336" t="s">
        <v>986</v>
      </c>
      <c r="K11" s="336">
        <f t="shared" ref="K11" si="0">H11-F11</f>
        <v>7.0999999999999943</v>
      </c>
      <c r="L11" s="337">
        <f t="shared" ref="L11" si="1">(F11*-0.7)/100</f>
        <v>-0.8498</v>
      </c>
      <c r="M11" s="338">
        <f t="shared" ref="M11" si="2">(K11+L11)/F11</f>
        <v>5.1484349258649045E-2</v>
      </c>
      <c r="N11" s="310" t="s">
        <v>557</v>
      </c>
      <c r="O11" s="331">
        <v>44774</v>
      </c>
      <c r="P11" s="310"/>
      <c r="Q11" s="219"/>
      <c r="R11" s="219" t="s">
        <v>558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224">
        <v>3</v>
      </c>
      <c r="B12" s="221">
        <v>44755</v>
      </c>
      <c r="C12" s="289"/>
      <c r="D12" s="286" t="s">
        <v>135</v>
      </c>
      <c r="E12" s="287" t="s">
        <v>559</v>
      </c>
      <c r="F12" s="224" t="s">
        <v>915</v>
      </c>
      <c r="G12" s="224">
        <v>67</v>
      </c>
      <c r="H12" s="224"/>
      <c r="I12" s="288" t="s">
        <v>916</v>
      </c>
      <c r="J12" s="255" t="s">
        <v>560</v>
      </c>
      <c r="K12" s="255"/>
      <c r="L12" s="256"/>
      <c r="M12" s="257"/>
      <c r="N12" s="255"/>
      <c r="O12" s="278"/>
      <c r="P12" s="255">
        <f>VLOOKUP(D12,'MidCap Intra'!B53:C604,2,0)</f>
        <v>71.95</v>
      </c>
      <c r="Q12" s="219"/>
      <c r="R12" s="219" t="s">
        <v>558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18">
        <v>4</v>
      </c>
      <c r="B13" s="315">
        <v>44768</v>
      </c>
      <c r="C13" s="326"/>
      <c r="D13" s="327" t="s">
        <v>504</v>
      </c>
      <c r="E13" s="328" t="s">
        <v>559</v>
      </c>
      <c r="F13" s="318" t="s">
        <v>956</v>
      </c>
      <c r="G13" s="318">
        <v>970</v>
      </c>
      <c r="H13" s="318"/>
      <c r="I13" s="329" t="s">
        <v>839</v>
      </c>
      <c r="J13" s="319" t="s">
        <v>560</v>
      </c>
      <c r="K13" s="319"/>
      <c r="L13" s="320"/>
      <c r="M13" s="321"/>
      <c r="N13" s="319"/>
      <c r="O13" s="322"/>
      <c r="P13" s="255">
        <f>VLOOKUP(D13,'MidCap Intra'!B54:C605,2,0)</f>
        <v>1058.8499999999999</v>
      </c>
      <c r="Q13" s="219"/>
      <c r="R13" s="219" t="s">
        <v>558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18">
        <v>5</v>
      </c>
      <c r="B14" s="315">
        <v>44770</v>
      </c>
      <c r="C14" s="326"/>
      <c r="D14" s="327" t="s">
        <v>828</v>
      </c>
      <c r="E14" s="328" t="s">
        <v>559</v>
      </c>
      <c r="F14" s="318" t="s">
        <v>964</v>
      </c>
      <c r="G14" s="318">
        <v>329</v>
      </c>
      <c r="H14" s="318"/>
      <c r="I14" s="329" t="s">
        <v>965</v>
      </c>
      <c r="J14" s="319" t="s">
        <v>560</v>
      </c>
      <c r="K14" s="319"/>
      <c r="L14" s="320"/>
      <c r="M14" s="321"/>
      <c r="N14" s="319"/>
      <c r="O14" s="322"/>
      <c r="P14" s="255">
        <f>VLOOKUP(D14,'MidCap Intra'!B55:C606,2,0)</f>
        <v>350.2</v>
      </c>
      <c r="Q14" s="219"/>
      <c r="R14" s="219" t="s">
        <v>831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8"/>
      <c r="B15" s="315"/>
      <c r="C15" s="326"/>
      <c r="D15" s="327"/>
      <c r="E15" s="328"/>
      <c r="F15" s="318"/>
      <c r="G15" s="318"/>
      <c r="H15" s="318"/>
      <c r="I15" s="329"/>
      <c r="J15" s="319"/>
      <c r="K15" s="319"/>
      <c r="L15" s="320"/>
      <c r="M15" s="321"/>
      <c r="N15" s="319"/>
      <c r="O15" s="322"/>
      <c r="P15" s="320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561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562</v>
      </c>
      <c r="B19" s="111"/>
      <c r="C19" s="111"/>
      <c r="D19" s="111"/>
      <c r="E19" s="41"/>
      <c r="F19" s="119" t="s">
        <v>563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564</v>
      </c>
      <c r="B20" s="111"/>
      <c r="C20" s="111"/>
      <c r="D20" s="111" t="s">
        <v>818</v>
      </c>
      <c r="E20" s="6"/>
      <c r="F20" s="119" t="s">
        <v>565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566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534</v>
      </c>
      <c r="C23" s="98"/>
      <c r="D23" s="97" t="s">
        <v>545</v>
      </c>
      <c r="E23" s="96" t="s">
        <v>546</v>
      </c>
      <c r="F23" s="96" t="s">
        <v>547</v>
      </c>
      <c r="G23" s="96" t="s">
        <v>567</v>
      </c>
      <c r="H23" s="96" t="s">
        <v>549</v>
      </c>
      <c r="I23" s="96" t="s">
        <v>550</v>
      </c>
      <c r="J23" s="96" t="s">
        <v>551</v>
      </c>
      <c r="K23" s="96" t="s">
        <v>568</v>
      </c>
      <c r="L23" s="132" t="s">
        <v>553</v>
      </c>
      <c r="M23" s="98" t="s">
        <v>554</v>
      </c>
      <c r="N23" s="95" t="s">
        <v>555</v>
      </c>
      <c r="O23" s="261" t="s">
        <v>556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34" customFormat="1" ht="15" customHeight="1">
      <c r="A24" s="374">
        <v>1</v>
      </c>
      <c r="B24" s="341">
        <v>44771</v>
      </c>
      <c r="C24" s="375"/>
      <c r="D24" s="376" t="s">
        <v>270</v>
      </c>
      <c r="E24" s="306" t="s">
        <v>559</v>
      </c>
      <c r="F24" s="306">
        <v>2305</v>
      </c>
      <c r="G24" s="306">
        <v>2240</v>
      </c>
      <c r="H24" s="306">
        <v>2368</v>
      </c>
      <c r="I24" s="306" t="s">
        <v>978</v>
      </c>
      <c r="J24" s="336" t="s">
        <v>1020</v>
      </c>
      <c r="K24" s="336">
        <f t="shared" ref="K24" si="3">H24-F24</f>
        <v>63</v>
      </c>
      <c r="L24" s="337">
        <f t="shared" ref="L24" si="4">(F24*-0.7)/100</f>
        <v>-16.135000000000002</v>
      </c>
      <c r="M24" s="338">
        <f t="shared" ref="M24" si="5">(K24+L24)/F24</f>
        <v>2.0331887201735354E-2</v>
      </c>
      <c r="N24" s="310" t="s">
        <v>557</v>
      </c>
      <c r="O24" s="331">
        <v>44775</v>
      </c>
      <c r="P24" s="243"/>
      <c r="Q24" s="259"/>
      <c r="R24" s="260" t="s">
        <v>558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23"/>
      <c r="AJ24" s="324"/>
      <c r="AK24" s="333"/>
      <c r="AL24" s="333"/>
    </row>
    <row r="25" spans="1:38" s="334" customFormat="1" ht="15" customHeight="1">
      <c r="A25" s="377">
        <v>2</v>
      </c>
      <c r="B25" s="335">
        <v>44775</v>
      </c>
      <c r="C25" s="378"/>
      <c r="D25" s="379" t="s">
        <v>466</v>
      </c>
      <c r="E25" s="330" t="s">
        <v>559</v>
      </c>
      <c r="F25" s="330">
        <v>128</v>
      </c>
      <c r="G25" s="330">
        <v>123</v>
      </c>
      <c r="H25" s="330">
        <v>131.25</v>
      </c>
      <c r="I25" s="330" t="s">
        <v>1019</v>
      </c>
      <c r="J25" s="336" t="s">
        <v>1021</v>
      </c>
      <c r="K25" s="336">
        <f t="shared" ref="K25" si="6">H25-F25</f>
        <v>3.25</v>
      </c>
      <c r="L25" s="337">
        <f>(F25*-0.07)/100</f>
        <v>-8.9600000000000013E-2</v>
      </c>
      <c r="M25" s="338">
        <f t="shared" ref="M25" si="7">(K25+L25)/F25</f>
        <v>2.4690625000000001E-2</v>
      </c>
      <c r="N25" s="310" t="s">
        <v>557</v>
      </c>
      <c r="O25" s="331">
        <v>44775</v>
      </c>
      <c r="P25" s="243"/>
      <c r="Q25" s="259"/>
      <c r="R25" s="260" t="s">
        <v>558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23"/>
      <c r="AJ25" s="324"/>
      <c r="AK25" s="333"/>
      <c r="AL25" s="333"/>
    </row>
    <row r="26" spans="1:38" s="334" customFormat="1" ht="15" customHeight="1">
      <c r="A26" s="314">
        <v>3</v>
      </c>
      <c r="B26" s="332">
        <v>44775</v>
      </c>
      <c r="C26" s="316"/>
      <c r="D26" s="317" t="s">
        <v>1024</v>
      </c>
      <c r="E26" s="369" t="s">
        <v>559</v>
      </c>
      <c r="F26" s="369" t="s">
        <v>1022</v>
      </c>
      <c r="G26" s="369">
        <v>2330</v>
      </c>
      <c r="H26" s="369"/>
      <c r="I26" s="369" t="s">
        <v>1023</v>
      </c>
      <c r="J26" s="255" t="s">
        <v>560</v>
      </c>
      <c r="K26" s="255"/>
      <c r="L26" s="256"/>
      <c r="M26" s="257"/>
      <c r="N26" s="255"/>
      <c r="O26" s="221"/>
      <c r="P26" s="243"/>
      <c r="Q26" s="259"/>
      <c r="R26" s="260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23"/>
      <c r="AJ26" s="324"/>
      <c r="AK26" s="333"/>
      <c r="AL26" s="333"/>
    </row>
    <row r="27" spans="1:38" s="334" customFormat="1" ht="15" customHeight="1">
      <c r="A27" s="314">
        <v>4</v>
      </c>
      <c r="B27" s="332">
        <v>44775</v>
      </c>
      <c r="C27" s="316"/>
      <c r="D27" s="317" t="s">
        <v>117</v>
      </c>
      <c r="E27" s="369" t="s">
        <v>559</v>
      </c>
      <c r="F27" s="369" t="s">
        <v>1025</v>
      </c>
      <c r="G27" s="369">
        <v>519</v>
      </c>
      <c r="H27" s="369"/>
      <c r="I27" s="369" t="s">
        <v>1026</v>
      </c>
      <c r="J27" s="255" t="s">
        <v>560</v>
      </c>
      <c r="K27" s="255"/>
      <c r="L27" s="256"/>
      <c r="M27" s="257"/>
      <c r="N27" s="255"/>
      <c r="O27" s="221"/>
      <c r="P27" s="243"/>
      <c r="Q27" s="259"/>
      <c r="R27" s="260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23"/>
      <c r="AJ27" s="324"/>
      <c r="AK27" s="333"/>
      <c r="AL27" s="333"/>
    </row>
    <row r="28" spans="1:38" s="334" customFormat="1" ht="15" customHeight="1">
      <c r="A28" s="314"/>
      <c r="B28" s="332"/>
      <c r="C28" s="316"/>
      <c r="D28" s="317"/>
      <c r="E28" s="369"/>
      <c r="F28" s="369"/>
      <c r="G28" s="369"/>
      <c r="H28" s="369"/>
      <c r="I28" s="369"/>
      <c r="J28" s="255"/>
      <c r="K28" s="255"/>
      <c r="L28" s="256"/>
      <c r="M28" s="257"/>
      <c r="N28" s="255"/>
      <c r="O28" s="221"/>
      <c r="P28" s="243"/>
      <c r="Q28" s="259"/>
      <c r="R28" s="260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23"/>
      <c r="AJ28" s="324"/>
      <c r="AK28" s="333"/>
      <c r="AL28" s="333"/>
    </row>
    <row r="29" spans="1:38" s="325" customFormat="1" ht="15" customHeight="1">
      <c r="A29" s="314"/>
      <c r="B29" s="315"/>
      <c r="C29" s="316"/>
      <c r="D29" s="317"/>
      <c r="E29" s="318"/>
      <c r="F29" s="318"/>
      <c r="G29" s="318"/>
      <c r="H29" s="318"/>
      <c r="I29" s="318"/>
      <c r="J29" s="255"/>
      <c r="K29" s="255"/>
      <c r="L29" s="256"/>
      <c r="M29" s="257"/>
      <c r="N29" s="255"/>
      <c r="O29" s="278"/>
      <c r="P29" s="243"/>
      <c r="Q29" s="259"/>
      <c r="R29" s="260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23"/>
      <c r="AJ29" s="324"/>
      <c r="AK29" s="324"/>
      <c r="AL29" s="324"/>
    </row>
    <row r="30" spans="1:38" ht="15" customHeight="1">
      <c r="A30" s="262"/>
      <c r="B30" s="263"/>
      <c r="C30" s="264"/>
      <c r="D30" s="265"/>
      <c r="E30" s="266"/>
      <c r="F30" s="266"/>
      <c r="G30" s="266"/>
      <c r="H30" s="266"/>
      <c r="I30" s="266"/>
      <c r="J30" s="267"/>
      <c r="K30" s="267"/>
      <c r="L30" s="268"/>
      <c r="M30" s="269"/>
      <c r="N30" s="267"/>
      <c r="O30" s="270"/>
      <c r="P30" s="243"/>
      <c r="Q30" s="259"/>
      <c r="R30" s="260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1"/>
      <c r="AI30" s="1"/>
      <c r="AJ30" s="1"/>
      <c r="AK30" s="1"/>
      <c r="AL30" s="1"/>
    </row>
    <row r="31" spans="1:38" ht="44.25" customHeight="1">
      <c r="A31" s="111" t="s">
        <v>561</v>
      </c>
      <c r="B31" s="133"/>
      <c r="C31" s="133"/>
      <c r="D31" s="1"/>
      <c r="E31" s="6"/>
      <c r="F31" s="6"/>
      <c r="G31" s="6"/>
      <c r="H31" s="6" t="s">
        <v>573</v>
      </c>
      <c r="I31" s="6"/>
      <c r="J31" s="6"/>
      <c r="K31" s="107"/>
      <c r="L31" s="135"/>
      <c r="M31" s="107"/>
      <c r="N31" s="108"/>
      <c r="O31" s="107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54"/>
      <c r="AD31" s="254"/>
      <c r="AE31" s="254"/>
      <c r="AF31" s="254"/>
      <c r="AG31" s="254"/>
      <c r="AH31" s="254"/>
    </row>
    <row r="32" spans="1:38" ht="12.75" customHeight="1">
      <c r="A32" s="118" t="s">
        <v>562</v>
      </c>
      <c r="B32" s="111"/>
      <c r="C32" s="111"/>
      <c r="D32" s="111"/>
      <c r="E32" s="41"/>
      <c r="F32" s="119" t="s">
        <v>563</v>
      </c>
      <c r="G32" s="56"/>
      <c r="H32" s="41"/>
      <c r="I32" s="56"/>
      <c r="J32" s="6"/>
      <c r="K32" s="136"/>
      <c r="L32" s="137"/>
      <c r="M32" s="6"/>
      <c r="N32" s="101"/>
      <c r="O32" s="138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18"/>
      <c r="B33" s="111"/>
      <c r="C33" s="111"/>
      <c r="D33" s="111"/>
      <c r="E33" s="6"/>
      <c r="F33" s="119" t="s">
        <v>565</v>
      </c>
      <c r="G33" s="56"/>
      <c r="H33" s="41"/>
      <c r="I33" s="56"/>
      <c r="J33" s="6"/>
      <c r="K33" s="136"/>
      <c r="L33" s="137"/>
      <c r="M33" s="6"/>
      <c r="N33" s="101"/>
      <c r="O33" s="138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1"/>
      <c r="B34" s="111"/>
      <c r="C34" s="111"/>
      <c r="D34" s="111"/>
      <c r="E34" s="6"/>
      <c r="F34" s="6"/>
      <c r="G34" s="6"/>
      <c r="H34" s="6"/>
      <c r="I34" s="6"/>
      <c r="J34" s="124"/>
      <c r="K34" s="121"/>
      <c r="L34" s="122"/>
      <c r="M34" s="6"/>
      <c r="N34" s="125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39" t="s">
        <v>574</v>
      </c>
      <c r="B35" s="139"/>
      <c r="C35" s="139"/>
      <c r="D35" s="139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534</v>
      </c>
      <c r="C36" s="96"/>
      <c r="D36" s="97" t="s">
        <v>545</v>
      </c>
      <c r="E36" s="96" t="s">
        <v>546</v>
      </c>
      <c r="F36" s="96" t="s">
        <v>547</v>
      </c>
      <c r="G36" s="96" t="s">
        <v>567</v>
      </c>
      <c r="H36" s="96" t="s">
        <v>549</v>
      </c>
      <c r="I36" s="96" t="s">
        <v>550</v>
      </c>
      <c r="J36" s="95" t="s">
        <v>551</v>
      </c>
      <c r="K36" s="140" t="s">
        <v>575</v>
      </c>
      <c r="L36" s="98" t="s">
        <v>553</v>
      </c>
      <c r="M36" s="140" t="s">
        <v>576</v>
      </c>
      <c r="N36" s="96" t="s">
        <v>577</v>
      </c>
      <c r="O36" s="95" t="s">
        <v>555</v>
      </c>
      <c r="P36" s="97" t="s">
        <v>556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20" customFormat="1" ht="13.15" hidden="1" customHeight="1">
      <c r="A37" s="306">
        <v>1</v>
      </c>
      <c r="B37" s="305">
        <v>44739</v>
      </c>
      <c r="C37" s="307"/>
      <c r="D37" s="308" t="s">
        <v>837</v>
      </c>
      <c r="E37" s="306" t="s">
        <v>559</v>
      </c>
      <c r="F37" s="306">
        <v>2140</v>
      </c>
      <c r="G37" s="306">
        <v>2090</v>
      </c>
      <c r="H37" s="309">
        <v>2170</v>
      </c>
      <c r="I37" s="309" t="s">
        <v>838</v>
      </c>
      <c r="J37" s="310" t="s">
        <v>572</v>
      </c>
      <c r="K37" s="309">
        <f t="shared" ref="K37" si="8">H37-F37</f>
        <v>30</v>
      </c>
      <c r="L37" s="311">
        <f t="shared" ref="L37" si="9">(H37*N37)*0.07%</f>
        <v>379.75000000000006</v>
      </c>
      <c r="M37" s="312">
        <f t="shared" ref="M37" si="10">(K37*N37)-L37</f>
        <v>7120.25</v>
      </c>
      <c r="N37" s="309">
        <v>250</v>
      </c>
      <c r="O37" s="310" t="s">
        <v>557</v>
      </c>
      <c r="P37" s="305">
        <v>44743</v>
      </c>
      <c r="Q37" s="222"/>
      <c r="R37" s="226" t="s">
        <v>558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66"/>
      <c r="AG37" s="263"/>
      <c r="AH37" s="222"/>
      <c r="AI37" s="222"/>
      <c r="AJ37" s="266"/>
      <c r="AK37" s="266"/>
      <c r="AL37" s="266"/>
    </row>
    <row r="38" spans="1:38" s="220" customFormat="1" ht="13.15" hidden="1" customHeight="1">
      <c r="A38" s="306">
        <v>2</v>
      </c>
      <c r="B38" s="305">
        <v>44742</v>
      </c>
      <c r="C38" s="308"/>
      <c r="D38" s="308" t="s">
        <v>873</v>
      </c>
      <c r="E38" s="306" t="s">
        <v>559</v>
      </c>
      <c r="F38" s="306">
        <v>3720</v>
      </c>
      <c r="G38" s="306">
        <v>3620</v>
      </c>
      <c r="H38" s="309">
        <v>3780</v>
      </c>
      <c r="I38" s="309" t="s">
        <v>874</v>
      </c>
      <c r="J38" s="310" t="s">
        <v>765</v>
      </c>
      <c r="K38" s="309">
        <f t="shared" ref="K38" si="11">H38-F38</f>
        <v>60</v>
      </c>
      <c r="L38" s="311">
        <f t="shared" ref="L38" si="12">(H38*N38)*0.07%</f>
        <v>463.05000000000007</v>
      </c>
      <c r="M38" s="312">
        <f t="shared" ref="M38" si="13">(K38*N38)-L38</f>
        <v>10036.950000000001</v>
      </c>
      <c r="N38" s="309">
        <v>175</v>
      </c>
      <c r="O38" s="310" t="s">
        <v>557</v>
      </c>
      <c r="P38" s="305">
        <v>44746</v>
      </c>
      <c r="Q38" s="222"/>
      <c r="R38" s="226" t="s">
        <v>831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66"/>
      <c r="AG38" s="263"/>
      <c r="AH38" s="222"/>
      <c r="AI38" s="222"/>
      <c r="AJ38" s="266"/>
      <c r="AK38" s="266"/>
      <c r="AL38" s="266"/>
    </row>
    <row r="39" spans="1:38" s="220" customFormat="1" ht="13.15" hidden="1" customHeight="1">
      <c r="A39" s="306">
        <v>3</v>
      </c>
      <c r="B39" s="305">
        <v>44742</v>
      </c>
      <c r="C39" s="308"/>
      <c r="D39" s="308" t="s">
        <v>836</v>
      </c>
      <c r="E39" s="306" t="s">
        <v>559</v>
      </c>
      <c r="F39" s="306">
        <v>1488</v>
      </c>
      <c r="G39" s="306">
        <v>1450</v>
      </c>
      <c r="H39" s="309">
        <v>1512</v>
      </c>
      <c r="I39" s="309" t="s">
        <v>875</v>
      </c>
      <c r="J39" s="310" t="s">
        <v>877</v>
      </c>
      <c r="K39" s="309">
        <f t="shared" ref="K39:K40" si="14">H39-F39</f>
        <v>24</v>
      </c>
      <c r="L39" s="311">
        <f t="shared" ref="L39:L40" si="15">(H39*N39)*0.07%</f>
        <v>370.44000000000005</v>
      </c>
      <c r="M39" s="312">
        <f t="shared" ref="M39:M40" si="16">(K39*N39)-L39</f>
        <v>8029.5599999999995</v>
      </c>
      <c r="N39" s="309">
        <v>350</v>
      </c>
      <c r="O39" s="310" t="s">
        <v>557</v>
      </c>
      <c r="P39" s="305">
        <v>44743</v>
      </c>
      <c r="Q39" s="222"/>
      <c r="R39" s="226" t="s">
        <v>558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6">
        <v>4</v>
      </c>
      <c r="B40" s="305">
        <v>44743</v>
      </c>
      <c r="C40" s="308"/>
      <c r="D40" s="308" t="s">
        <v>880</v>
      </c>
      <c r="E40" s="306" t="s">
        <v>559</v>
      </c>
      <c r="F40" s="306">
        <v>2397.5</v>
      </c>
      <c r="G40" s="306">
        <v>2355</v>
      </c>
      <c r="H40" s="309">
        <v>2437.5</v>
      </c>
      <c r="I40" s="309" t="s">
        <v>876</v>
      </c>
      <c r="J40" s="310" t="s">
        <v>600</v>
      </c>
      <c r="K40" s="309">
        <f t="shared" si="14"/>
        <v>40</v>
      </c>
      <c r="L40" s="311">
        <f t="shared" si="15"/>
        <v>469.21875000000006</v>
      </c>
      <c r="M40" s="312">
        <f t="shared" si="16"/>
        <v>10530.78125</v>
      </c>
      <c r="N40" s="309">
        <v>275</v>
      </c>
      <c r="O40" s="310" t="s">
        <v>557</v>
      </c>
      <c r="P40" s="305">
        <v>44746</v>
      </c>
      <c r="Q40" s="222"/>
      <c r="R40" s="226" t="s">
        <v>831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6">
        <v>5</v>
      </c>
      <c r="B41" s="305">
        <v>44747</v>
      </c>
      <c r="C41" s="308"/>
      <c r="D41" s="308" t="s">
        <v>882</v>
      </c>
      <c r="E41" s="306" t="s">
        <v>559</v>
      </c>
      <c r="F41" s="306">
        <v>653</v>
      </c>
      <c r="G41" s="306">
        <v>642</v>
      </c>
      <c r="H41" s="309">
        <v>663.5</v>
      </c>
      <c r="I41" s="309" t="s">
        <v>883</v>
      </c>
      <c r="J41" s="310" t="s">
        <v>888</v>
      </c>
      <c r="K41" s="309">
        <f t="shared" ref="K41:K43" si="17">H41-F41</f>
        <v>10.5</v>
      </c>
      <c r="L41" s="311">
        <f t="shared" ref="L41:L43" si="18">(H41*N41)*0.07%</f>
        <v>557.34</v>
      </c>
      <c r="M41" s="312">
        <f t="shared" ref="M41:M43" si="19">(K41*N41)-L41</f>
        <v>12042.66</v>
      </c>
      <c r="N41" s="309">
        <v>1200</v>
      </c>
      <c r="O41" s="310" t="s">
        <v>557</v>
      </c>
      <c r="P41" s="305">
        <v>44749</v>
      </c>
      <c r="Q41" s="222"/>
      <c r="R41" s="226" t="s">
        <v>558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6">
        <v>6</v>
      </c>
      <c r="B42" s="305">
        <v>44748</v>
      </c>
      <c r="C42" s="308"/>
      <c r="D42" s="308" t="s">
        <v>884</v>
      </c>
      <c r="E42" s="306" t="s">
        <v>559</v>
      </c>
      <c r="F42" s="306">
        <v>1361.5</v>
      </c>
      <c r="G42" s="306">
        <v>1335</v>
      </c>
      <c r="H42" s="309">
        <v>1384</v>
      </c>
      <c r="I42" s="309" t="s">
        <v>885</v>
      </c>
      <c r="J42" s="310" t="s">
        <v>889</v>
      </c>
      <c r="K42" s="309">
        <f t="shared" si="17"/>
        <v>22.5</v>
      </c>
      <c r="L42" s="311">
        <f t="shared" si="18"/>
        <v>460.18000000000006</v>
      </c>
      <c r="M42" s="312">
        <f t="shared" si="19"/>
        <v>10227.32</v>
      </c>
      <c r="N42" s="309">
        <v>475</v>
      </c>
      <c r="O42" s="310" t="s">
        <v>557</v>
      </c>
      <c r="P42" s="305">
        <v>44749</v>
      </c>
      <c r="Q42" s="222"/>
      <c r="R42" s="226" t="s">
        <v>831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6">
        <v>7</v>
      </c>
      <c r="B43" s="305">
        <v>44748</v>
      </c>
      <c r="C43" s="308"/>
      <c r="D43" s="308" t="s">
        <v>886</v>
      </c>
      <c r="E43" s="306" t="s">
        <v>559</v>
      </c>
      <c r="F43" s="306">
        <v>576</v>
      </c>
      <c r="G43" s="306">
        <v>562</v>
      </c>
      <c r="H43" s="309">
        <v>587</v>
      </c>
      <c r="I43" s="309" t="s">
        <v>887</v>
      </c>
      <c r="J43" s="310" t="s">
        <v>890</v>
      </c>
      <c r="K43" s="309">
        <f t="shared" si="17"/>
        <v>11</v>
      </c>
      <c r="L43" s="311">
        <f t="shared" si="18"/>
        <v>359.53750000000008</v>
      </c>
      <c r="M43" s="312">
        <f t="shared" si="19"/>
        <v>9265.4624999999996</v>
      </c>
      <c r="N43" s="309">
        <v>875</v>
      </c>
      <c r="O43" s="310" t="s">
        <v>557</v>
      </c>
      <c r="P43" s="305">
        <v>44749</v>
      </c>
      <c r="Q43" s="222"/>
      <c r="R43" s="226" t="s">
        <v>558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6">
        <v>8</v>
      </c>
      <c r="B44" s="305">
        <v>44749</v>
      </c>
      <c r="C44" s="308"/>
      <c r="D44" s="308" t="s">
        <v>892</v>
      </c>
      <c r="E44" s="306" t="s">
        <v>559</v>
      </c>
      <c r="F44" s="306">
        <v>743.5</v>
      </c>
      <c r="G44" s="306">
        <v>734.5</v>
      </c>
      <c r="H44" s="309">
        <v>751.5</v>
      </c>
      <c r="I44" s="309" t="s">
        <v>891</v>
      </c>
      <c r="J44" s="310" t="s">
        <v>893</v>
      </c>
      <c r="K44" s="309">
        <f t="shared" ref="K44:K46" si="20">H44-F44</f>
        <v>8</v>
      </c>
      <c r="L44" s="311">
        <f t="shared" ref="L44:L46" si="21">(H44*N44)*0.07%</f>
        <v>723.31875000000014</v>
      </c>
      <c r="M44" s="312">
        <f t="shared" ref="M44:M46" si="22">(K44*N44)-L44</f>
        <v>10276.68125</v>
      </c>
      <c r="N44" s="309">
        <v>1375</v>
      </c>
      <c r="O44" s="310" t="s">
        <v>557</v>
      </c>
      <c r="P44" s="305">
        <v>44750</v>
      </c>
      <c r="Q44" s="222"/>
      <c r="R44" s="226" t="s">
        <v>558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6">
        <v>9</v>
      </c>
      <c r="B45" s="305">
        <v>44750</v>
      </c>
      <c r="C45" s="308"/>
      <c r="D45" s="308" t="s">
        <v>895</v>
      </c>
      <c r="E45" s="306" t="s">
        <v>559</v>
      </c>
      <c r="F45" s="306">
        <v>2755</v>
      </c>
      <c r="G45" s="306">
        <v>2710</v>
      </c>
      <c r="H45" s="309">
        <v>2797.5</v>
      </c>
      <c r="I45" s="309" t="s">
        <v>896</v>
      </c>
      <c r="J45" s="310" t="s">
        <v>900</v>
      </c>
      <c r="K45" s="309">
        <f t="shared" si="20"/>
        <v>42.5</v>
      </c>
      <c r="L45" s="311">
        <f t="shared" si="21"/>
        <v>489.56250000000006</v>
      </c>
      <c r="M45" s="312">
        <f t="shared" si="22"/>
        <v>10135.4375</v>
      </c>
      <c r="N45" s="309">
        <v>250</v>
      </c>
      <c r="O45" s="310" t="s">
        <v>557</v>
      </c>
      <c r="P45" s="305">
        <v>44753</v>
      </c>
      <c r="Q45" s="222"/>
      <c r="R45" s="226" t="s">
        <v>831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6">
        <v>10</v>
      </c>
      <c r="B46" s="335">
        <v>44753</v>
      </c>
      <c r="C46" s="308"/>
      <c r="D46" s="308" t="s">
        <v>837</v>
      </c>
      <c r="E46" s="306" t="s">
        <v>559</v>
      </c>
      <c r="F46" s="306">
        <v>2235</v>
      </c>
      <c r="G46" s="306">
        <v>2190</v>
      </c>
      <c r="H46" s="309">
        <v>2280</v>
      </c>
      <c r="I46" s="309" t="s">
        <v>897</v>
      </c>
      <c r="J46" s="310" t="s">
        <v>914</v>
      </c>
      <c r="K46" s="309">
        <f t="shared" si="20"/>
        <v>45</v>
      </c>
      <c r="L46" s="311">
        <f t="shared" si="21"/>
        <v>399.00000000000006</v>
      </c>
      <c r="M46" s="312">
        <f t="shared" si="22"/>
        <v>10851</v>
      </c>
      <c r="N46" s="309">
        <v>250</v>
      </c>
      <c r="O46" s="310" t="s">
        <v>557</v>
      </c>
      <c r="P46" s="305">
        <v>44755</v>
      </c>
      <c r="Q46" s="222"/>
      <c r="R46" s="226" t="s">
        <v>831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6">
        <v>11</v>
      </c>
      <c r="B47" s="335">
        <v>44753</v>
      </c>
      <c r="C47" s="308"/>
      <c r="D47" s="308" t="s">
        <v>898</v>
      </c>
      <c r="E47" s="306" t="s">
        <v>559</v>
      </c>
      <c r="F47" s="306">
        <v>16110</v>
      </c>
      <c r="G47" s="306">
        <v>15970</v>
      </c>
      <c r="H47" s="309">
        <v>16210</v>
      </c>
      <c r="I47" s="309" t="s">
        <v>899</v>
      </c>
      <c r="J47" s="310" t="s">
        <v>820</v>
      </c>
      <c r="K47" s="309">
        <f t="shared" ref="K47" si="23">H47-F47</f>
        <v>100</v>
      </c>
      <c r="L47" s="311">
        <f t="shared" ref="L47" si="24">(H47*N47)*0.07%</f>
        <v>567.35000000000014</v>
      </c>
      <c r="M47" s="312">
        <f t="shared" ref="M47" si="25">(K47*N47)-L47</f>
        <v>4432.6499999999996</v>
      </c>
      <c r="N47" s="309">
        <v>50</v>
      </c>
      <c r="O47" s="310" t="s">
        <v>557</v>
      </c>
      <c r="P47" s="305">
        <v>44753</v>
      </c>
      <c r="Q47" s="222"/>
      <c r="R47" s="226" t="s">
        <v>558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61">
        <v>12</v>
      </c>
      <c r="B48" s="342">
        <v>44753</v>
      </c>
      <c r="C48" s="362"/>
      <c r="D48" s="362" t="s">
        <v>901</v>
      </c>
      <c r="E48" s="361" t="s">
        <v>559</v>
      </c>
      <c r="F48" s="361">
        <v>579.5</v>
      </c>
      <c r="G48" s="361">
        <v>569</v>
      </c>
      <c r="H48" s="346">
        <v>569</v>
      </c>
      <c r="I48" s="346" t="s">
        <v>902</v>
      </c>
      <c r="J48" s="345" t="s">
        <v>908</v>
      </c>
      <c r="K48" s="346">
        <f t="shared" ref="K48:K49" si="26">H48-F48</f>
        <v>-10.5</v>
      </c>
      <c r="L48" s="347">
        <f t="shared" ref="L48:L49" si="27">(H48*N48)*0.07%</f>
        <v>537.70500000000004</v>
      </c>
      <c r="M48" s="348">
        <f t="shared" ref="M48:M49" si="28">(K48*N48)-L48</f>
        <v>-14712.705</v>
      </c>
      <c r="N48" s="346">
        <v>1350</v>
      </c>
      <c r="O48" s="345" t="s">
        <v>569</v>
      </c>
      <c r="P48" s="349">
        <v>44754</v>
      </c>
      <c r="Q48" s="222"/>
      <c r="R48" s="226" t="s">
        <v>831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63">
        <v>13</v>
      </c>
      <c r="B49" s="364">
        <v>44754</v>
      </c>
      <c r="C49" s="365"/>
      <c r="D49" s="365" t="s">
        <v>905</v>
      </c>
      <c r="E49" s="363" t="s">
        <v>559</v>
      </c>
      <c r="F49" s="363">
        <v>16100</v>
      </c>
      <c r="G49" s="363">
        <v>15970</v>
      </c>
      <c r="H49" s="352">
        <v>16115</v>
      </c>
      <c r="I49" s="352" t="s">
        <v>899</v>
      </c>
      <c r="J49" s="351" t="s">
        <v>913</v>
      </c>
      <c r="K49" s="352">
        <f t="shared" si="26"/>
        <v>15</v>
      </c>
      <c r="L49" s="353">
        <f t="shared" si="27"/>
        <v>564.02500000000009</v>
      </c>
      <c r="M49" s="354">
        <f t="shared" si="28"/>
        <v>185.97499999999991</v>
      </c>
      <c r="N49" s="352">
        <v>50</v>
      </c>
      <c r="O49" s="351" t="s">
        <v>678</v>
      </c>
      <c r="P49" s="355">
        <v>44755</v>
      </c>
      <c r="Q49" s="222"/>
      <c r="R49" s="226" t="s">
        <v>558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61">
        <v>14</v>
      </c>
      <c r="B50" s="342">
        <v>44754</v>
      </c>
      <c r="C50" s="362"/>
      <c r="D50" s="362" t="s">
        <v>906</v>
      </c>
      <c r="E50" s="361" t="s">
        <v>559</v>
      </c>
      <c r="F50" s="361">
        <v>645</v>
      </c>
      <c r="G50" s="361">
        <v>632</v>
      </c>
      <c r="H50" s="346">
        <v>632</v>
      </c>
      <c r="I50" s="346" t="s">
        <v>907</v>
      </c>
      <c r="J50" s="345" t="s">
        <v>909</v>
      </c>
      <c r="K50" s="346">
        <f t="shared" ref="K50" si="29">H50-F50</f>
        <v>-13</v>
      </c>
      <c r="L50" s="347">
        <f t="shared" ref="L50:L52" si="30">(H50*N50)*0.07%</f>
        <v>442.40000000000009</v>
      </c>
      <c r="M50" s="348">
        <f t="shared" ref="M50:M52" si="31">(K50*N50)-L50</f>
        <v>-13442.4</v>
      </c>
      <c r="N50" s="346">
        <v>1000</v>
      </c>
      <c r="O50" s="345" t="s">
        <v>569</v>
      </c>
      <c r="P50" s="349">
        <v>44754</v>
      </c>
      <c r="Q50" s="222"/>
      <c r="R50" s="226" t="s">
        <v>831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6">
        <v>15</v>
      </c>
      <c r="B51" s="335">
        <v>44755</v>
      </c>
      <c r="C51" s="308"/>
      <c r="D51" s="308" t="s">
        <v>910</v>
      </c>
      <c r="E51" s="306" t="s">
        <v>894</v>
      </c>
      <c r="F51" s="306">
        <v>35330</v>
      </c>
      <c r="G51" s="306">
        <v>35640</v>
      </c>
      <c r="H51" s="309">
        <v>35140</v>
      </c>
      <c r="I51" s="309" t="s">
        <v>911</v>
      </c>
      <c r="J51" s="310" t="s">
        <v>912</v>
      </c>
      <c r="K51" s="309">
        <f>F51-H51</f>
        <v>190</v>
      </c>
      <c r="L51" s="311">
        <f t="shared" si="30"/>
        <v>614.95000000000005</v>
      </c>
      <c r="M51" s="312">
        <f t="shared" si="31"/>
        <v>4135.05</v>
      </c>
      <c r="N51" s="309">
        <v>25</v>
      </c>
      <c r="O51" s="310" t="s">
        <v>557</v>
      </c>
      <c r="P51" s="305">
        <v>44755</v>
      </c>
      <c r="Q51" s="222"/>
      <c r="R51" s="226" t="s">
        <v>558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6">
        <v>16</v>
      </c>
      <c r="B52" s="305">
        <v>44756</v>
      </c>
      <c r="C52" s="308"/>
      <c r="D52" s="308" t="s">
        <v>880</v>
      </c>
      <c r="E52" s="306" t="s">
        <v>559</v>
      </c>
      <c r="F52" s="306">
        <v>2647.5</v>
      </c>
      <c r="G52" s="306">
        <v>2600</v>
      </c>
      <c r="H52" s="309">
        <v>2681</v>
      </c>
      <c r="I52" s="309" t="s">
        <v>917</v>
      </c>
      <c r="J52" s="310" t="s">
        <v>929</v>
      </c>
      <c r="K52" s="309">
        <f t="shared" ref="K52" si="32">H52-F52</f>
        <v>33.5</v>
      </c>
      <c r="L52" s="311">
        <f t="shared" si="30"/>
        <v>516.09250000000009</v>
      </c>
      <c r="M52" s="312">
        <f t="shared" si="31"/>
        <v>8696.4074999999993</v>
      </c>
      <c r="N52" s="309">
        <v>275</v>
      </c>
      <c r="O52" s="310" t="s">
        <v>557</v>
      </c>
      <c r="P52" s="305">
        <v>44757</v>
      </c>
      <c r="Q52" s="222"/>
      <c r="R52" s="226" t="s">
        <v>831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6">
        <v>17</v>
      </c>
      <c r="B53" s="305">
        <v>44756</v>
      </c>
      <c r="C53" s="308"/>
      <c r="D53" s="308" t="s">
        <v>886</v>
      </c>
      <c r="E53" s="306" t="s">
        <v>559</v>
      </c>
      <c r="F53" s="306">
        <v>579.5</v>
      </c>
      <c r="G53" s="306">
        <v>565</v>
      </c>
      <c r="H53" s="309">
        <v>588.5</v>
      </c>
      <c r="I53" s="309" t="s">
        <v>918</v>
      </c>
      <c r="J53" s="310" t="s">
        <v>764</v>
      </c>
      <c r="K53" s="309">
        <f t="shared" ref="K53:K54" si="33">H53-F53</f>
        <v>9</v>
      </c>
      <c r="L53" s="311">
        <f t="shared" ref="L53:L54" si="34">(H53*N53)*0.07%</f>
        <v>360.45625000000007</v>
      </c>
      <c r="M53" s="312">
        <f t="shared" ref="M53:M54" si="35">(K53*N53)-L53</f>
        <v>7514.5437499999998</v>
      </c>
      <c r="N53" s="309">
        <v>875</v>
      </c>
      <c r="O53" s="310" t="s">
        <v>557</v>
      </c>
      <c r="P53" s="305">
        <v>44757</v>
      </c>
      <c r="Q53" s="222"/>
      <c r="R53" s="226" t="s">
        <v>831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6">
        <v>18</v>
      </c>
      <c r="B54" s="305">
        <v>44757</v>
      </c>
      <c r="C54" s="308"/>
      <c r="D54" s="308" t="s">
        <v>920</v>
      </c>
      <c r="E54" s="306" t="s">
        <v>559</v>
      </c>
      <c r="F54" s="306">
        <v>675</v>
      </c>
      <c r="G54" s="306">
        <v>661</v>
      </c>
      <c r="H54" s="309">
        <v>684</v>
      </c>
      <c r="I54" s="309" t="s">
        <v>921</v>
      </c>
      <c r="J54" s="310" t="s">
        <v>928</v>
      </c>
      <c r="K54" s="309">
        <f t="shared" si="33"/>
        <v>9</v>
      </c>
      <c r="L54" s="311">
        <f t="shared" si="34"/>
        <v>478.80000000000007</v>
      </c>
      <c r="M54" s="312">
        <f t="shared" si="35"/>
        <v>8521.2000000000007</v>
      </c>
      <c r="N54" s="309">
        <v>1000</v>
      </c>
      <c r="O54" s="310" t="s">
        <v>557</v>
      </c>
      <c r="P54" s="305">
        <v>44757</v>
      </c>
      <c r="Q54" s="222"/>
      <c r="R54" s="226" t="s">
        <v>831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6">
        <v>19</v>
      </c>
      <c r="B55" s="305">
        <v>44757</v>
      </c>
      <c r="C55" s="308"/>
      <c r="D55" s="308" t="s">
        <v>922</v>
      </c>
      <c r="E55" s="306" t="s">
        <v>559</v>
      </c>
      <c r="F55" s="306">
        <v>956</v>
      </c>
      <c r="G55" s="309">
        <v>935</v>
      </c>
      <c r="H55" s="309">
        <v>972</v>
      </c>
      <c r="I55" s="309" t="s">
        <v>923</v>
      </c>
      <c r="J55" s="310" t="s">
        <v>881</v>
      </c>
      <c r="K55" s="309">
        <f t="shared" ref="K55:K57" si="36">H55-F55</f>
        <v>16</v>
      </c>
      <c r="L55" s="311">
        <f t="shared" ref="L55:L57" si="37">(H55*N55)*0.07%</f>
        <v>442.26000000000005</v>
      </c>
      <c r="M55" s="312">
        <f t="shared" ref="M55:M57" si="38">(K55*N55)-L55</f>
        <v>9957.74</v>
      </c>
      <c r="N55" s="309">
        <v>650</v>
      </c>
      <c r="O55" s="310" t="s">
        <v>557</v>
      </c>
      <c r="P55" s="305">
        <v>44760</v>
      </c>
      <c r="Q55" s="222"/>
      <c r="R55" s="226" t="s">
        <v>558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6">
        <v>20</v>
      </c>
      <c r="B56" s="305">
        <v>44757</v>
      </c>
      <c r="C56" s="308"/>
      <c r="D56" s="308" t="s">
        <v>924</v>
      </c>
      <c r="E56" s="306" t="s">
        <v>559</v>
      </c>
      <c r="F56" s="306">
        <v>1892.5</v>
      </c>
      <c r="G56" s="306">
        <v>1850</v>
      </c>
      <c r="H56" s="309">
        <v>1923</v>
      </c>
      <c r="I56" s="309" t="s">
        <v>925</v>
      </c>
      <c r="J56" s="310" t="s">
        <v>936</v>
      </c>
      <c r="K56" s="309">
        <f t="shared" si="36"/>
        <v>30.5</v>
      </c>
      <c r="L56" s="311">
        <f t="shared" si="37"/>
        <v>403.83000000000004</v>
      </c>
      <c r="M56" s="312">
        <f t="shared" si="38"/>
        <v>8746.17</v>
      </c>
      <c r="N56" s="309">
        <v>300</v>
      </c>
      <c r="O56" s="310" t="s">
        <v>557</v>
      </c>
      <c r="P56" s="305">
        <v>44760</v>
      </c>
      <c r="Q56" s="222"/>
      <c r="R56" s="226" t="s">
        <v>831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6">
        <v>21</v>
      </c>
      <c r="B57" s="305">
        <v>44757</v>
      </c>
      <c r="C57" s="308"/>
      <c r="D57" s="308" t="s">
        <v>926</v>
      </c>
      <c r="E57" s="306" t="s">
        <v>559</v>
      </c>
      <c r="F57" s="306">
        <v>391.5</v>
      </c>
      <c r="G57" s="306">
        <v>382</v>
      </c>
      <c r="H57" s="309">
        <v>399</v>
      </c>
      <c r="I57" s="309" t="s">
        <v>927</v>
      </c>
      <c r="J57" s="310" t="s">
        <v>939</v>
      </c>
      <c r="K57" s="309">
        <f t="shared" si="36"/>
        <v>7.5</v>
      </c>
      <c r="L57" s="311">
        <f t="shared" si="37"/>
        <v>418.95000000000005</v>
      </c>
      <c r="M57" s="312">
        <f t="shared" si="38"/>
        <v>10831.05</v>
      </c>
      <c r="N57" s="309">
        <v>1500</v>
      </c>
      <c r="O57" s="310" t="s">
        <v>557</v>
      </c>
      <c r="P57" s="305">
        <v>44761</v>
      </c>
      <c r="Q57" s="222"/>
      <c r="R57" s="226" t="s">
        <v>831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61">
        <v>22</v>
      </c>
      <c r="B58" s="349">
        <v>44760</v>
      </c>
      <c r="C58" s="362"/>
      <c r="D58" s="362" t="s">
        <v>930</v>
      </c>
      <c r="E58" s="361" t="s">
        <v>894</v>
      </c>
      <c r="F58" s="361">
        <v>1980</v>
      </c>
      <c r="G58" s="361">
        <v>2030</v>
      </c>
      <c r="H58" s="346">
        <v>2030</v>
      </c>
      <c r="I58" s="346" t="s">
        <v>931</v>
      </c>
      <c r="J58" s="345" t="s">
        <v>938</v>
      </c>
      <c r="K58" s="346">
        <f>F58-H58</f>
        <v>-50</v>
      </c>
      <c r="L58" s="347">
        <f t="shared" ref="L58" si="39">(H58*N58)*0.07%</f>
        <v>355.25000000000006</v>
      </c>
      <c r="M58" s="348">
        <f t="shared" ref="M58" si="40">(K58*N58)-L58</f>
        <v>-12855.25</v>
      </c>
      <c r="N58" s="346">
        <v>250</v>
      </c>
      <c r="O58" s="345" t="s">
        <v>569</v>
      </c>
      <c r="P58" s="349">
        <v>44761</v>
      </c>
      <c r="Q58" s="222"/>
      <c r="R58" s="226" t="s">
        <v>831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6">
        <v>23</v>
      </c>
      <c r="B59" s="305">
        <v>44760</v>
      </c>
      <c r="C59" s="308"/>
      <c r="D59" s="308" t="s">
        <v>920</v>
      </c>
      <c r="E59" s="306" t="s">
        <v>559</v>
      </c>
      <c r="F59" s="306">
        <v>673</v>
      </c>
      <c r="G59" s="306">
        <v>658</v>
      </c>
      <c r="H59" s="309">
        <v>681</v>
      </c>
      <c r="I59" s="309" t="s">
        <v>921</v>
      </c>
      <c r="J59" s="310" t="s">
        <v>893</v>
      </c>
      <c r="K59" s="309">
        <f t="shared" ref="K59" si="41">H59-F59</f>
        <v>8</v>
      </c>
      <c r="L59" s="311">
        <f t="shared" ref="L59" si="42">(H59*N59)*0.07%</f>
        <v>476.70000000000005</v>
      </c>
      <c r="M59" s="312">
        <f t="shared" ref="M59" si="43">(K59*N59)-L59</f>
        <v>7523.3</v>
      </c>
      <c r="N59" s="309">
        <v>1000</v>
      </c>
      <c r="O59" s="310" t="s">
        <v>557</v>
      </c>
      <c r="P59" s="305">
        <v>44761</v>
      </c>
      <c r="Q59" s="222"/>
      <c r="R59" s="226" t="s">
        <v>831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06">
        <v>24</v>
      </c>
      <c r="B60" s="305">
        <v>44760</v>
      </c>
      <c r="C60" s="308"/>
      <c r="D60" s="308" t="s">
        <v>932</v>
      </c>
      <c r="E60" s="306" t="s">
        <v>559</v>
      </c>
      <c r="F60" s="306">
        <v>6060</v>
      </c>
      <c r="G60" s="306">
        <v>5950</v>
      </c>
      <c r="H60" s="309">
        <v>6145</v>
      </c>
      <c r="I60" s="309" t="s">
        <v>933</v>
      </c>
      <c r="J60" s="310" t="s">
        <v>942</v>
      </c>
      <c r="K60" s="309">
        <f t="shared" ref="K60" si="44">H60-F60</f>
        <v>85</v>
      </c>
      <c r="L60" s="311">
        <f t="shared" ref="L60" si="45">(H60*N60)*0.07%</f>
        <v>537.68750000000011</v>
      </c>
      <c r="M60" s="312">
        <f t="shared" ref="M60" si="46">(K60*N60)-L60</f>
        <v>10087.3125</v>
      </c>
      <c r="N60" s="309">
        <v>125</v>
      </c>
      <c r="O60" s="310" t="s">
        <v>557</v>
      </c>
      <c r="P60" s="305">
        <v>44762</v>
      </c>
      <c r="Q60" s="222"/>
      <c r="R60" s="226" t="s">
        <v>558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6">
        <v>25</v>
      </c>
      <c r="B61" s="305">
        <v>44760</v>
      </c>
      <c r="C61" s="308"/>
      <c r="D61" s="308" t="s">
        <v>837</v>
      </c>
      <c r="E61" s="306" t="s">
        <v>559</v>
      </c>
      <c r="F61" s="306">
        <v>2280</v>
      </c>
      <c r="G61" s="306">
        <v>2230</v>
      </c>
      <c r="H61" s="309">
        <v>2300</v>
      </c>
      <c r="I61" s="309" t="s">
        <v>934</v>
      </c>
      <c r="J61" s="310" t="s">
        <v>834</v>
      </c>
      <c r="K61" s="309">
        <f t="shared" ref="K61" si="47">H61-F61</f>
        <v>20</v>
      </c>
      <c r="L61" s="311">
        <f t="shared" ref="L61" si="48">(H61*N61)*0.07%</f>
        <v>402.50000000000006</v>
      </c>
      <c r="M61" s="312">
        <f t="shared" ref="M61" si="49">(K61*N61)-L61</f>
        <v>4597.5</v>
      </c>
      <c r="N61" s="309">
        <v>250</v>
      </c>
      <c r="O61" s="310" t="s">
        <v>557</v>
      </c>
      <c r="P61" s="305">
        <v>44762</v>
      </c>
      <c r="Q61" s="222"/>
      <c r="R61" s="226" t="s">
        <v>831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6">
        <v>26</v>
      </c>
      <c r="B62" s="305">
        <v>44760</v>
      </c>
      <c r="C62" s="308"/>
      <c r="D62" s="308" t="s">
        <v>937</v>
      </c>
      <c r="E62" s="306" t="s">
        <v>559</v>
      </c>
      <c r="F62" s="306">
        <v>237.5</v>
      </c>
      <c r="G62" s="306">
        <v>229</v>
      </c>
      <c r="H62" s="309">
        <v>248</v>
      </c>
      <c r="I62" s="309" t="s">
        <v>935</v>
      </c>
      <c r="J62" s="310" t="s">
        <v>888</v>
      </c>
      <c r="K62" s="309">
        <f t="shared" ref="K62" si="50">H62-F62</f>
        <v>10.5</v>
      </c>
      <c r="L62" s="311">
        <f t="shared" ref="L62" si="51">(H62*N62)*0.07%</f>
        <v>269.08000000000004</v>
      </c>
      <c r="M62" s="312">
        <f t="shared" ref="M62" si="52">(K62*N62)-L62</f>
        <v>16005.92</v>
      </c>
      <c r="N62" s="309">
        <v>1550</v>
      </c>
      <c r="O62" s="310" t="s">
        <v>557</v>
      </c>
      <c r="P62" s="305">
        <v>44762</v>
      </c>
      <c r="Q62" s="222"/>
      <c r="R62" s="226" t="s">
        <v>558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61">
        <v>27</v>
      </c>
      <c r="B63" s="349">
        <v>44761</v>
      </c>
      <c r="C63" s="362"/>
      <c r="D63" s="362" t="s">
        <v>940</v>
      </c>
      <c r="E63" s="361" t="s">
        <v>559</v>
      </c>
      <c r="F63" s="361">
        <v>1217</v>
      </c>
      <c r="G63" s="361">
        <v>1200</v>
      </c>
      <c r="H63" s="346">
        <v>1201</v>
      </c>
      <c r="I63" s="346" t="s">
        <v>941</v>
      </c>
      <c r="J63" s="345" t="s">
        <v>943</v>
      </c>
      <c r="K63" s="346">
        <f t="shared" ref="K63" si="53">H63-F63</f>
        <v>-16</v>
      </c>
      <c r="L63" s="347">
        <f t="shared" ref="L63:L67" si="54">(H63*N63)*0.07%</f>
        <v>609.50750000000005</v>
      </c>
      <c r="M63" s="348">
        <f t="shared" ref="M63:M67" si="55">(K63*N63)-L63</f>
        <v>-12209.5075</v>
      </c>
      <c r="N63" s="346">
        <v>725</v>
      </c>
      <c r="O63" s="345" t="s">
        <v>569</v>
      </c>
      <c r="P63" s="349">
        <v>44761</v>
      </c>
      <c r="Q63" s="222"/>
      <c r="R63" s="226" t="s">
        <v>831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61">
        <v>28</v>
      </c>
      <c r="B64" s="349">
        <v>44762</v>
      </c>
      <c r="C64" s="362"/>
      <c r="D64" s="362" t="s">
        <v>944</v>
      </c>
      <c r="E64" s="361" t="s">
        <v>894</v>
      </c>
      <c r="F64" s="361">
        <v>2705</v>
      </c>
      <c r="G64" s="361">
        <v>2750</v>
      </c>
      <c r="H64" s="346">
        <v>2750</v>
      </c>
      <c r="I64" s="346" t="s">
        <v>945</v>
      </c>
      <c r="J64" s="345" t="s">
        <v>948</v>
      </c>
      <c r="K64" s="346">
        <f>F64-H64</f>
        <v>-45</v>
      </c>
      <c r="L64" s="347">
        <f t="shared" si="54"/>
        <v>529.37500000000011</v>
      </c>
      <c r="M64" s="348">
        <f t="shared" si="55"/>
        <v>-12904.375</v>
      </c>
      <c r="N64" s="346">
        <v>275</v>
      </c>
      <c r="O64" s="345" t="s">
        <v>569</v>
      </c>
      <c r="P64" s="349">
        <v>44763</v>
      </c>
      <c r="Q64" s="222"/>
      <c r="R64" s="226" t="s">
        <v>558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61">
        <v>29</v>
      </c>
      <c r="B65" s="349">
        <v>44762</v>
      </c>
      <c r="C65" s="362"/>
      <c r="D65" s="362" t="s">
        <v>946</v>
      </c>
      <c r="E65" s="361" t="s">
        <v>559</v>
      </c>
      <c r="F65" s="361">
        <v>1855</v>
      </c>
      <c r="G65" s="361">
        <v>1810</v>
      </c>
      <c r="H65" s="346">
        <v>1812</v>
      </c>
      <c r="I65" s="346" t="s">
        <v>947</v>
      </c>
      <c r="J65" s="345" t="s">
        <v>909</v>
      </c>
      <c r="K65" s="346">
        <f t="shared" ref="K65:K67" si="56">H65-F65</f>
        <v>-43</v>
      </c>
      <c r="L65" s="347">
        <f t="shared" si="54"/>
        <v>348.81000000000006</v>
      </c>
      <c r="M65" s="348">
        <f t="shared" si="55"/>
        <v>-12173.81</v>
      </c>
      <c r="N65" s="346">
        <v>275</v>
      </c>
      <c r="O65" s="345" t="s">
        <v>569</v>
      </c>
      <c r="P65" s="349">
        <v>44763</v>
      </c>
      <c r="Q65" s="222"/>
      <c r="R65" s="226" t="s">
        <v>831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63">
        <v>30</v>
      </c>
      <c r="B66" s="355">
        <v>44763</v>
      </c>
      <c r="C66" s="365"/>
      <c r="D66" s="365" t="s">
        <v>949</v>
      </c>
      <c r="E66" s="363" t="s">
        <v>559</v>
      </c>
      <c r="F66" s="363">
        <v>973</v>
      </c>
      <c r="G66" s="363">
        <v>953</v>
      </c>
      <c r="H66" s="352">
        <v>974</v>
      </c>
      <c r="I66" s="352" t="s">
        <v>950</v>
      </c>
      <c r="J66" s="351" t="s">
        <v>784</v>
      </c>
      <c r="K66" s="352">
        <f t="shared" si="56"/>
        <v>1</v>
      </c>
      <c r="L66" s="353">
        <f t="shared" si="54"/>
        <v>443.17000000000007</v>
      </c>
      <c r="M66" s="354">
        <f t="shared" si="55"/>
        <v>206.82999999999993</v>
      </c>
      <c r="N66" s="352">
        <v>650</v>
      </c>
      <c r="O66" s="351" t="s">
        <v>678</v>
      </c>
      <c r="P66" s="355">
        <v>44767</v>
      </c>
      <c r="Q66" s="222"/>
      <c r="R66" s="226" t="s">
        <v>558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6">
        <v>31</v>
      </c>
      <c r="B67" s="305">
        <v>44767</v>
      </c>
      <c r="C67" s="308"/>
      <c r="D67" s="308" t="s">
        <v>953</v>
      </c>
      <c r="E67" s="306" t="s">
        <v>559</v>
      </c>
      <c r="F67" s="306">
        <v>2320</v>
      </c>
      <c r="G67" s="306">
        <v>2270</v>
      </c>
      <c r="H67" s="309">
        <v>2349</v>
      </c>
      <c r="I67" s="309" t="s">
        <v>954</v>
      </c>
      <c r="J67" s="310" t="s">
        <v>958</v>
      </c>
      <c r="K67" s="309">
        <f t="shared" si="56"/>
        <v>29</v>
      </c>
      <c r="L67" s="311">
        <f t="shared" si="54"/>
        <v>411.07500000000005</v>
      </c>
      <c r="M67" s="312">
        <f t="shared" si="55"/>
        <v>6838.9250000000002</v>
      </c>
      <c r="N67" s="309">
        <v>250</v>
      </c>
      <c r="O67" s="310" t="s">
        <v>557</v>
      </c>
      <c r="P67" s="305">
        <v>44769</v>
      </c>
      <c r="Q67" s="222"/>
      <c r="R67" s="226" t="s">
        <v>558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61">
        <v>32</v>
      </c>
      <c r="B68" s="349">
        <v>44768</v>
      </c>
      <c r="C68" s="362"/>
      <c r="D68" s="362" t="s">
        <v>957</v>
      </c>
      <c r="E68" s="361" t="s">
        <v>559</v>
      </c>
      <c r="F68" s="361">
        <v>773.5</v>
      </c>
      <c r="G68" s="361">
        <v>758</v>
      </c>
      <c r="H68" s="346">
        <v>761</v>
      </c>
      <c r="I68" s="346" t="s">
        <v>667</v>
      </c>
      <c r="J68" s="345" t="s">
        <v>904</v>
      </c>
      <c r="K68" s="346">
        <f t="shared" ref="K68:K71" si="57">H68-F68</f>
        <v>-12.5</v>
      </c>
      <c r="L68" s="347">
        <f t="shared" ref="L68:L71" si="58">(H68*N68)*0.07%</f>
        <v>452.79500000000007</v>
      </c>
      <c r="M68" s="348">
        <f t="shared" ref="M68:M71" si="59">(K68*N68)-L68</f>
        <v>-11077.795</v>
      </c>
      <c r="N68" s="346">
        <v>850</v>
      </c>
      <c r="O68" s="345" t="s">
        <v>569</v>
      </c>
      <c r="P68" s="349">
        <v>44768</v>
      </c>
      <c r="Q68" s="222"/>
      <c r="R68" s="226" t="s">
        <v>831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6">
        <v>33</v>
      </c>
      <c r="B69" s="305">
        <v>44770</v>
      </c>
      <c r="C69" s="308"/>
      <c r="D69" s="308" t="s">
        <v>959</v>
      </c>
      <c r="E69" s="306" t="s">
        <v>559</v>
      </c>
      <c r="F69" s="306">
        <v>2240</v>
      </c>
      <c r="G69" s="306">
        <v>2170</v>
      </c>
      <c r="H69" s="309">
        <v>2290</v>
      </c>
      <c r="I69" s="309" t="s">
        <v>960</v>
      </c>
      <c r="J69" s="310" t="s">
        <v>966</v>
      </c>
      <c r="K69" s="309">
        <f t="shared" si="57"/>
        <v>50</v>
      </c>
      <c r="L69" s="311">
        <f t="shared" si="58"/>
        <v>280.52500000000003</v>
      </c>
      <c r="M69" s="312">
        <f t="shared" si="59"/>
        <v>8469.4750000000004</v>
      </c>
      <c r="N69" s="309">
        <v>175</v>
      </c>
      <c r="O69" s="310" t="s">
        <v>557</v>
      </c>
      <c r="P69" s="305">
        <v>44771</v>
      </c>
      <c r="Q69" s="222"/>
      <c r="R69" s="226" t="s">
        <v>831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06">
        <v>34</v>
      </c>
      <c r="B70" s="305">
        <v>44770</v>
      </c>
      <c r="C70" s="308"/>
      <c r="D70" s="308" t="s">
        <v>961</v>
      </c>
      <c r="E70" s="306" t="s">
        <v>559</v>
      </c>
      <c r="F70" s="306">
        <v>1031</v>
      </c>
      <c r="G70" s="306">
        <v>1005</v>
      </c>
      <c r="H70" s="309">
        <v>1049</v>
      </c>
      <c r="I70" s="309" t="s">
        <v>962</v>
      </c>
      <c r="J70" s="310" t="s">
        <v>967</v>
      </c>
      <c r="K70" s="309">
        <f t="shared" si="57"/>
        <v>18</v>
      </c>
      <c r="L70" s="311">
        <f t="shared" si="58"/>
        <v>367.15000000000003</v>
      </c>
      <c r="M70" s="312">
        <f t="shared" si="59"/>
        <v>8632.85</v>
      </c>
      <c r="N70" s="309">
        <v>500</v>
      </c>
      <c r="O70" s="310" t="s">
        <v>557</v>
      </c>
      <c r="P70" s="305">
        <v>44771</v>
      </c>
      <c r="Q70" s="222"/>
      <c r="R70" s="226" t="s">
        <v>558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6">
        <v>35</v>
      </c>
      <c r="B71" s="305">
        <v>44770</v>
      </c>
      <c r="C71" s="308"/>
      <c r="D71" s="308" t="s">
        <v>953</v>
      </c>
      <c r="E71" s="306" t="s">
        <v>559</v>
      </c>
      <c r="F71" s="306">
        <v>2400</v>
      </c>
      <c r="G71" s="306">
        <v>2349</v>
      </c>
      <c r="H71" s="309">
        <v>2435</v>
      </c>
      <c r="I71" s="309" t="s">
        <v>963</v>
      </c>
      <c r="J71" s="310" t="s">
        <v>968</v>
      </c>
      <c r="K71" s="309">
        <f t="shared" si="57"/>
        <v>35</v>
      </c>
      <c r="L71" s="311">
        <f t="shared" si="58"/>
        <v>426.12500000000006</v>
      </c>
      <c r="M71" s="312">
        <f t="shared" si="59"/>
        <v>8323.875</v>
      </c>
      <c r="N71" s="309">
        <v>250</v>
      </c>
      <c r="O71" s="310" t="s">
        <v>557</v>
      </c>
      <c r="P71" s="305">
        <v>44771</v>
      </c>
      <c r="Q71" s="222"/>
      <c r="R71" s="226" t="s">
        <v>831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6">
        <v>36</v>
      </c>
      <c r="B72" s="305">
        <v>44771</v>
      </c>
      <c r="C72" s="308"/>
      <c r="D72" s="308" t="s">
        <v>969</v>
      </c>
      <c r="E72" s="306" t="s">
        <v>894</v>
      </c>
      <c r="F72" s="306">
        <v>535</v>
      </c>
      <c r="G72" s="306">
        <v>544</v>
      </c>
      <c r="H72" s="309">
        <v>529.5</v>
      </c>
      <c r="I72" s="309" t="s">
        <v>970</v>
      </c>
      <c r="J72" s="310" t="s">
        <v>971</v>
      </c>
      <c r="K72" s="309">
        <f>F72-H72</f>
        <v>5.5</v>
      </c>
      <c r="L72" s="311">
        <f t="shared" ref="L72:L73" si="60">(H72*N72)*0.07%</f>
        <v>555.97500000000014</v>
      </c>
      <c r="M72" s="312">
        <f t="shared" ref="M72:M73" si="61">(K72*N72)-L72</f>
        <v>7694.0249999999996</v>
      </c>
      <c r="N72" s="309">
        <v>1500</v>
      </c>
      <c r="O72" s="310" t="s">
        <v>557</v>
      </c>
      <c r="P72" s="305">
        <v>44771</v>
      </c>
      <c r="Q72" s="222"/>
      <c r="R72" s="226" t="s">
        <v>558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06">
        <v>1</v>
      </c>
      <c r="B73" s="305">
        <v>44771</v>
      </c>
      <c r="C73" s="308"/>
      <c r="D73" s="308" t="s">
        <v>972</v>
      </c>
      <c r="E73" s="306" t="s">
        <v>559</v>
      </c>
      <c r="F73" s="306">
        <v>159.35</v>
      </c>
      <c r="G73" s="306">
        <v>155</v>
      </c>
      <c r="H73" s="309">
        <v>162.30000000000001</v>
      </c>
      <c r="I73" s="309" t="s">
        <v>973</v>
      </c>
      <c r="J73" s="310" t="s">
        <v>988</v>
      </c>
      <c r="K73" s="309">
        <f t="shared" ref="K73" si="62">H73-F73</f>
        <v>2.9500000000000171</v>
      </c>
      <c r="L73" s="311">
        <f t="shared" si="60"/>
        <v>426.03750000000008</v>
      </c>
      <c r="M73" s="312">
        <f t="shared" si="61"/>
        <v>10636.462500000063</v>
      </c>
      <c r="N73" s="309">
        <v>3750</v>
      </c>
      <c r="O73" s="310" t="s">
        <v>557</v>
      </c>
      <c r="P73" s="305">
        <v>44774</v>
      </c>
      <c r="Q73" s="222"/>
      <c r="R73" s="226" t="s">
        <v>558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393">
        <v>2</v>
      </c>
      <c r="B74" s="400">
        <v>44771</v>
      </c>
      <c r="C74" s="362"/>
      <c r="D74" s="362" t="s">
        <v>974</v>
      </c>
      <c r="E74" s="361" t="s">
        <v>894</v>
      </c>
      <c r="F74" s="361">
        <v>17130</v>
      </c>
      <c r="G74" s="393">
        <v>17350</v>
      </c>
      <c r="H74" s="346">
        <v>17350</v>
      </c>
      <c r="I74" s="395">
        <v>16900</v>
      </c>
      <c r="J74" s="398" t="s">
        <v>987</v>
      </c>
      <c r="K74" s="373">
        <f>F74-H74</f>
        <v>-220</v>
      </c>
      <c r="L74" s="347">
        <f t="shared" ref="L74" si="63">(H74*N74)*0.07%</f>
        <v>607.25000000000011</v>
      </c>
      <c r="M74" s="393">
        <f>(-171.5*N74)-707</f>
        <v>-9282</v>
      </c>
      <c r="N74" s="393">
        <v>50</v>
      </c>
      <c r="O74" s="395" t="s">
        <v>569</v>
      </c>
      <c r="P74" s="397">
        <v>44774</v>
      </c>
      <c r="Q74" s="222"/>
      <c r="R74" s="226" t="s">
        <v>558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94"/>
      <c r="B75" s="401"/>
      <c r="C75" s="362"/>
      <c r="D75" s="362" t="s">
        <v>975</v>
      </c>
      <c r="E75" s="361" t="s">
        <v>894</v>
      </c>
      <c r="F75" s="361">
        <v>67.5</v>
      </c>
      <c r="G75" s="394"/>
      <c r="H75" s="346">
        <v>19</v>
      </c>
      <c r="I75" s="396"/>
      <c r="J75" s="399"/>
      <c r="K75" s="373">
        <f>F75-H75</f>
        <v>48.5</v>
      </c>
      <c r="L75" s="361">
        <v>100</v>
      </c>
      <c r="M75" s="394"/>
      <c r="N75" s="394"/>
      <c r="O75" s="396"/>
      <c r="P75" s="396"/>
      <c r="Q75" s="222"/>
      <c r="R75" s="226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69">
        <v>3</v>
      </c>
      <c r="B76" s="372">
        <v>44774</v>
      </c>
      <c r="C76" s="279"/>
      <c r="D76" s="279" t="s">
        <v>989</v>
      </c>
      <c r="E76" s="224" t="s">
        <v>559</v>
      </c>
      <c r="F76" s="224" t="s">
        <v>990</v>
      </c>
      <c r="G76" s="369">
        <v>1535</v>
      </c>
      <c r="H76" s="225"/>
      <c r="I76" s="370" t="s">
        <v>991</v>
      </c>
      <c r="J76" s="371" t="s">
        <v>560</v>
      </c>
      <c r="K76" s="279"/>
      <c r="L76" s="224"/>
      <c r="M76" s="224"/>
      <c r="N76" s="224"/>
      <c r="O76" s="225"/>
      <c r="P76" s="225"/>
      <c r="Q76" s="222"/>
      <c r="R76" s="226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69">
        <v>4</v>
      </c>
      <c r="B77" s="372">
        <v>44775</v>
      </c>
      <c r="C77" s="279"/>
      <c r="D77" s="279" t="s">
        <v>1027</v>
      </c>
      <c r="E77" s="224" t="s">
        <v>559</v>
      </c>
      <c r="F77" s="224" t="s">
        <v>1028</v>
      </c>
      <c r="G77" s="369">
        <v>2995</v>
      </c>
      <c r="H77" s="225"/>
      <c r="I77" s="370" t="s">
        <v>1029</v>
      </c>
      <c r="J77" s="371" t="s">
        <v>560</v>
      </c>
      <c r="K77" s="279"/>
      <c r="L77" s="224"/>
      <c r="M77" s="224"/>
      <c r="N77" s="224"/>
      <c r="O77" s="225"/>
      <c r="P77" s="225"/>
      <c r="Q77" s="222"/>
      <c r="R77" s="226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2.75" customHeight="1">
      <c r="A78" s="224"/>
      <c r="B78" s="221"/>
      <c r="C78" s="279"/>
      <c r="D78" s="279"/>
      <c r="E78" s="224"/>
      <c r="F78" s="224"/>
      <c r="G78" s="224"/>
      <c r="H78" s="225"/>
      <c r="I78" s="225"/>
      <c r="J78" s="255"/>
      <c r="K78" s="279"/>
      <c r="L78" s="224"/>
      <c r="M78" s="224"/>
      <c r="N78" s="224"/>
      <c r="O78" s="225"/>
      <c r="P78" s="225"/>
      <c r="Q78" s="222"/>
      <c r="R78" s="226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ht="13.5" customHeight="1">
      <c r="A79" s="266"/>
      <c r="B79" s="263"/>
      <c r="C79" s="222"/>
      <c r="D79" s="222"/>
      <c r="E79" s="266"/>
      <c r="F79" s="266"/>
      <c r="G79" s="266"/>
      <c r="H79" s="267"/>
      <c r="I79" s="267"/>
      <c r="J79" s="299"/>
      <c r="K79" s="267"/>
      <c r="L79" s="268"/>
      <c r="M79" s="300"/>
      <c r="N79" s="267"/>
      <c r="O79" s="301"/>
      <c r="P79" s="270"/>
      <c r="Q79" s="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99"/>
      <c r="B80" s="100"/>
      <c r="C80" s="133"/>
      <c r="D80" s="141"/>
      <c r="E80" s="142"/>
      <c r="F80" s="99"/>
      <c r="G80" s="99"/>
      <c r="H80" s="99"/>
      <c r="I80" s="134"/>
      <c r="J80" s="134"/>
      <c r="K80" s="134"/>
      <c r="L80" s="134"/>
      <c r="M80" s="134"/>
      <c r="N80" s="134"/>
      <c r="O80" s="134"/>
      <c r="P80" s="134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43"/>
      <c r="B81" s="100"/>
      <c r="C81" s="101"/>
      <c r="D81" s="144"/>
      <c r="E81" s="104"/>
      <c r="F81" s="104"/>
      <c r="G81" s="104"/>
      <c r="H81" s="104"/>
      <c r="I81" s="104"/>
      <c r="J81" s="6"/>
      <c r="K81" s="104"/>
      <c r="L81" s="104"/>
      <c r="M81" s="6"/>
      <c r="N81" s="1"/>
      <c r="O81" s="10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145" t="s">
        <v>579</v>
      </c>
      <c r="B82" s="145"/>
      <c r="C82" s="145"/>
      <c r="D82" s="145"/>
      <c r="E82" s="146"/>
      <c r="F82" s="104"/>
      <c r="G82" s="104"/>
      <c r="H82" s="104"/>
      <c r="I82" s="104"/>
      <c r="J82" s="1"/>
      <c r="K82" s="6"/>
      <c r="L82" s="6"/>
      <c r="M82" s="6"/>
      <c r="N82" s="1"/>
      <c r="O82" s="1"/>
      <c r="P82" s="41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4.25" customHeight="1">
      <c r="A83" s="96" t="s">
        <v>16</v>
      </c>
      <c r="B83" s="96" t="s">
        <v>534</v>
      </c>
      <c r="C83" s="96"/>
      <c r="D83" s="97" t="s">
        <v>545</v>
      </c>
      <c r="E83" s="96" t="s">
        <v>546</v>
      </c>
      <c r="F83" s="96" t="s">
        <v>547</v>
      </c>
      <c r="G83" s="96" t="s">
        <v>567</v>
      </c>
      <c r="H83" s="96" t="s">
        <v>549</v>
      </c>
      <c r="I83" s="96" t="s">
        <v>550</v>
      </c>
      <c r="J83" s="95" t="s">
        <v>551</v>
      </c>
      <c r="K83" s="95" t="s">
        <v>580</v>
      </c>
      <c r="L83" s="98" t="s">
        <v>553</v>
      </c>
      <c r="M83" s="140" t="s">
        <v>576</v>
      </c>
      <c r="N83" s="96" t="s">
        <v>577</v>
      </c>
      <c r="O83" s="96" t="s">
        <v>555</v>
      </c>
      <c r="P83" s="97" t="s">
        <v>556</v>
      </c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s="220" customFormat="1" ht="12.75" customHeight="1">
      <c r="A84" s="343">
        <v>1</v>
      </c>
      <c r="B84" s="341">
        <v>44771</v>
      </c>
      <c r="C84" s="344"/>
      <c r="D84" s="344" t="s">
        <v>976</v>
      </c>
      <c r="E84" s="343" t="s">
        <v>559</v>
      </c>
      <c r="F84" s="343">
        <v>11</v>
      </c>
      <c r="G84" s="343">
        <v>6</v>
      </c>
      <c r="H84" s="343">
        <v>13.5</v>
      </c>
      <c r="I84" s="343" t="s">
        <v>977</v>
      </c>
      <c r="J84" s="310" t="s">
        <v>903</v>
      </c>
      <c r="K84" s="309">
        <f t="shared" ref="K84" si="64">H84-F84</f>
        <v>2.5</v>
      </c>
      <c r="L84" s="311">
        <v>100</v>
      </c>
      <c r="M84" s="312">
        <f t="shared" ref="M84" si="65">(K84*N84)-L84</f>
        <v>2275</v>
      </c>
      <c r="N84" s="309">
        <v>950</v>
      </c>
      <c r="O84" s="310" t="s">
        <v>557</v>
      </c>
      <c r="P84" s="305">
        <v>44774</v>
      </c>
      <c r="Q84" s="222"/>
      <c r="R84" s="223" t="s">
        <v>831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</row>
    <row r="85" spans="1:38" s="220" customFormat="1" ht="12.75" customHeight="1">
      <c r="A85" s="368"/>
      <c r="B85" s="366"/>
      <c r="C85" s="367"/>
      <c r="D85" s="367"/>
      <c r="E85" s="368"/>
      <c r="F85" s="368"/>
      <c r="G85" s="368"/>
      <c r="H85" s="368"/>
      <c r="I85" s="368"/>
      <c r="J85" s="255"/>
      <c r="K85" s="225"/>
      <c r="L85" s="244"/>
      <c r="M85" s="245"/>
      <c r="N85" s="225"/>
      <c r="O85" s="255"/>
      <c r="P85" s="221"/>
      <c r="Q85" s="222"/>
      <c r="R85" s="223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</row>
    <row r="86" spans="1:38" s="220" customFormat="1" ht="12.75" customHeight="1">
      <c r="A86" s="368"/>
      <c r="B86" s="366"/>
      <c r="C86" s="367"/>
      <c r="D86" s="367"/>
      <c r="E86" s="368"/>
      <c r="F86" s="368"/>
      <c r="G86" s="368"/>
      <c r="H86" s="368"/>
      <c r="I86" s="368"/>
      <c r="J86" s="255"/>
      <c r="K86" s="225"/>
      <c r="L86" s="244"/>
      <c r="M86" s="245"/>
      <c r="N86" s="225"/>
      <c r="O86" s="255"/>
      <c r="P86" s="221"/>
      <c r="Q86" s="222"/>
      <c r="R86" s="223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</row>
    <row r="87" spans="1:38" ht="15" customHeight="1">
      <c r="A87" s="294"/>
      <c r="B87" s="350"/>
      <c r="C87" s="295"/>
      <c r="D87" s="296"/>
      <c r="E87" s="294"/>
      <c r="F87" s="294"/>
      <c r="G87" s="294"/>
      <c r="H87" s="297"/>
      <c r="I87" s="298"/>
      <c r="J87" s="255"/>
      <c r="K87" s="225"/>
      <c r="L87" s="244"/>
      <c r="M87" s="245"/>
      <c r="N87" s="225"/>
      <c r="O87" s="255"/>
      <c r="P87" s="221"/>
      <c r="Q87" s="1"/>
      <c r="R87" s="22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42"/>
      <c r="B88" s="147"/>
      <c r="C88" s="147"/>
      <c r="D88" s="148"/>
      <c r="E88" s="142"/>
      <c r="F88" s="149"/>
      <c r="G88" s="142"/>
      <c r="H88" s="142"/>
      <c r="I88" s="142"/>
      <c r="J88" s="147"/>
      <c r="K88" s="150"/>
      <c r="L88" s="142"/>
      <c r="M88" s="142"/>
      <c r="N88" s="142"/>
      <c r="O88" s="15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38.25" customHeight="1">
      <c r="A89" s="94" t="s">
        <v>581</v>
      </c>
      <c r="B89" s="152"/>
      <c r="C89" s="152"/>
      <c r="D89" s="153"/>
      <c r="E89" s="127"/>
      <c r="F89" s="6"/>
      <c r="G89" s="6"/>
      <c r="H89" s="128"/>
      <c r="I89" s="154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s="220" customFormat="1" ht="14.25" customHeight="1">
      <c r="A90" s="95" t="s">
        <v>16</v>
      </c>
      <c r="B90" s="96" t="s">
        <v>534</v>
      </c>
      <c r="C90" s="96"/>
      <c r="D90" s="97" t="s">
        <v>545</v>
      </c>
      <c r="E90" s="96" t="s">
        <v>546</v>
      </c>
      <c r="F90" s="96" t="s">
        <v>547</v>
      </c>
      <c r="G90" s="96" t="s">
        <v>548</v>
      </c>
      <c r="H90" s="96" t="s">
        <v>549</v>
      </c>
      <c r="I90" s="96" t="s">
        <v>550</v>
      </c>
      <c r="J90" s="95" t="s">
        <v>551</v>
      </c>
      <c r="K90" s="131" t="s">
        <v>568</v>
      </c>
      <c r="L90" s="132" t="s">
        <v>553</v>
      </c>
      <c r="M90" s="98" t="s">
        <v>554</v>
      </c>
      <c r="N90" s="96" t="s">
        <v>555</v>
      </c>
      <c r="O90" s="97" t="s">
        <v>556</v>
      </c>
      <c r="P90" s="96" t="s">
        <v>787</v>
      </c>
      <c r="Q90" s="219"/>
      <c r="R90" s="6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</row>
    <row r="91" spans="1:38" s="220" customFormat="1" ht="12.75" customHeight="1">
      <c r="E91" s="368"/>
      <c r="F91" s="368"/>
      <c r="G91" s="368"/>
      <c r="H91" s="368"/>
      <c r="I91" s="368"/>
      <c r="J91" s="255"/>
      <c r="K91" s="225"/>
      <c r="L91" s="244"/>
      <c r="M91" s="245"/>
      <c r="N91" s="225"/>
      <c r="O91" s="255"/>
      <c r="P91" s="221"/>
      <c r="Q91" s="219"/>
      <c r="R91" s="1" t="s">
        <v>558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</row>
    <row r="92" spans="1:38" ht="14.25" customHeight="1">
      <c r="A92" s="368"/>
      <c r="B92" s="366"/>
      <c r="C92" s="367"/>
      <c r="D92" s="367"/>
      <c r="E92" s="368"/>
      <c r="F92" s="368"/>
      <c r="G92" s="368"/>
      <c r="H92" s="368"/>
      <c r="I92" s="368"/>
      <c r="J92" s="255"/>
      <c r="K92" s="225"/>
      <c r="L92" s="244"/>
      <c r="M92" s="245"/>
      <c r="N92" s="225"/>
      <c r="O92" s="255"/>
      <c r="P92" s="221"/>
      <c r="R92" s="219" t="s">
        <v>558</v>
      </c>
      <c r="S92" s="41"/>
      <c r="T92" s="1"/>
      <c r="U92" s="1"/>
      <c r="V92" s="1"/>
      <c r="W92" s="1"/>
      <c r="X92" s="1"/>
      <c r="Y92" s="1"/>
      <c r="Z92" s="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12.75" customHeight="1">
      <c r="A93" s="368"/>
      <c r="B93" s="366"/>
      <c r="C93" s="367"/>
      <c r="D93" s="367"/>
      <c r="E93" s="368"/>
      <c r="F93" s="368"/>
      <c r="G93" s="368"/>
      <c r="H93" s="368"/>
      <c r="I93" s="368"/>
      <c r="J93" s="255"/>
      <c r="K93" s="225"/>
      <c r="L93" s="244"/>
      <c r="M93" s="245"/>
      <c r="N93" s="225"/>
      <c r="O93" s="255"/>
      <c r="P93" s="221"/>
      <c r="R93" s="6"/>
      <c r="S93" s="1"/>
      <c r="T93" s="1"/>
      <c r="U93" s="1"/>
      <c r="V93" s="1"/>
      <c r="W93" s="1"/>
      <c r="X93" s="1"/>
      <c r="Y93" s="1"/>
    </row>
    <row r="94" spans="1:38" ht="12.75" customHeight="1">
      <c r="A94" s="111" t="s">
        <v>561</v>
      </c>
      <c r="B94" s="111"/>
      <c r="C94" s="111"/>
      <c r="D94" s="111"/>
      <c r="E94" s="41"/>
      <c r="F94" s="119" t="s">
        <v>563</v>
      </c>
      <c r="G94" s="56"/>
      <c r="H94" s="56"/>
      <c r="I94" s="56"/>
      <c r="J94" s="6"/>
      <c r="K94" s="136"/>
      <c r="L94" s="137"/>
      <c r="M94" s="6"/>
      <c r="N94" s="101"/>
      <c r="O94" s="155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8" t="s">
        <v>562</v>
      </c>
      <c r="B95" s="111"/>
      <c r="C95" s="111"/>
      <c r="D95" s="111"/>
      <c r="E95" s="6"/>
      <c r="F95" s="119" t="s">
        <v>565</v>
      </c>
      <c r="G95" s="6"/>
      <c r="H95" s="6" t="s">
        <v>783</v>
      </c>
      <c r="I95" s="6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8"/>
      <c r="B96" s="111"/>
      <c r="C96" s="111"/>
      <c r="D96" s="111"/>
      <c r="E96" s="6"/>
      <c r="F96" s="119"/>
      <c r="G96" s="6"/>
      <c r="H96" s="6"/>
      <c r="I96" s="6"/>
      <c r="J96" s="1"/>
      <c r="K96" s="6"/>
      <c r="L96" s="6"/>
      <c r="M96" s="6"/>
      <c r="N96" s="1"/>
      <c r="O96" s="1"/>
      <c r="Q96" s="1"/>
      <c r="R96" s="5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8"/>
      <c r="B97" s="111"/>
      <c r="C97" s="111"/>
      <c r="D97" s="111"/>
      <c r="E97" s="6"/>
      <c r="F97" s="119"/>
      <c r="G97" s="56"/>
      <c r="H97" s="41"/>
      <c r="I97" s="56"/>
      <c r="J97" s="6"/>
      <c r="K97" s="136"/>
      <c r="L97" s="137"/>
      <c r="M97" s="6"/>
      <c r="N97" s="101"/>
      <c r="O97" s="138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56"/>
      <c r="B98" s="100"/>
      <c r="C98" s="100"/>
      <c r="D98" s="41"/>
      <c r="E98" s="56"/>
      <c r="F98" s="56"/>
      <c r="G98" s="56"/>
      <c r="H98" s="41"/>
      <c r="I98" s="56"/>
      <c r="J98" s="6"/>
      <c r="K98" s="136"/>
      <c r="L98" s="137"/>
      <c r="M98" s="6"/>
      <c r="N98" s="101"/>
      <c r="O98" s="138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41"/>
      <c r="B99" s="156" t="s">
        <v>582</v>
      </c>
      <c r="C99" s="156"/>
      <c r="D99" s="156"/>
      <c r="E99" s="156"/>
      <c r="F99" s="6"/>
      <c r="G99" s="6"/>
      <c r="H99" s="129"/>
      <c r="I99" s="6"/>
      <c r="J99" s="129"/>
      <c r="K99" s="130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95" t="s">
        <v>16</v>
      </c>
      <c r="B100" s="96" t="s">
        <v>534</v>
      </c>
      <c r="C100" s="96"/>
      <c r="D100" s="97" t="s">
        <v>545</v>
      </c>
      <c r="E100" s="96" t="s">
        <v>546</v>
      </c>
      <c r="F100" s="96" t="s">
        <v>547</v>
      </c>
      <c r="G100" s="96" t="s">
        <v>583</v>
      </c>
      <c r="H100" s="96" t="s">
        <v>584</v>
      </c>
      <c r="I100" s="96" t="s">
        <v>550</v>
      </c>
      <c r="J100" s="157" t="s">
        <v>551</v>
      </c>
      <c r="K100" s="96" t="s">
        <v>552</v>
      </c>
      <c r="L100" s="96" t="s">
        <v>585</v>
      </c>
      <c r="M100" s="96" t="s">
        <v>555</v>
      </c>
      <c r="N100" s="97" t="s">
        <v>556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1</v>
      </c>
      <c r="B101" s="159">
        <v>41579</v>
      </c>
      <c r="C101" s="159"/>
      <c r="D101" s="160" t="s">
        <v>586</v>
      </c>
      <c r="E101" s="161" t="s">
        <v>587</v>
      </c>
      <c r="F101" s="162">
        <v>82</v>
      </c>
      <c r="G101" s="161" t="s">
        <v>588</v>
      </c>
      <c r="H101" s="161">
        <v>100</v>
      </c>
      <c r="I101" s="163">
        <v>100</v>
      </c>
      <c r="J101" s="164" t="s">
        <v>589</v>
      </c>
      <c r="K101" s="165">
        <f t="shared" ref="K101:K153" si="66">H101-F101</f>
        <v>18</v>
      </c>
      <c r="L101" s="166">
        <f t="shared" ref="L101:L153" si="67">K101/F101</f>
        <v>0.21951219512195122</v>
      </c>
      <c r="M101" s="161" t="s">
        <v>557</v>
      </c>
      <c r="N101" s="167">
        <v>42657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2</v>
      </c>
      <c r="B102" s="159">
        <v>41794</v>
      </c>
      <c r="C102" s="159"/>
      <c r="D102" s="160" t="s">
        <v>590</v>
      </c>
      <c r="E102" s="161" t="s">
        <v>559</v>
      </c>
      <c r="F102" s="162">
        <v>257</v>
      </c>
      <c r="G102" s="161" t="s">
        <v>588</v>
      </c>
      <c r="H102" s="161">
        <v>300</v>
      </c>
      <c r="I102" s="163">
        <v>300</v>
      </c>
      <c r="J102" s="164" t="s">
        <v>589</v>
      </c>
      <c r="K102" s="165">
        <f t="shared" si="66"/>
        <v>43</v>
      </c>
      <c r="L102" s="166">
        <f t="shared" si="67"/>
        <v>0.16731517509727625</v>
      </c>
      <c r="M102" s="161" t="s">
        <v>557</v>
      </c>
      <c r="N102" s="167">
        <v>41822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3</v>
      </c>
      <c r="B103" s="159">
        <v>41828</v>
      </c>
      <c r="C103" s="159"/>
      <c r="D103" s="160" t="s">
        <v>591</v>
      </c>
      <c r="E103" s="161" t="s">
        <v>559</v>
      </c>
      <c r="F103" s="162">
        <v>393</v>
      </c>
      <c r="G103" s="161" t="s">
        <v>588</v>
      </c>
      <c r="H103" s="161">
        <v>468</v>
      </c>
      <c r="I103" s="163">
        <v>468</v>
      </c>
      <c r="J103" s="164" t="s">
        <v>589</v>
      </c>
      <c r="K103" s="165">
        <f t="shared" si="66"/>
        <v>75</v>
      </c>
      <c r="L103" s="166">
        <f t="shared" si="67"/>
        <v>0.19083969465648856</v>
      </c>
      <c r="M103" s="161" t="s">
        <v>557</v>
      </c>
      <c r="N103" s="167">
        <v>41863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4</v>
      </c>
      <c r="B104" s="159">
        <v>41857</v>
      </c>
      <c r="C104" s="159"/>
      <c r="D104" s="160" t="s">
        <v>592</v>
      </c>
      <c r="E104" s="161" t="s">
        <v>559</v>
      </c>
      <c r="F104" s="162">
        <v>205</v>
      </c>
      <c r="G104" s="161" t="s">
        <v>588</v>
      </c>
      <c r="H104" s="161">
        <v>275</v>
      </c>
      <c r="I104" s="163">
        <v>250</v>
      </c>
      <c r="J104" s="164" t="s">
        <v>589</v>
      </c>
      <c r="K104" s="165">
        <f t="shared" si="66"/>
        <v>70</v>
      </c>
      <c r="L104" s="166">
        <f t="shared" si="67"/>
        <v>0.34146341463414637</v>
      </c>
      <c r="M104" s="161" t="s">
        <v>557</v>
      </c>
      <c r="N104" s="167">
        <v>41962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5</v>
      </c>
      <c r="B105" s="159">
        <v>41886</v>
      </c>
      <c r="C105" s="159"/>
      <c r="D105" s="160" t="s">
        <v>593</v>
      </c>
      <c r="E105" s="161" t="s">
        <v>559</v>
      </c>
      <c r="F105" s="162">
        <v>162</v>
      </c>
      <c r="G105" s="161" t="s">
        <v>588</v>
      </c>
      <c r="H105" s="161">
        <v>190</v>
      </c>
      <c r="I105" s="163">
        <v>190</v>
      </c>
      <c r="J105" s="164" t="s">
        <v>589</v>
      </c>
      <c r="K105" s="165">
        <f t="shared" si="66"/>
        <v>28</v>
      </c>
      <c r="L105" s="166">
        <f t="shared" si="67"/>
        <v>0.1728395061728395</v>
      </c>
      <c r="M105" s="161" t="s">
        <v>557</v>
      </c>
      <c r="N105" s="167">
        <v>42006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6</v>
      </c>
      <c r="B106" s="159">
        <v>41886</v>
      </c>
      <c r="C106" s="159"/>
      <c r="D106" s="160" t="s">
        <v>594</v>
      </c>
      <c r="E106" s="161" t="s">
        <v>559</v>
      </c>
      <c r="F106" s="162">
        <v>75</v>
      </c>
      <c r="G106" s="161" t="s">
        <v>588</v>
      </c>
      <c r="H106" s="161">
        <v>91.5</v>
      </c>
      <c r="I106" s="163" t="s">
        <v>595</v>
      </c>
      <c r="J106" s="164" t="s">
        <v>596</v>
      </c>
      <c r="K106" s="165">
        <f t="shared" si="66"/>
        <v>16.5</v>
      </c>
      <c r="L106" s="166">
        <f t="shared" si="67"/>
        <v>0.22</v>
      </c>
      <c r="M106" s="161" t="s">
        <v>557</v>
      </c>
      <c r="N106" s="167">
        <v>41954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7</v>
      </c>
      <c r="B107" s="159">
        <v>41913</v>
      </c>
      <c r="C107" s="159"/>
      <c r="D107" s="160" t="s">
        <v>597</v>
      </c>
      <c r="E107" s="161" t="s">
        <v>559</v>
      </c>
      <c r="F107" s="162">
        <v>850</v>
      </c>
      <c r="G107" s="161" t="s">
        <v>588</v>
      </c>
      <c r="H107" s="161">
        <v>982.5</v>
      </c>
      <c r="I107" s="163">
        <v>1050</v>
      </c>
      <c r="J107" s="164" t="s">
        <v>598</v>
      </c>
      <c r="K107" s="165">
        <f t="shared" si="66"/>
        <v>132.5</v>
      </c>
      <c r="L107" s="166">
        <f t="shared" si="67"/>
        <v>0.15588235294117647</v>
      </c>
      <c r="M107" s="161" t="s">
        <v>557</v>
      </c>
      <c r="N107" s="167">
        <v>42039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8</v>
      </c>
      <c r="B108" s="159">
        <v>41913</v>
      </c>
      <c r="C108" s="159"/>
      <c r="D108" s="160" t="s">
        <v>599</v>
      </c>
      <c r="E108" s="161" t="s">
        <v>559</v>
      </c>
      <c r="F108" s="162">
        <v>475</v>
      </c>
      <c r="G108" s="161" t="s">
        <v>588</v>
      </c>
      <c r="H108" s="161">
        <v>515</v>
      </c>
      <c r="I108" s="163">
        <v>600</v>
      </c>
      <c r="J108" s="164" t="s">
        <v>600</v>
      </c>
      <c r="K108" s="165">
        <f t="shared" si="66"/>
        <v>40</v>
      </c>
      <c r="L108" s="166">
        <f t="shared" si="67"/>
        <v>8.4210526315789472E-2</v>
      </c>
      <c r="M108" s="161" t="s">
        <v>557</v>
      </c>
      <c r="N108" s="167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9</v>
      </c>
      <c r="B109" s="159">
        <v>41913</v>
      </c>
      <c r="C109" s="159"/>
      <c r="D109" s="160" t="s">
        <v>601</v>
      </c>
      <c r="E109" s="161" t="s">
        <v>559</v>
      </c>
      <c r="F109" s="162">
        <v>86</v>
      </c>
      <c r="G109" s="161" t="s">
        <v>588</v>
      </c>
      <c r="H109" s="161">
        <v>99</v>
      </c>
      <c r="I109" s="163">
        <v>140</v>
      </c>
      <c r="J109" s="164" t="s">
        <v>602</v>
      </c>
      <c r="K109" s="165">
        <f t="shared" si="66"/>
        <v>13</v>
      </c>
      <c r="L109" s="166">
        <f t="shared" si="67"/>
        <v>0.15116279069767441</v>
      </c>
      <c r="M109" s="161" t="s">
        <v>557</v>
      </c>
      <c r="N109" s="167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10</v>
      </c>
      <c r="B110" s="159">
        <v>41926</v>
      </c>
      <c r="C110" s="159"/>
      <c r="D110" s="160" t="s">
        <v>603</v>
      </c>
      <c r="E110" s="161" t="s">
        <v>559</v>
      </c>
      <c r="F110" s="162">
        <v>496.6</v>
      </c>
      <c r="G110" s="161" t="s">
        <v>588</v>
      </c>
      <c r="H110" s="161">
        <v>621</v>
      </c>
      <c r="I110" s="163">
        <v>580</v>
      </c>
      <c r="J110" s="164" t="s">
        <v>589</v>
      </c>
      <c r="K110" s="165">
        <f t="shared" si="66"/>
        <v>124.39999999999998</v>
      </c>
      <c r="L110" s="166">
        <f t="shared" si="67"/>
        <v>0.25050342327829234</v>
      </c>
      <c r="M110" s="161" t="s">
        <v>557</v>
      </c>
      <c r="N110" s="167">
        <v>42605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11</v>
      </c>
      <c r="B111" s="159">
        <v>41926</v>
      </c>
      <c r="C111" s="159"/>
      <c r="D111" s="160" t="s">
        <v>604</v>
      </c>
      <c r="E111" s="161" t="s">
        <v>559</v>
      </c>
      <c r="F111" s="162">
        <v>2481.9</v>
      </c>
      <c r="G111" s="161" t="s">
        <v>588</v>
      </c>
      <c r="H111" s="161">
        <v>2840</v>
      </c>
      <c r="I111" s="163">
        <v>2870</v>
      </c>
      <c r="J111" s="164" t="s">
        <v>605</v>
      </c>
      <c r="K111" s="165">
        <f t="shared" si="66"/>
        <v>358.09999999999991</v>
      </c>
      <c r="L111" s="166">
        <f t="shared" si="67"/>
        <v>0.14428462065353154</v>
      </c>
      <c r="M111" s="161" t="s">
        <v>557</v>
      </c>
      <c r="N111" s="167">
        <v>42017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12</v>
      </c>
      <c r="B112" s="159">
        <v>41928</v>
      </c>
      <c r="C112" s="159"/>
      <c r="D112" s="160" t="s">
        <v>606</v>
      </c>
      <c r="E112" s="161" t="s">
        <v>559</v>
      </c>
      <c r="F112" s="162">
        <v>84.5</v>
      </c>
      <c r="G112" s="161" t="s">
        <v>588</v>
      </c>
      <c r="H112" s="161">
        <v>93</v>
      </c>
      <c r="I112" s="163">
        <v>110</v>
      </c>
      <c r="J112" s="164" t="s">
        <v>607</v>
      </c>
      <c r="K112" s="165">
        <f t="shared" si="66"/>
        <v>8.5</v>
      </c>
      <c r="L112" s="166">
        <f t="shared" si="67"/>
        <v>0.10059171597633136</v>
      </c>
      <c r="M112" s="161" t="s">
        <v>557</v>
      </c>
      <c r="N112" s="167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13</v>
      </c>
      <c r="B113" s="159">
        <v>41928</v>
      </c>
      <c r="C113" s="159"/>
      <c r="D113" s="160" t="s">
        <v>608</v>
      </c>
      <c r="E113" s="161" t="s">
        <v>559</v>
      </c>
      <c r="F113" s="162">
        <v>401</v>
      </c>
      <c r="G113" s="161" t="s">
        <v>588</v>
      </c>
      <c r="H113" s="161">
        <v>428</v>
      </c>
      <c r="I113" s="163">
        <v>450</v>
      </c>
      <c r="J113" s="164" t="s">
        <v>609</v>
      </c>
      <c r="K113" s="165">
        <f t="shared" si="66"/>
        <v>27</v>
      </c>
      <c r="L113" s="166">
        <f t="shared" si="67"/>
        <v>6.7331670822942641E-2</v>
      </c>
      <c r="M113" s="161" t="s">
        <v>557</v>
      </c>
      <c r="N113" s="167">
        <v>42020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14</v>
      </c>
      <c r="B114" s="159">
        <v>41928</v>
      </c>
      <c r="C114" s="159"/>
      <c r="D114" s="160" t="s">
        <v>610</v>
      </c>
      <c r="E114" s="161" t="s">
        <v>559</v>
      </c>
      <c r="F114" s="162">
        <v>101</v>
      </c>
      <c r="G114" s="161" t="s">
        <v>588</v>
      </c>
      <c r="H114" s="161">
        <v>112</v>
      </c>
      <c r="I114" s="163">
        <v>120</v>
      </c>
      <c r="J114" s="164" t="s">
        <v>611</v>
      </c>
      <c r="K114" s="165">
        <f t="shared" si="66"/>
        <v>11</v>
      </c>
      <c r="L114" s="166">
        <f t="shared" si="67"/>
        <v>0.10891089108910891</v>
      </c>
      <c r="M114" s="161" t="s">
        <v>557</v>
      </c>
      <c r="N114" s="167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15</v>
      </c>
      <c r="B115" s="159">
        <v>41954</v>
      </c>
      <c r="C115" s="159"/>
      <c r="D115" s="160" t="s">
        <v>612</v>
      </c>
      <c r="E115" s="161" t="s">
        <v>559</v>
      </c>
      <c r="F115" s="162">
        <v>59</v>
      </c>
      <c r="G115" s="161" t="s">
        <v>588</v>
      </c>
      <c r="H115" s="161">
        <v>76</v>
      </c>
      <c r="I115" s="163">
        <v>76</v>
      </c>
      <c r="J115" s="164" t="s">
        <v>589</v>
      </c>
      <c r="K115" s="165">
        <f t="shared" si="66"/>
        <v>17</v>
      </c>
      <c r="L115" s="166">
        <f t="shared" si="67"/>
        <v>0.28813559322033899</v>
      </c>
      <c r="M115" s="161" t="s">
        <v>557</v>
      </c>
      <c r="N115" s="167">
        <v>43032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16</v>
      </c>
      <c r="B116" s="159">
        <v>41954</v>
      </c>
      <c r="C116" s="159"/>
      <c r="D116" s="160" t="s">
        <v>601</v>
      </c>
      <c r="E116" s="161" t="s">
        <v>559</v>
      </c>
      <c r="F116" s="162">
        <v>99</v>
      </c>
      <c r="G116" s="161" t="s">
        <v>588</v>
      </c>
      <c r="H116" s="161">
        <v>120</v>
      </c>
      <c r="I116" s="163">
        <v>120</v>
      </c>
      <c r="J116" s="164" t="s">
        <v>570</v>
      </c>
      <c r="K116" s="165">
        <f t="shared" si="66"/>
        <v>21</v>
      </c>
      <c r="L116" s="166">
        <f t="shared" si="67"/>
        <v>0.21212121212121213</v>
      </c>
      <c r="M116" s="161" t="s">
        <v>557</v>
      </c>
      <c r="N116" s="167">
        <v>41960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17</v>
      </c>
      <c r="B117" s="159">
        <v>41956</v>
      </c>
      <c r="C117" s="159"/>
      <c r="D117" s="160" t="s">
        <v>613</v>
      </c>
      <c r="E117" s="161" t="s">
        <v>559</v>
      </c>
      <c r="F117" s="162">
        <v>22</v>
      </c>
      <c r="G117" s="161" t="s">
        <v>588</v>
      </c>
      <c r="H117" s="161">
        <v>33.549999999999997</v>
      </c>
      <c r="I117" s="163">
        <v>32</v>
      </c>
      <c r="J117" s="164" t="s">
        <v>614</v>
      </c>
      <c r="K117" s="165">
        <f t="shared" si="66"/>
        <v>11.549999999999997</v>
      </c>
      <c r="L117" s="166">
        <f t="shared" si="67"/>
        <v>0.52499999999999991</v>
      </c>
      <c r="M117" s="161" t="s">
        <v>557</v>
      </c>
      <c r="N117" s="167">
        <v>42188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18</v>
      </c>
      <c r="B118" s="159">
        <v>41976</v>
      </c>
      <c r="C118" s="159"/>
      <c r="D118" s="160" t="s">
        <v>615</v>
      </c>
      <c r="E118" s="161" t="s">
        <v>559</v>
      </c>
      <c r="F118" s="162">
        <v>440</v>
      </c>
      <c r="G118" s="161" t="s">
        <v>588</v>
      </c>
      <c r="H118" s="161">
        <v>520</v>
      </c>
      <c r="I118" s="163">
        <v>520</v>
      </c>
      <c r="J118" s="164" t="s">
        <v>616</v>
      </c>
      <c r="K118" s="165">
        <f t="shared" si="66"/>
        <v>80</v>
      </c>
      <c r="L118" s="166">
        <f t="shared" si="67"/>
        <v>0.18181818181818182</v>
      </c>
      <c r="M118" s="161" t="s">
        <v>557</v>
      </c>
      <c r="N118" s="167">
        <v>42208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19</v>
      </c>
      <c r="B119" s="159">
        <v>41976</v>
      </c>
      <c r="C119" s="159"/>
      <c r="D119" s="160" t="s">
        <v>617</v>
      </c>
      <c r="E119" s="161" t="s">
        <v>559</v>
      </c>
      <c r="F119" s="162">
        <v>360</v>
      </c>
      <c r="G119" s="161" t="s">
        <v>588</v>
      </c>
      <c r="H119" s="161">
        <v>427</v>
      </c>
      <c r="I119" s="163">
        <v>425</v>
      </c>
      <c r="J119" s="164" t="s">
        <v>618</v>
      </c>
      <c r="K119" s="165">
        <f t="shared" si="66"/>
        <v>67</v>
      </c>
      <c r="L119" s="166">
        <f t="shared" si="67"/>
        <v>0.18611111111111112</v>
      </c>
      <c r="M119" s="161" t="s">
        <v>557</v>
      </c>
      <c r="N119" s="167">
        <v>42058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20</v>
      </c>
      <c r="B120" s="159">
        <v>42012</v>
      </c>
      <c r="C120" s="159"/>
      <c r="D120" s="160" t="s">
        <v>619</v>
      </c>
      <c r="E120" s="161" t="s">
        <v>559</v>
      </c>
      <c r="F120" s="162">
        <v>360</v>
      </c>
      <c r="G120" s="161" t="s">
        <v>588</v>
      </c>
      <c r="H120" s="161">
        <v>455</v>
      </c>
      <c r="I120" s="163">
        <v>420</v>
      </c>
      <c r="J120" s="164" t="s">
        <v>620</v>
      </c>
      <c r="K120" s="165">
        <f t="shared" si="66"/>
        <v>95</v>
      </c>
      <c r="L120" s="166">
        <f t="shared" si="67"/>
        <v>0.2638888888888889</v>
      </c>
      <c r="M120" s="161" t="s">
        <v>557</v>
      </c>
      <c r="N120" s="167">
        <v>42024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21</v>
      </c>
      <c r="B121" s="159">
        <v>42012</v>
      </c>
      <c r="C121" s="159"/>
      <c r="D121" s="160" t="s">
        <v>621</v>
      </c>
      <c r="E121" s="161" t="s">
        <v>559</v>
      </c>
      <c r="F121" s="162">
        <v>130</v>
      </c>
      <c r="G121" s="161"/>
      <c r="H121" s="161">
        <v>175.5</v>
      </c>
      <c r="I121" s="163">
        <v>165</v>
      </c>
      <c r="J121" s="164" t="s">
        <v>622</v>
      </c>
      <c r="K121" s="165">
        <f t="shared" si="66"/>
        <v>45.5</v>
      </c>
      <c r="L121" s="166">
        <f t="shared" si="67"/>
        <v>0.35</v>
      </c>
      <c r="M121" s="161" t="s">
        <v>557</v>
      </c>
      <c r="N121" s="167">
        <v>43088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22</v>
      </c>
      <c r="B122" s="159">
        <v>42040</v>
      </c>
      <c r="C122" s="159"/>
      <c r="D122" s="160" t="s">
        <v>372</v>
      </c>
      <c r="E122" s="161" t="s">
        <v>587</v>
      </c>
      <c r="F122" s="162">
        <v>98</v>
      </c>
      <c r="G122" s="161"/>
      <c r="H122" s="161">
        <v>120</v>
      </c>
      <c r="I122" s="163">
        <v>120</v>
      </c>
      <c r="J122" s="164" t="s">
        <v>589</v>
      </c>
      <c r="K122" s="165">
        <f t="shared" si="66"/>
        <v>22</v>
      </c>
      <c r="L122" s="166">
        <f t="shared" si="67"/>
        <v>0.22448979591836735</v>
      </c>
      <c r="M122" s="161" t="s">
        <v>557</v>
      </c>
      <c r="N122" s="167">
        <v>42753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23</v>
      </c>
      <c r="B123" s="159">
        <v>42040</v>
      </c>
      <c r="C123" s="159"/>
      <c r="D123" s="160" t="s">
        <v>623</v>
      </c>
      <c r="E123" s="161" t="s">
        <v>587</v>
      </c>
      <c r="F123" s="162">
        <v>196</v>
      </c>
      <c r="G123" s="161"/>
      <c r="H123" s="161">
        <v>262</v>
      </c>
      <c r="I123" s="163">
        <v>255</v>
      </c>
      <c r="J123" s="164" t="s">
        <v>589</v>
      </c>
      <c r="K123" s="165">
        <f t="shared" si="66"/>
        <v>66</v>
      </c>
      <c r="L123" s="166">
        <f t="shared" si="67"/>
        <v>0.33673469387755101</v>
      </c>
      <c r="M123" s="161" t="s">
        <v>557</v>
      </c>
      <c r="N123" s="167">
        <v>42599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8">
        <v>24</v>
      </c>
      <c r="B124" s="169">
        <v>42067</v>
      </c>
      <c r="C124" s="169"/>
      <c r="D124" s="170" t="s">
        <v>371</v>
      </c>
      <c r="E124" s="171" t="s">
        <v>587</v>
      </c>
      <c r="F124" s="172">
        <v>235</v>
      </c>
      <c r="G124" s="172"/>
      <c r="H124" s="173">
        <v>77</v>
      </c>
      <c r="I124" s="173" t="s">
        <v>624</v>
      </c>
      <c r="J124" s="174" t="s">
        <v>625</v>
      </c>
      <c r="K124" s="175">
        <f t="shared" si="66"/>
        <v>-158</v>
      </c>
      <c r="L124" s="176">
        <f t="shared" si="67"/>
        <v>-0.67234042553191486</v>
      </c>
      <c r="M124" s="172" t="s">
        <v>569</v>
      </c>
      <c r="N124" s="169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25</v>
      </c>
      <c r="B125" s="159">
        <v>42067</v>
      </c>
      <c r="C125" s="159"/>
      <c r="D125" s="160" t="s">
        <v>626</v>
      </c>
      <c r="E125" s="161" t="s">
        <v>587</v>
      </c>
      <c r="F125" s="162">
        <v>185</v>
      </c>
      <c r="G125" s="161"/>
      <c r="H125" s="161">
        <v>224</v>
      </c>
      <c r="I125" s="163" t="s">
        <v>627</v>
      </c>
      <c r="J125" s="164" t="s">
        <v>589</v>
      </c>
      <c r="K125" s="165">
        <f t="shared" si="66"/>
        <v>39</v>
      </c>
      <c r="L125" s="166">
        <f t="shared" si="67"/>
        <v>0.21081081081081082</v>
      </c>
      <c r="M125" s="161" t="s">
        <v>557</v>
      </c>
      <c r="N125" s="167">
        <v>42647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8">
        <v>26</v>
      </c>
      <c r="B126" s="169">
        <v>42090</v>
      </c>
      <c r="C126" s="169"/>
      <c r="D126" s="177" t="s">
        <v>628</v>
      </c>
      <c r="E126" s="172" t="s">
        <v>587</v>
      </c>
      <c r="F126" s="172">
        <v>49.5</v>
      </c>
      <c r="G126" s="173"/>
      <c r="H126" s="173">
        <v>15.85</v>
      </c>
      <c r="I126" s="173">
        <v>67</v>
      </c>
      <c r="J126" s="174" t="s">
        <v>629</v>
      </c>
      <c r="K126" s="173">
        <f t="shared" si="66"/>
        <v>-33.65</v>
      </c>
      <c r="L126" s="178">
        <f t="shared" si="67"/>
        <v>-0.67979797979797973</v>
      </c>
      <c r="M126" s="172" t="s">
        <v>569</v>
      </c>
      <c r="N126" s="179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27</v>
      </c>
      <c r="B127" s="159">
        <v>42093</v>
      </c>
      <c r="C127" s="159"/>
      <c r="D127" s="160" t="s">
        <v>630</v>
      </c>
      <c r="E127" s="161" t="s">
        <v>587</v>
      </c>
      <c r="F127" s="162">
        <v>183.5</v>
      </c>
      <c r="G127" s="161"/>
      <c r="H127" s="161">
        <v>219</v>
      </c>
      <c r="I127" s="163">
        <v>218</v>
      </c>
      <c r="J127" s="164" t="s">
        <v>631</v>
      </c>
      <c r="K127" s="165">
        <f t="shared" si="66"/>
        <v>35.5</v>
      </c>
      <c r="L127" s="166">
        <f t="shared" si="67"/>
        <v>0.19346049046321526</v>
      </c>
      <c r="M127" s="161" t="s">
        <v>557</v>
      </c>
      <c r="N127" s="167">
        <v>42103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28</v>
      </c>
      <c r="B128" s="159">
        <v>42114</v>
      </c>
      <c r="C128" s="159"/>
      <c r="D128" s="160" t="s">
        <v>632</v>
      </c>
      <c r="E128" s="161" t="s">
        <v>587</v>
      </c>
      <c r="F128" s="162">
        <f>(227+237)/2</f>
        <v>232</v>
      </c>
      <c r="G128" s="161"/>
      <c r="H128" s="161">
        <v>298</v>
      </c>
      <c r="I128" s="163">
        <v>298</v>
      </c>
      <c r="J128" s="164" t="s">
        <v>589</v>
      </c>
      <c r="K128" s="165">
        <f t="shared" si="66"/>
        <v>66</v>
      </c>
      <c r="L128" s="166">
        <f t="shared" si="67"/>
        <v>0.28448275862068967</v>
      </c>
      <c r="M128" s="161" t="s">
        <v>557</v>
      </c>
      <c r="N128" s="167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29</v>
      </c>
      <c r="B129" s="159">
        <v>42128</v>
      </c>
      <c r="C129" s="159"/>
      <c r="D129" s="160" t="s">
        <v>633</v>
      </c>
      <c r="E129" s="161" t="s">
        <v>559</v>
      </c>
      <c r="F129" s="162">
        <v>385</v>
      </c>
      <c r="G129" s="161"/>
      <c r="H129" s="161">
        <f>212.5+331</f>
        <v>543.5</v>
      </c>
      <c r="I129" s="163">
        <v>510</v>
      </c>
      <c r="J129" s="164" t="s">
        <v>634</v>
      </c>
      <c r="K129" s="165">
        <f t="shared" si="66"/>
        <v>158.5</v>
      </c>
      <c r="L129" s="166">
        <f t="shared" si="67"/>
        <v>0.41168831168831171</v>
      </c>
      <c r="M129" s="161" t="s">
        <v>557</v>
      </c>
      <c r="N129" s="167">
        <v>42235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30</v>
      </c>
      <c r="B130" s="159">
        <v>42128</v>
      </c>
      <c r="C130" s="159"/>
      <c r="D130" s="160" t="s">
        <v>635</v>
      </c>
      <c r="E130" s="161" t="s">
        <v>559</v>
      </c>
      <c r="F130" s="162">
        <v>115.5</v>
      </c>
      <c r="G130" s="161"/>
      <c r="H130" s="161">
        <v>146</v>
      </c>
      <c r="I130" s="163">
        <v>142</v>
      </c>
      <c r="J130" s="164" t="s">
        <v>636</v>
      </c>
      <c r="K130" s="165">
        <f t="shared" si="66"/>
        <v>30.5</v>
      </c>
      <c r="L130" s="166">
        <f t="shared" si="67"/>
        <v>0.26406926406926406</v>
      </c>
      <c r="M130" s="161" t="s">
        <v>557</v>
      </c>
      <c r="N130" s="167">
        <v>42202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31</v>
      </c>
      <c r="B131" s="159">
        <v>42151</v>
      </c>
      <c r="C131" s="159"/>
      <c r="D131" s="160" t="s">
        <v>637</v>
      </c>
      <c r="E131" s="161" t="s">
        <v>559</v>
      </c>
      <c r="F131" s="162">
        <v>237.5</v>
      </c>
      <c r="G131" s="161"/>
      <c r="H131" s="161">
        <v>279.5</v>
      </c>
      <c r="I131" s="163">
        <v>278</v>
      </c>
      <c r="J131" s="164" t="s">
        <v>589</v>
      </c>
      <c r="K131" s="165">
        <f t="shared" si="66"/>
        <v>42</v>
      </c>
      <c r="L131" s="166">
        <f t="shared" si="67"/>
        <v>0.17684210526315788</v>
      </c>
      <c r="M131" s="161" t="s">
        <v>557</v>
      </c>
      <c r="N131" s="167">
        <v>42222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32</v>
      </c>
      <c r="B132" s="159">
        <v>42174</v>
      </c>
      <c r="C132" s="159"/>
      <c r="D132" s="160" t="s">
        <v>608</v>
      </c>
      <c r="E132" s="161" t="s">
        <v>587</v>
      </c>
      <c r="F132" s="162">
        <v>340</v>
      </c>
      <c r="G132" s="161"/>
      <c r="H132" s="161">
        <v>448</v>
      </c>
      <c r="I132" s="163">
        <v>448</v>
      </c>
      <c r="J132" s="164" t="s">
        <v>589</v>
      </c>
      <c r="K132" s="165">
        <f t="shared" si="66"/>
        <v>108</v>
      </c>
      <c r="L132" s="166">
        <f t="shared" si="67"/>
        <v>0.31764705882352939</v>
      </c>
      <c r="M132" s="161" t="s">
        <v>557</v>
      </c>
      <c r="N132" s="167">
        <v>43018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33</v>
      </c>
      <c r="B133" s="159">
        <v>42191</v>
      </c>
      <c r="C133" s="159"/>
      <c r="D133" s="160" t="s">
        <v>638</v>
      </c>
      <c r="E133" s="161" t="s">
        <v>587</v>
      </c>
      <c r="F133" s="162">
        <v>390</v>
      </c>
      <c r="G133" s="161"/>
      <c r="H133" s="161">
        <v>460</v>
      </c>
      <c r="I133" s="163">
        <v>460</v>
      </c>
      <c r="J133" s="164" t="s">
        <v>589</v>
      </c>
      <c r="K133" s="165">
        <f t="shared" si="66"/>
        <v>70</v>
      </c>
      <c r="L133" s="166">
        <f t="shared" si="67"/>
        <v>0.17948717948717949</v>
      </c>
      <c r="M133" s="161" t="s">
        <v>557</v>
      </c>
      <c r="N133" s="167">
        <v>42478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34</v>
      </c>
      <c r="B134" s="169">
        <v>42195</v>
      </c>
      <c r="C134" s="169"/>
      <c r="D134" s="170" t="s">
        <v>639</v>
      </c>
      <c r="E134" s="171" t="s">
        <v>587</v>
      </c>
      <c r="F134" s="172">
        <v>122.5</v>
      </c>
      <c r="G134" s="172"/>
      <c r="H134" s="173">
        <v>61</v>
      </c>
      <c r="I134" s="173">
        <v>172</v>
      </c>
      <c r="J134" s="174" t="s">
        <v>640</v>
      </c>
      <c r="K134" s="175">
        <f t="shared" si="66"/>
        <v>-61.5</v>
      </c>
      <c r="L134" s="176">
        <f t="shared" si="67"/>
        <v>-0.50204081632653064</v>
      </c>
      <c r="M134" s="172" t="s">
        <v>569</v>
      </c>
      <c r="N134" s="169">
        <v>43333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35</v>
      </c>
      <c r="B135" s="159">
        <v>42219</v>
      </c>
      <c r="C135" s="159"/>
      <c r="D135" s="160" t="s">
        <v>641</v>
      </c>
      <c r="E135" s="161" t="s">
        <v>587</v>
      </c>
      <c r="F135" s="162">
        <v>297.5</v>
      </c>
      <c r="G135" s="161"/>
      <c r="H135" s="161">
        <v>350</v>
      </c>
      <c r="I135" s="163">
        <v>360</v>
      </c>
      <c r="J135" s="164" t="s">
        <v>642</v>
      </c>
      <c r="K135" s="165">
        <f t="shared" si="66"/>
        <v>52.5</v>
      </c>
      <c r="L135" s="166">
        <f t="shared" si="67"/>
        <v>0.17647058823529413</v>
      </c>
      <c r="M135" s="161" t="s">
        <v>557</v>
      </c>
      <c r="N135" s="167">
        <v>42232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36</v>
      </c>
      <c r="B136" s="159">
        <v>42219</v>
      </c>
      <c r="C136" s="159"/>
      <c r="D136" s="160" t="s">
        <v>643</v>
      </c>
      <c r="E136" s="161" t="s">
        <v>587</v>
      </c>
      <c r="F136" s="162">
        <v>115.5</v>
      </c>
      <c r="G136" s="161"/>
      <c r="H136" s="161">
        <v>149</v>
      </c>
      <c r="I136" s="163">
        <v>140</v>
      </c>
      <c r="J136" s="164" t="s">
        <v>644</v>
      </c>
      <c r="K136" s="165">
        <f t="shared" si="66"/>
        <v>33.5</v>
      </c>
      <c r="L136" s="166">
        <f t="shared" si="67"/>
        <v>0.29004329004329005</v>
      </c>
      <c r="M136" s="161" t="s">
        <v>557</v>
      </c>
      <c r="N136" s="167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37</v>
      </c>
      <c r="B137" s="159">
        <v>42251</v>
      </c>
      <c r="C137" s="159"/>
      <c r="D137" s="160" t="s">
        <v>637</v>
      </c>
      <c r="E137" s="161" t="s">
        <v>587</v>
      </c>
      <c r="F137" s="162">
        <v>226</v>
      </c>
      <c r="G137" s="161"/>
      <c r="H137" s="161">
        <v>292</v>
      </c>
      <c r="I137" s="163">
        <v>292</v>
      </c>
      <c r="J137" s="164" t="s">
        <v>645</v>
      </c>
      <c r="K137" s="165">
        <f t="shared" si="66"/>
        <v>66</v>
      </c>
      <c r="L137" s="166">
        <f t="shared" si="67"/>
        <v>0.29203539823008851</v>
      </c>
      <c r="M137" s="161" t="s">
        <v>557</v>
      </c>
      <c r="N137" s="167">
        <v>42286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38</v>
      </c>
      <c r="B138" s="159">
        <v>42254</v>
      </c>
      <c r="C138" s="159"/>
      <c r="D138" s="160" t="s">
        <v>632</v>
      </c>
      <c r="E138" s="161" t="s">
        <v>587</v>
      </c>
      <c r="F138" s="162">
        <v>232.5</v>
      </c>
      <c r="G138" s="161"/>
      <c r="H138" s="161">
        <v>312.5</v>
      </c>
      <c r="I138" s="163">
        <v>310</v>
      </c>
      <c r="J138" s="164" t="s">
        <v>589</v>
      </c>
      <c r="K138" s="165">
        <f t="shared" si="66"/>
        <v>80</v>
      </c>
      <c r="L138" s="166">
        <f t="shared" si="67"/>
        <v>0.34408602150537637</v>
      </c>
      <c r="M138" s="161" t="s">
        <v>557</v>
      </c>
      <c r="N138" s="167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39</v>
      </c>
      <c r="B139" s="159">
        <v>42268</v>
      </c>
      <c r="C139" s="159"/>
      <c r="D139" s="160" t="s">
        <v>646</v>
      </c>
      <c r="E139" s="161" t="s">
        <v>587</v>
      </c>
      <c r="F139" s="162">
        <v>196.5</v>
      </c>
      <c r="G139" s="161"/>
      <c r="H139" s="161">
        <v>238</v>
      </c>
      <c r="I139" s="163">
        <v>238</v>
      </c>
      <c r="J139" s="164" t="s">
        <v>645</v>
      </c>
      <c r="K139" s="165">
        <f t="shared" si="66"/>
        <v>41.5</v>
      </c>
      <c r="L139" s="166">
        <f t="shared" si="67"/>
        <v>0.21119592875318066</v>
      </c>
      <c r="M139" s="161" t="s">
        <v>557</v>
      </c>
      <c r="N139" s="167">
        <v>42291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40</v>
      </c>
      <c r="B140" s="159">
        <v>42271</v>
      </c>
      <c r="C140" s="159"/>
      <c r="D140" s="160" t="s">
        <v>586</v>
      </c>
      <c r="E140" s="161" t="s">
        <v>587</v>
      </c>
      <c r="F140" s="162">
        <v>65</v>
      </c>
      <c r="G140" s="161"/>
      <c r="H140" s="161">
        <v>82</v>
      </c>
      <c r="I140" s="163">
        <v>82</v>
      </c>
      <c r="J140" s="164" t="s">
        <v>645</v>
      </c>
      <c r="K140" s="165">
        <f t="shared" si="66"/>
        <v>17</v>
      </c>
      <c r="L140" s="166">
        <f t="shared" si="67"/>
        <v>0.26153846153846155</v>
      </c>
      <c r="M140" s="161" t="s">
        <v>557</v>
      </c>
      <c r="N140" s="167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41</v>
      </c>
      <c r="B141" s="159">
        <v>42291</v>
      </c>
      <c r="C141" s="159"/>
      <c r="D141" s="160" t="s">
        <v>647</v>
      </c>
      <c r="E141" s="161" t="s">
        <v>587</v>
      </c>
      <c r="F141" s="162">
        <v>144</v>
      </c>
      <c r="G141" s="161"/>
      <c r="H141" s="161">
        <v>182.5</v>
      </c>
      <c r="I141" s="163">
        <v>181</v>
      </c>
      <c r="J141" s="164" t="s">
        <v>645</v>
      </c>
      <c r="K141" s="165">
        <f t="shared" si="66"/>
        <v>38.5</v>
      </c>
      <c r="L141" s="166">
        <f t="shared" si="67"/>
        <v>0.2673611111111111</v>
      </c>
      <c r="M141" s="161" t="s">
        <v>557</v>
      </c>
      <c r="N141" s="167">
        <v>42817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42</v>
      </c>
      <c r="B142" s="159">
        <v>42291</v>
      </c>
      <c r="C142" s="159"/>
      <c r="D142" s="160" t="s">
        <v>648</v>
      </c>
      <c r="E142" s="161" t="s">
        <v>587</v>
      </c>
      <c r="F142" s="162">
        <v>264</v>
      </c>
      <c r="G142" s="161"/>
      <c r="H142" s="161">
        <v>311</v>
      </c>
      <c r="I142" s="163">
        <v>311</v>
      </c>
      <c r="J142" s="164" t="s">
        <v>645</v>
      </c>
      <c r="K142" s="165">
        <f t="shared" si="66"/>
        <v>47</v>
      </c>
      <c r="L142" s="166">
        <f t="shared" si="67"/>
        <v>0.17803030303030304</v>
      </c>
      <c r="M142" s="161" t="s">
        <v>557</v>
      </c>
      <c r="N142" s="167">
        <v>42604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43</v>
      </c>
      <c r="B143" s="159">
        <v>42318</v>
      </c>
      <c r="C143" s="159"/>
      <c r="D143" s="160" t="s">
        <v>649</v>
      </c>
      <c r="E143" s="161" t="s">
        <v>559</v>
      </c>
      <c r="F143" s="162">
        <v>549.5</v>
      </c>
      <c r="G143" s="161"/>
      <c r="H143" s="161">
        <v>630</v>
      </c>
      <c r="I143" s="163">
        <v>630</v>
      </c>
      <c r="J143" s="164" t="s">
        <v>645</v>
      </c>
      <c r="K143" s="165">
        <f t="shared" si="66"/>
        <v>80.5</v>
      </c>
      <c r="L143" s="166">
        <f t="shared" si="67"/>
        <v>0.1464968152866242</v>
      </c>
      <c r="M143" s="161" t="s">
        <v>557</v>
      </c>
      <c r="N143" s="167">
        <v>42419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44</v>
      </c>
      <c r="B144" s="159">
        <v>42342</v>
      </c>
      <c r="C144" s="159"/>
      <c r="D144" s="160" t="s">
        <v>650</v>
      </c>
      <c r="E144" s="161" t="s">
        <v>587</v>
      </c>
      <c r="F144" s="162">
        <v>1027.5</v>
      </c>
      <c r="G144" s="161"/>
      <c r="H144" s="161">
        <v>1315</v>
      </c>
      <c r="I144" s="163">
        <v>1250</v>
      </c>
      <c r="J144" s="164" t="s">
        <v>645</v>
      </c>
      <c r="K144" s="165">
        <f t="shared" si="66"/>
        <v>287.5</v>
      </c>
      <c r="L144" s="166">
        <f t="shared" si="67"/>
        <v>0.27980535279805352</v>
      </c>
      <c r="M144" s="161" t="s">
        <v>557</v>
      </c>
      <c r="N144" s="167">
        <v>43244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45</v>
      </c>
      <c r="B145" s="159">
        <v>42367</v>
      </c>
      <c r="C145" s="159"/>
      <c r="D145" s="160" t="s">
        <v>651</v>
      </c>
      <c r="E145" s="161" t="s">
        <v>587</v>
      </c>
      <c r="F145" s="162">
        <v>465</v>
      </c>
      <c r="G145" s="161"/>
      <c r="H145" s="161">
        <v>540</v>
      </c>
      <c r="I145" s="163">
        <v>540</v>
      </c>
      <c r="J145" s="164" t="s">
        <v>645</v>
      </c>
      <c r="K145" s="165">
        <f t="shared" si="66"/>
        <v>75</v>
      </c>
      <c r="L145" s="166">
        <f t="shared" si="67"/>
        <v>0.16129032258064516</v>
      </c>
      <c r="M145" s="161" t="s">
        <v>557</v>
      </c>
      <c r="N145" s="167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46</v>
      </c>
      <c r="B146" s="159">
        <v>42380</v>
      </c>
      <c r="C146" s="159"/>
      <c r="D146" s="160" t="s">
        <v>372</v>
      </c>
      <c r="E146" s="161" t="s">
        <v>559</v>
      </c>
      <c r="F146" s="162">
        <v>81</v>
      </c>
      <c r="G146" s="161"/>
      <c r="H146" s="161">
        <v>110</v>
      </c>
      <c r="I146" s="163">
        <v>110</v>
      </c>
      <c r="J146" s="164" t="s">
        <v>645</v>
      </c>
      <c r="K146" s="165">
        <f t="shared" si="66"/>
        <v>29</v>
      </c>
      <c r="L146" s="166">
        <f t="shared" si="67"/>
        <v>0.35802469135802467</v>
      </c>
      <c r="M146" s="161" t="s">
        <v>557</v>
      </c>
      <c r="N146" s="167">
        <v>42745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47</v>
      </c>
      <c r="B147" s="159">
        <v>42382</v>
      </c>
      <c r="C147" s="159"/>
      <c r="D147" s="160" t="s">
        <v>652</v>
      </c>
      <c r="E147" s="161" t="s">
        <v>559</v>
      </c>
      <c r="F147" s="162">
        <v>417.5</v>
      </c>
      <c r="G147" s="161"/>
      <c r="H147" s="161">
        <v>547</v>
      </c>
      <c r="I147" s="163">
        <v>535</v>
      </c>
      <c r="J147" s="164" t="s">
        <v>645</v>
      </c>
      <c r="K147" s="165">
        <f t="shared" si="66"/>
        <v>129.5</v>
      </c>
      <c r="L147" s="166">
        <f t="shared" si="67"/>
        <v>0.31017964071856285</v>
      </c>
      <c r="M147" s="161" t="s">
        <v>557</v>
      </c>
      <c r="N147" s="167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48</v>
      </c>
      <c r="B148" s="159">
        <v>42408</v>
      </c>
      <c r="C148" s="159"/>
      <c r="D148" s="160" t="s">
        <v>653</v>
      </c>
      <c r="E148" s="161" t="s">
        <v>587</v>
      </c>
      <c r="F148" s="162">
        <v>650</v>
      </c>
      <c r="G148" s="161"/>
      <c r="H148" s="161">
        <v>800</v>
      </c>
      <c r="I148" s="163">
        <v>800</v>
      </c>
      <c r="J148" s="164" t="s">
        <v>645</v>
      </c>
      <c r="K148" s="165">
        <f t="shared" si="66"/>
        <v>150</v>
      </c>
      <c r="L148" s="166">
        <f t="shared" si="67"/>
        <v>0.23076923076923078</v>
      </c>
      <c r="M148" s="161" t="s">
        <v>557</v>
      </c>
      <c r="N148" s="167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49</v>
      </c>
      <c r="B149" s="159">
        <v>42433</v>
      </c>
      <c r="C149" s="159"/>
      <c r="D149" s="160" t="s">
        <v>209</v>
      </c>
      <c r="E149" s="161" t="s">
        <v>587</v>
      </c>
      <c r="F149" s="162">
        <v>437.5</v>
      </c>
      <c r="G149" s="161"/>
      <c r="H149" s="161">
        <v>504.5</v>
      </c>
      <c r="I149" s="163">
        <v>522</v>
      </c>
      <c r="J149" s="164" t="s">
        <v>654</v>
      </c>
      <c r="K149" s="165">
        <f t="shared" si="66"/>
        <v>67</v>
      </c>
      <c r="L149" s="166">
        <f t="shared" si="67"/>
        <v>0.15314285714285714</v>
      </c>
      <c r="M149" s="161" t="s">
        <v>557</v>
      </c>
      <c r="N149" s="167">
        <v>42480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50</v>
      </c>
      <c r="B150" s="159">
        <v>42438</v>
      </c>
      <c r="C150" s="159"/>
      <c r="D150" s="160" t="s">
        <v>655</v>
      </c>
      <c r="E150" s="161" t="s">
        <v>587</v>
      </c>
      <c r="F150" s="162">
        <v>189.5</v>
      </c>
      <c r="G150" s="161"/>
      <c r="H150" s="161">
        <v>218</v>
      </c>
      <c r="I150" s="163">
        <v>218</v>
      </c>
      <c r="J150" s="164" t="s">
        <v>645</v>
      </c>
      <c r="K150" s="165">
        <f t="shared" si="66"/>
        <v>28.5</v>
      </c>
      <c r="L150" s="166">
        <f t="shared" si="67"/>
        <v>0.15039577836411611</v>
      </c>
      <c r="M150" s="161" t="s">
        <v>557</v>
      </c>
      <c r="N150" s="167">
        <v>43034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8">
        <v>51</v>
      </c>
      <c r="B151" s="169">
        <v>42471</v>
      </c>
      <c r="C151" s="169"/>
      <c r="D151" s="177" t="s">
        <v>656</v>
      </c>
      <c r="E151" s="172" t="s">
        <v>587</v>
      </c>
      <c r="F151" s="172">
        <v>36.5</v>
      </c>
      <c r="G151" s="173"/>
      <c r="H151" s="173">
        <v>15.85</v>
      </c>
      <c r="I151" s="173">
        <v>60</v>
      </c>
      <c r="J151" s="174" t="s">
        <v>657</v>
      </c>
      <c r="K151" s="175">
        <f t="shared" si="66"/>
        <v>-20.65</v>
      </c>
      <c r="L151" s="176">
        <f t="shared" si="67"/>
        <v>-0.5657534246575342</v>
      </c>
      <c r="M151" s="172" t="s">
        <v>569</v>
      </c>
      <c r="N151" s="180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52</v>
      </c>
      <c r="B152" s="159">
        <v>42472</v>
      </c>
      <c r="C152" s="159"/>
      <c r="D152" s="160" t="s">
        <v>658</v>
      </c>
      <c r="E152" s="161" t="s">
        <v>587</v>
      </c>
      <c r="F152" s="162">
        <v>93</v>
      </c>
      <c r="G152" s="161"/>
      <c r="H152" s="161">
        <v>149</v>
      </c>
      <c r="I152" s="163">
        <v>140</v>
      </c>
      <c r="J152" s="164" t="s">
        <v>659</v>
      </c>
      <c r="K152" s="165">
        <f t="shared" si="66"/>
        <v>56</v>
      </c>
      <c r="L152" s="166">
        <f t="shared" si="67"/>
        <v>0.60215053763440862</v>
      </c>
      <c r="M152" s="161" t="s">
        <v>557</v>
      </c>
      <c r="N152" s="167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53</v>
      </c>
      <c r="B153" s="159">
        <v>42472</v>
      </c>
      <c r="C153" s="159"/>
      <c r="D153" s="160" t="s">
        <v>660</v>
      </c>
      <c r="E153" s="161" t="s">
        <v>587</v>
      </c>
      <c r="F153" s="162">
        <v>130</v>
      </c>
      <c r="G153" s="161"/>
      <c r="H153" s="161">
        <v>150</v>
      </c>
      <c r="I153" s="163" t="s">
        <v>661</v>
      </c>
      <c r="J153" s="164" t="s">
        <v>645</v>
      </c>
      <c r="K153" s="165">
        <f t="shared" si="66"/>
        <v>20</v>
      </c>
      <c r="L153" s="166">
        <f t="shared" si="67"/>
        <v>0.15384615384615385</v>
      </c>
      <c r="M153" s="161" t="s">
        <v>557</v>
      </c>
      <c r="N153" s="167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54</v>
      </c>
      <c r="B154" s="159">
        <v>42473</v>
      </c>
      <c r="C154" s="159"/>
      <c r="D154" s="160" t="s">
        <v>662</v>
      </c>
      <c r="E154" s="161" t="s">
        <v>587</v>
      </c>
      <c r="F154" s="162">
        <v>196</v>
      </c>
      <c r="G154" s="161"/>
      <c r="H154" s="161">
        <v>299</v>
      </c>
      <c r="I154" s="163">
        <v>299</v>
      </c>
      <c r="J154" s="164" t="s">
        <v>645</v>
      </c>
      <c r="K154" s="165">
        <v>103</v>
      </c>
      <c r="L154" s="166">
        <v>0.52551020408163296</v>
      </c>
      <c r="M154" s="161" t="s">
        <v>557</v>
      </c>
      <c r="N154" s="167">
        <v>42620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55</v>
      </c>
      <c r="B155" s="159">
        <v>42473</v>
      </c>
      <c r="C155" s="159"/>
      <c r="D155" s="160" t="s">
        <v>663</v>
      </c>
      <c r="E155" s="161" t="s">
        <v>587</v>
      </c>
      <c r="F155" s="162">
        <v>88</v>
      </c>
      <c r="G155" s="161"/>
      <c r="H155" s="161">
        <v>103</v>
      </c>
      <c r="I155" s="163">
        <v>103</v>
      </c>
      <c r="J155" s="164" t="s">
        <v>645</v>
      </c>
      <c r="K155" s="165">
        <v>15</v>
      </c>
      <c r="L155" s="166">
        <v>0.170454545454545</v>
      </c>
      <c r="M155" s="161" t="s">
        <v>557</v>
      </c>
      <c r="N155" s="167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56</v>
      </c>
      <c r="B156" s="159">
        <v>42492</v>
      </c>
      <c r="C156" s="159"/>
      <c r="D156" s="160" t="s">
        <v>664</v>
      </c>
      <c r="E156" s="161" t="s">
        <v>587</v>
      </c>
      <c r="F156" s="162">
        <v>127.5</v>
      </c>
      <c r="G156" s="161"/>
      <c r="H156" s="161">
        <v>148</v>
      </c>
      <c r="I156" s="163" t="s">
        <v>665</v>
      </c>
      <c r="J156" s="164" t="s">
        <v>645</v>
      </c>
      <c r="K156" s="165">
        <f>H156-F156</f>
        <v>20.5</v>
      </c>
      <c r="L156" s="166">
        <f>K156/F156</f>
        <v>0.16078431372549021</v>
      </c>
      <c r="M156" s="161" t="s">
        <v>557</v>
      </c>
      <c r="N156" s="167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57</v>
      </c>
      <c r="B157" s="159">
        <v>42493</v>
      </c>
      <c r="C157" s="159"/>
      <c r="D157" s="160" t="s">
        <v>666</v>
      </c>
      <c r="E157" s="161" t="s">
        <v>587</v>
      </c>
      <c r="F157" s="162">
        <v>675</v>
      </c>
      <c r="G157" s="161"/>
      <c r="H157" s="161">
        <v>815</v>
      </c>
      <c r="I157" s="163" t="s">
        <v>667</v>
      </c>
      <c r="J157" s="164" t="s">
        <v>645</v>
      </c>
      <c r="K157" s="165">
        <f>H157-F157</f>
        <v>140</v>
      </c>
      <c r="L157" s="166">
        <f>K157/F157</f>
        <v>0.2074074074074074</v>
      </c>
      <c r="M157" s="161" t="s">
        <v>557</v>
      </c>
      <c r="N157" s="167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8">
        <v>58</v>
      </c>
      <c r="B158" s="169">
        <v>42522</v>
      </c>
      <c r="C158" s="169"/>
      <c r="D158" s="170" t="s">
        <v>668</v>
      </c>
      <c r="E158" s="171" t="s">
        <v>587</v>
      </c>
      <c r="F158" s="172">
        <v>500</v>
      </c>
      <c r="G158" s="172"/>
      <c r="H158" s="173">
        <v>232.5</v>
      </c>
      <c r="I158" s="173" t="s">
        <v>669</v>
      </c>
      <c r="J158" s="174" t="s">
        <v>670</v>
      </c>
      <c r="K158" s="175">
        <f>H158-F158</f>
        <v>-267.5</v>
      </c>
      <c r="L158" s="176">
        <f>K158/F158</f>
        <v>-0.53500000000000003</v>
      </c>
      <c r="M158" s="172" t="s">
        <v>569</v>
      </c>
      <c r="N158" s="169">
        <v>43735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59</v>
      </c>
      <c r="B159" s="159">
        <v>42527</v>
      </c>
      <c r="C159" s="159"/>
      <c r="D159" s="160" t="s">
        <v>512</v>
      </c>
      <c r="E159" s="161" t="s">
        <v>587</v>
      </c>
      <c r="F159" s="162">
        <v>110</v>
      </c>
      <c r="G159" s="161"/>
      <c r="H159" s="161">
        <v>126.5</v>
      </c>
      <c r="I159" s="163">
        <v>125</v>
      </c>
      <c r="J159" s="164" t="s">
        <v>596</v>
      </c>
      <c r="K159" s="165">
        <f>H159-F159</f>
        <v>16.5</v>
      </c>
      <c r="L159" s="166">
        <f>K159/F159</f>
        <v>0.15</v>
      </c>
      <c r="M159" s="161" t="s">
        <v>557</v>
      </c>
      <c r="N159" s="167">
        <v>42552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60</v>
      </c>
      <c r="B160" s="159">
        <v>42538</v>
      </c>
      <c r="C160" s="159"/>
      <c r="D160" s="160" t="s">
        <v>671</v>
      </c>
      <c r="E160" s="161" t="s">
        <v>587</v>
      </c>
      <c r="F160" s="162">
        <v>44</v>
      </c>
      <c r="G160" s="161"/>
      <c r="H160" s="161">
        <v>69.5</v>
      </c>
      <c r="I160" s="163">
        <v>69.5</v>
      </c>
      <c r="J160" s="164" t="s">
        <v>672</v>
      </c>
      <c r="K160" s="165">
        <f>H160-F160</f>
        <v>25.5</v>
      </c>
      <c r="L160" s="166">
        <f>K160/F160</f>
        <v>0.57954545454545459</v>
      </c>
      <c r="M160" s="161" t="s">
        <v>557</v>
      </c>
      <c r="N160" s="167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61</v>
      </c>
      <c r="B161" s="159">
        <v>42549</v>
      </c>
      <c r="C161" s="159"/>
      <c r="D161" s="160" t="s">
        <v>673</v>
      </c>
      <c r="E161" s="161" t="s">
        <v>587</v>
      </c>
      <c r="F161" s="162">
        <v>262.5</v>
      </c>
      <c r="G161" s="161"/>
      <c r="H161" s="161">
        <v>340</v>
      </c>
      <c r="I161" s="163">
        <v>333</v>
      </c>
      <c r="J161" s="164" t="s">
        <v>674</v>
      </c>
      <c r="K161" s="165">
        <v>77.5</v>
      </c>
      <c r="L161" s="166">
        <v>0.29523809523809502</v>
      </c>
      <c r="M161" s="161" t="s">
        <v>557</v>
      </c>
      <c r="N161" s="167">
        <v>43017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62</v>
      </c>
      <c r="B162" s="159">
        <v>42549</v>
      </c>
      <c r="C162" s="159"/>
      <c r="D162" s="160" t="s">
        <v>675</v>
      </c>
      <c r="E162" s="161" t="s">
        <v>587</v>
      </c>
      <c r="F162" s="162">
        <v>840</v>
      </c>
      <c r="G162" s="161"/>
      <c r="H162" s="161">
        <v>1230</v>
      </c>
      <c r="I162" s="163">
        <v>1230</v>
      </c>
      <c r="J162" s="164" t="s">
        <v>645</v>
      </c>
      <c r="K162" s="165">
        <v>390</v>
      </c>
      <c r="L162" s="166">
        <v>0.46428571428571402</v>
      </c>
      <c r="M162" s="161" t="s">
        <v>557</v>
      </c>
      <c r="N162" s="167">
        <v>42649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1">
        <v>63</v>
      </c>
      <c r="B163" s="182">
        <v>42556</v>
      </c>
      <c r="C163" s="182"/>
      <c r="D163" s="183" t="s">
        <v>676</v>
      </c>
      <c r="E163" s="184" t="s">
        <v>587</v>
      </c>
      <c r="F163" s="184">
        <v>395</v>
      </c>
      <c r="G163" s="185"/>
      <c r="H163" s="185">
        <f>(468.5+342.5)/2</f>
        <v>405.5</v>
      </c>
      <c r="I163" s="185">
        <v>510</v>
      </c>
      <c r="J163" s="186" t="s">
        <v>677</v>
      </c>
      <c r="K163" s="187">
        <f t="shared" ref="K163:K169" si="68">H163-F163</f>
        <v>10.5</v>
      </c>
      <c r="L163" s="188">
        <f t="shared" ref="L163:L169" si="69">K163/F163</f>
        <v>2.6582278481012658E-2</v>
      </c>
      <c r="M163" s="184" t="s">
        <v>678</v>
      </c>
      <c r="N163" s="182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64</v>
      </c>
      <c r="B164" s="169">
        <v>42584</v>
      </c>
      <c r="C164" s="169"/>
      <c r="D164" s="170" t="s">
        <v>679</v>
      </c>
      <c r="E164" s="171" t="s">
        <v>559</v>
      </c>
      <c r="F164" s="172">
        <f>169.5-12.8</f>
        <v>156.69999999999999</v>
      </c>
      <c r="G164" s="172"/>
      <c r="H164" s="173">
        <v>77</v>
      </c>
      <c r="I164" s="173" t="s">
        <v>680</v>
      </c>
      <c r="J164" s="174" t="s">
        <v>681</v>
      </c>
      <c r="K164" s="175">
        <f t="shared" si="68"/>
        <v>-79.699999999999989</v>
      </c>
      <c r="L164" s="176">
        <f t="shared" si="69"/>
        <v>-0.50861518825781749</v>
      </c>
      <c r="M164" s="172" t="s">
        <v>569</v>
      </c>
      <c r="N164" s="169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8">
        <v>65</v>
      </c>
      <c r="B165" s="169">
        <v>42586</v>
      </c>
      <c r="C165" s="169"/>
      <c r="D165" s="170" t="s">
        <v>682</v>
      </c>
      <c r="E165" s="171" t="s">
        <v>587</v>
      </c>
      <c r="F165" s="172">
        <v>400</v>
      </c>
      <c r="G165" s="172"/>
      <c r="H165" s="173">
        <v>305</v>
      </c>
      <c r="I165" s="173">
        <v>475</v>
      </c>
      <c r="J165" s="174" t="s">
        <v>683</v>
      </c>
      <c r="K165" s="175">
        <f t="shared" si="68"/>
        <v>-95</v>
      </c>
      <c r="L165" s="176">
        <f t="shared" si="69"/>
        <v>-0.23749999999999999</v>
      </c>
      <c r="M165" s="172" t="s">
        <v>569</v>
      </c>
      <c r="N165" s="169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66</v>
      </c>
      <c r="B166" s="159">
        <v>42593</v>
      </c>
      <c r="C166" s="159"/>
      <c r="D166" s="160" t="s">
        <v>684</v>
      </c>
      <c r="E166" s="161" t="s">
        <v>587</v>
      </c>
      <c r="F166" s="162">
        <v>86.5</v>
      </c>
      <c r="G166" s="161"/>
      <c r="H166" s="161">
        <v>130</v>
      </c>
      <c r="I166" s="163">
        <v>130</v>
      </c>
      <c r="J166" s="164" t="s">
        <v>685</v>
      </c>
      <c r="K166" s="165">
        <f t="shared" si="68"/>
        <v>43.5</v>
      </c>
      <c r="L166" s="166">
        <f t="shared" si="69"/>
        <v>0.50289017341040465</v>
      </c>
      <c r="M166" s="161" t="s">
        <v>557</v>
      </c>
      <c r="N166" s="167">
        <v>43091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8">
        <v>67</v>
      </c>
      <c r="B167" s="169">
        <v>42600</v>
      </c>
      <c r="C167" s="169"/>
      <c r="D167" s="170" t="s">
        <v>109</v>
      </c>
      <c r="E167" s="171" t="s">
        <v>587</v>
      </c>
      <c r="F167" s="172">
        <v>133.5</v>
      </c>
      <c r="G167" s="172"/>
      <c r="H167" s="173">
        <v>126.5</v>
      </c>
      <c r="I167" s="173">
        <v>178</v>
      </c>
      <c r="J167" s="174" t="s">
        <v>686</v>
      </c>
      <c r="K167" s="175">
        <f t="shared" si="68"/>
        <v>-7</v>
      </c>
      <c r="L167" s="176">
        <f t="shared" si="69"/>
        <v>-5.2434456928838954E-2</v>
      </c>
      <c r="M167" s="172" t="s">
        <v>569</v>
      </c>
      <c r="N167" s="169">
        <v>42615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68</v>
      </c>
      <c r="B168" s="159">
        <v>42613</v>
      </c>
      <c r="C168" s="159"/>
      <c r="D168" s="160" t="s">
        <v>687</v>
      </c>
      <c r="E168" s="161" t="s">
        <v>587</v>
      </c>
      <c r="F168" s="162">
        <v>560</v>
      </c>
      <c r="G168" s="161"/>
      <c r="H168" s="161">
        <v>725</v>
      </c>
      <c r="I168" s="163">
        <v>725</v>
      </c>
      <c r="J168" s="164" t="s">
        <v>589</v>
      </c>
      <c r="K168" s="165">
        <f t="shared" si="68"/>
        <v>165</v>
      </c>
      <c r="L168" s="166">
        <f t="shared" si="69"/>
        <v>0.29464285714285715</v>
      </c>
      <c r="M168" s="161" t="s">
        <v>557</v>
      </c>
      <c r="N168" s="167">
        <v>42456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69</v>
      </c>
      <c r="B169" s="159">
        <v>42614</v>
      </c>
      <c r="C169" s="159"/>
      <c r="D169" s="160" t="s">
        <v>688</v>
      </c>
      <c r="E169" s="161" t="s">
        <v>587</v>
      </c>
      <c r="F169" s="162">
        <v>160.5</v>
      </c>
      <c r="G169" s="161"/>
      <c r="H169" s="161">
        <v>210</v>
      </c>
      <c r="I169" s="163">
        <v>210</v>
      </c>
      <c r="J169" s="164" t="s">
        <v>589</v>
      </c>
      <c r="K169" s="165">
        <f t="shared" si="68"/>
        <v>49.5</v>
      </c>
      <c r="L169" s="166">
        <f t="shared" si="69"/>
        <v>0.30841121495327101</v>
      </c>
      <c r="M169" s="161" t="s">
        <v>557</v>
      </c>
      <c r="N169" s="167">
        <v>42871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70</v>
      </c>
      <c r="B170" s="159">
        <v>42646</v>
      </c>
      <c r="C170" s="159"/>
      <c r="D170" s="160" t="s">
        <v>386</v>
      </c>
      <c r="E170" s="161" t="s">
        <v>587</v>
      </c>
      <c r="F170" s="162">
        <v>430</v>
      </c>
      <c r="G170" s="161"/>
      <c r="H170" s="161">
        <v>596</v>
      </c>
      <c r="I170" s="163">
        <v>575</v>
      </c>
      <c r="J170" s="164" t="s">
        <v>689</v>
      </c>
      <c r="K170" s="165">
        <v>166</v>
      </c>
      <c r="L170" s="166">
        <v>0.38604651162790699</v>
      </c>
      <c r="M170" s="161" t="s">
        <v>557</v>
      </c>
      <c r="N170" s="167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71</v>
      </c>
      <c r="B171" s="159">
        <v>42657</v>
      </c>
      <c r="C171" s="159"/>
      <c r="D171" s="160" t="s">
        <v>690</v>
      </c>
      <c r="E171" s="161" t="s">
        <v>587</v>
      </c>
      <c r="F171" s="162">
        <v>280</v>
      </c>
      <c r="G171" s="161"/>
      <c r="H171" s="161">
        <v>345</v>
      </c>
      <c r="I171" s="163">
        <v>345</v>
      </c>
      <c r="J171" s="164" t="s">
        <v>589</v>
      </c>
      <c r="K171" s="165">
        <f t="shared" ref="K171:K176" si="70">H171-F171</f>
        <v>65</v>
      </c>
      <c r="L171" s="166">
        <f>K171/F171</f>
        <v>0.23214285714285715</v>
      </c>
      <c r="M171" s="161" t="s">
        <v>557</v>
      </c>
      <c r="N171" s="167">
        <v>42814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72</v>
      </c>
      <c r="B172" s="159">
        <v>42657</v>
      </c>
      <c r="C172" s="159"/>
      <c r="D172" s="160" t="s">
        <v>691</v>
      </c>
      <c r="E172" s="161" t="s">
        <v>587</v>
      </c>
      <c r="F172" s="162">
        <v>245</v>
      </c>
      <c r="G172" s="161"/>
      <c r="H172" s="161">
        <v>325.5</v>
      </c>
      <c r="I172" s="163">
        <v>330</v>
      </c>
      <c r="J172" s="164" t="s">
        <v>692</v>
      </c>
      <c r="K172" s="165">
        <f t="shared" si="70"/>
        <v>80.5</v>
      </c>
      <c r="L172" s="166">
        <f>K172/F172</f>
        <v>0.32857142857142857</v>
      </c>
      <c r="M172" s="161" t="s">
        <v>557</v>
      </c>
      <c r="N172" s="167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73</v>
      </c>
      <c r="B173" s="159">
        <v>42660</v>
      </c>
      <c r="C173" s="159"/>
      <c r="D173" s="160" t="s">
        <v>339</v>
      </c>
      <c r="E173" s="161" t="s">
        <v>587</v>
      </c>
      <c r="F173" s="162">
        <v>125</v>
      </c>
      <c r="G173" s="161"/>
      <c r="H173" s="161">
        <v>160</v>
      </c>
      <c r="I173" s="163">
        <v>160</v>
      </c>
      <c r="J173" s="164" t="s">
        <v>645</v>
      </c>
      <c r="K173" s="165">
        <f t="shared" si="70"/>
        <v>35</v>
      </c>
      <c r="L173" s="166">
        <v>0.28000000000000003</v>
      </c>
      <c r="M173" s="161" t="s">
        <v>557</v>
      </c>
      <c r="N173" s="167">
        <v>42803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74</v>
      </c>
      <c r="B174" s="159">
        <v>42660</v>
      </c>
      <c r="C174" s="159"/>
      <c r="D174" s="160" t="s">
        <v>446</v>
      </c>
      <c r="E174" s="161" t="s">
        <v>587</v>
      </c>
      <c r="F174" s="162">
        <v>114</v>
      </c>
      <c r="G174" s="161"/>
      <c r="H174" s="161">
        <v>145</v>
      </c>
      <c r="I174" s="163">
        <v>145</v>
      </c>
      <c r="J174" s="164" t="s">
        <v>645</v>
      </c>
      <c r="K174" s="165">
        <f t="shared" si="70"/>
        <v>31</v>
      </c>
      <c r="L174" s="166">
        <f>K174/F174</f>
        <v>0.27192982456140352</v>
      </c>
      <c r="M174" s="161" t="s">
        <v>557</v>
      </c>
      <c r="N174" s="167">
        <v>42859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75</v>
      </c>
      <c r="B175" s="159">
        <v>42660</v>
      </c>
      <c r="C175" s="159"/>
      <c r="D175" s="160" t="s">
        <v>693</v>
      </c>
      <c r="E175" s="161" t="s">
        <v>587</v>
      </c>
      <c r="F175" s="162">
        <v>212</v>
      </c>
      <c r="G175" s="161"/>
      <c r="H175" s="161">
        <v>280</v>
      </c>
      <c r="I175" s="163">
        <v>276</v>
      </c>
      <c r="J175" s="164" t="s">
        <v>694</v>
      </c>
      <c r="K175" s="165">
        <f t="shared" si="70"/>
        <v>68</v>
      </c>
      <c r="L175" s="166">
        <f>K175/F175</f>
        <v>0.32075471698113206</v>
      </c>
      <c r="M175" s="161" t="s">
        <v>557</v>
      </c>
      <c r="N175" s="167">
        <v>42858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76</v>
      </c>
      <c r="B176" s="159">
        <v>42678</v>
      </c>
      <c r="C176" s="159"/>
      <c r="D176" s="160" t="s">
        <v>436</v>
      </c>
      <c r="E176" s="161" t="s">
        <v>587</v>
      </c>
      <c r="F176" s="162">
        <v>155</v>
      </c>
      <c r="G176" s="161"/>
      <c r="H176" s="161">
        <v>210</v>
      </c>
      <c r="I176" s="163">
        <v>210</v>
      </c>
      <c r="J176" s="164" t="s">
        <v>695</v>
      </c>
      <c r="K176" s="165">
        <f t="shared" si="70"/>
        <v>55</v>
      </c>
      <c r="L176" s="166">
        <f>K176/F176</f>
        <v>0.35483870967741937</v>
      </c>
      <c r="M176" s="161" t="s">
        <v>557</v>
      </c>
      <c r="N176" s="167">
        <v>42944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77</v>
      </c>
      <c r="B177" s="169">
        <v>42710</v>
      </c>
      <c r="C177" s="169"/>
      <c r="D177" s="170" t="s">
        <v>696</v>
      </c>
      <c r="E177" s="171" t="s">
        <v>587</v>
      </c>
      <c r="F177" s="172">
        <v>150.5</v>
      </c>
      <c r="G177" s="172"/>
      <c r="H177" s="173">
        <v>72.5</v>
      </c>
      <c r="I177" s="173">
        <v>174</v>
      </c>
      <c r="J177" s="174" t="s">
        <v>697</v>
      </c>
      <c r="K177" s="175">
        <v>-78</v>
      </c>
      <c r="L177" s="176">
        <v>-0.51827242524916906</v>
      </c>
      <c r="M177" s="172" t="s">
        <v>569</v>
      </c>
      <c r="N177" s="169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78</v>
      </c>
      <c r="B178" s="159">
        <v>42712</v>
      </c>
      <c r="C178" s="159"/>
      <c r="D178" s="160" t="s">
        <v>698</v>
      </c>
      <c r="E178" s="161" t="s">
        <v>587</v>
      </c>
      <c r="F178" s="162">
        <v>380</v>
      </c>
      <c r="G178" s="161"/>
      <c r="H178" s="161">
        <v>478</v>
      </c>
      <c r="I178" s="163">
        <v>468</v>
      </c>
      <c r="J178" s="164" t="s">
        <v>645</v>
      </c>
      <c r="K178" s="165">
        <f>H178-F178</f>
        <v>98</v>
      </c>
      <c r="L178" s="166">
        <f>K178/F178</f>
        <v>0.25789473684210529</v>
      </c>
      <c r="M178" s="161" t="s">
        <v>557</v>
      </c>
      <c r="N178" s="167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79</v>
      </c>
      <c r="B179" s="159">
        <v>42734</v>
      </c>
      <c r="C179" s="159"/>
      <c r="D179" s="160" t="s">
        <v>108</v>
      </c>
      <c r="E179" s="161" t="s">
        <v>587</v>
      </c>
      <c r="F179" s="162">
        <v>305</v>
      </c>
      <c r="G179" s="161"/>
      <c r="H179" s="161">
        <v>375</v>
      </c>
      <c r="I179" s="163">
        <v>375</v>
      </c>
      <c r="J179" s="164" t="s">
        <v>645</v>
      </c>
      <c r="K179" s="165">
        <f>H179-F179</f>
        <v>70</v>
      </c>
      <c r="L179" s="166">
        <f>K179/F179</f>
        <v>0.22950819672131148</v>
      </c>
      <c r="M179" s="161" t="s">
        <v>557</v>
      </c>
      <c r="N179" s="167">
        <v>42768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80</v>
      </c>
      <c r="B180" s="159">
        <v>42739</v>
      </c>
      <c r="C180" s="159"/>
      <c r="D180" s="160" t="s">
        <v>94</v>
      </c>
      <c r="E180" s="161" t="s">
        <v>587</v>
      </c>
      <c r="F180" s="162">
        <v>99.5</v>
      </c>
      <c r="G180" s="161"/>
      <c r="H180" s="161">
        <v>158</v>
      </c>
      <c r="I180" s="163">
        <v>158</v>
      </c>
      <c r="J180" s="164" t="s">
        <v>645</v>
      </c>
      <c r="K180" s="165">
        <f>H180-F180</f>
        <v>58.5</v>
      </c>
      <c r="L180" s="166">
        <f>K180/F180</f>
        <v>0.5879396984924623</v>
      </c>
      <c r="M180" s="161" t="s">
        <v>557</v>
      </c>
      <c r="N180" s="167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81</v>
      </c>
      <c r="B181" s="159">
        <v>42739</v>
      </c>
      <c r="C181" s="159"/>
      <c r="D181" s="160" t="s">
        <v>94</v>
      </c>
      <c r="E181" s="161" t="s">
        <v>587</v>
      </c>
      <c r="F181" s="162">
        <v>99.5</v>
      </c>
      <c r="G181" s="161"/>
      <c r="H181" s="161">
        <v>158</v>
      </c>
      <c r="I181" s="163">
        <v>158</v>
      </c>
      <c r="J181" s="164" t="s">
        <v>645</v>
      </c>
      <c r="K181" s="165">
        <v>58.5</v>
      </c>
      <c r="L181" s="166">
        <v>0.58793969849246197</v>
      </c>
      <c r="M181" s="161" t="s">
        <v>557</v>
      </c>
      <c r="N181" s="167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82</v>
      </c>
      <c r="B182" s="159">
        <v>42786</v>
      </c>
      <c r="C182" s="159"/>
      <c r="D182" s="160" t="s">
        <v>184</v>
      </c>
      <c r="E182" s="161" t="s">
        <v>587</v>
      </c>
      <c r="F182" s="162">
        <v>140.5</v>
      </c>
      <c r="G182" s="161"/>
      <c r="H182" s="161">
        <v>220</v>
      </c>
      <c r="I182" s="163">
        <v>220</v>
      </c>
      <c r="J182" s="164" t="s">
        <v>645</v>
      </c>
      <c r="K182" s="165">
        <f>H182-F182</f>
        <v>79.5</v>
      </c>
      <c r="L182" s="166">
        <f>K182/F182</f>
        <v>0.5658362989323843</v>
      </c>
      <c r="M182" s="161" t="s">
        <v>557</v>
      </c>
      <c r="N182" s="167">
        <v>42864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83</v>
      </c>
      <c r="B183" s="159">
        <v>42786</v>
      </c>
      <c r="C183" s="159"/>
      <c r="D183" s="160" t="s">
        <v>699</v>
      </c>
      <c r="E183" s="161" t="s">
        <v>587</v>
      </c>
      <c r="F183" s="162">
        <v>202.5</v>
      </c>
      <c r="G183" s="161"/>
      <c r="H183" s="161">
        <v>234</v>
      </c>
      <c r="I183" s="163">
        <v>234</v>
      </c>
      <c r="J183" s="164" t="s">
        <v>645</v>
      </c>
      <c r="K183" s="165">
        <v>31.5</v>
      </c>
      <c r="L183" s="166">
        <v>0.155555555555556</v>
      </c>
      <c r="M183" s="161" t="s">
        <v>557</v>
      </c>
      <c r="N183" s="167">
        <v>42836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84</v>
      </c>
      <c r="B184" s="159">
        <v>42818</v>
      </c>
      <c r="C184" s="159"/>
      <c r="D184" s="160" t="s">
        <v>700</v>
      </c>
      <c r="E184" s="161" t="s">
        <v>587</v>
      </c>
      <c r="F184" s="162">
        <v>300.5</v>
      </c>
      <c r="G184" s="161"/>
      <c r="H184" s="161">
        <v>417.5</v>
      </c>
      <c r="I184" s="163">
        <v>420</v>
      </c>
      <c r="J184" s="164" t="s">
        <v>701</v>
      </c>
      <c r="K184" s="165">
        <f>H184-F184</f>
        <v>117</v>
      </c>
      <c r="L184" s="166">
        <f>K184/F184</f>
        <v>0.38935108153078202</v>
      </c>
      <c r="M184" s="161" t="s">
        <v>557</v>
      </c>
      <c r="N184" s="167">
        <v>43070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85</v>
      </c>
      <c r="B185" s="159">
        <v>42818</v>
      </c>
      <c r="C185" s="159"/>
      <c r="D185" s="160" t="s">
        <v>675</v>
      </c>
      <c r="E185" s="161" t="s">
        <v>587</v>
      </c>
      <c r="F185" s="162">
        <v>850</v>
      </c>
      <c r="G185" s="161"/>
      <c r="H185" s="161">
        <v>1042.5</v>
      </c>
      <c r="I185" s="163">
        <v>1023</v>
      </c>
      <c r="J185" s="164" t="s">
        <v>702</v>
      </c>
      <c r="K185" s="165">
        <v>192.5</v>
      </c>
      <c r="L185" s="166">
        <v>0.22647058823529401</v>
      </c>
      <c r="M185" s="161" t="s">
        <v>557</v>
      </c>
      <c r="N185" s="167">
        <v>42830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86</v>
      </c>
      <c r="B186" s="159">
        <v>42830</v>
      </c>
      <c r="C186" s="159"/>
      <c r="D186" s="160" t="s">
        <v>465</v>
      </c>
      <c r="E186" s="161" t="s">
        <v>587</v>
      </c>
      <c r="F186" s="162">
        <v>785</v>
      </c>
      <c r="G186" s="161"/>
      <c r="H186" s="161">
        <v>930</v>
      </c>
      <c r="I186" s="163">
        <v>920</v>
      </c>
      <c r="J186" s="164" t="s">
        <v>703</v>
      </c>
      <c r="K186" s="165">
        <f>H186-F186</f>
        <v>145</v>
      </c>
      <c r="L186" s="166">
        <f>K186/F186</f>
        <v>0.18471337579617833</v>
      </c>
      <c r="M186" s="161" t="s">
        <v>557</v>
      </c>
      <c r="N186" s="167">
        <v>42976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87</v>
      </c>
      <c r="B187" s="169">
        <v>42831</v>
      </c>
      <c r="C187" s="169"/>
      <c r="D187" s="170" t="s">
        <v>704</v>
      </c>
      <c r="E187" s="171" t="s">
        <v>587</v>
      </c>
      <c r="F187" s="172">
        <v>40</v>
      </c>
      <c r="G187" s="172"/>
      <c r="H187" s="173">
        <v>13.1</v>
      </c>
      <c r="I187" s="173">
        <v>60</v>
      </c>
      <c r="J187" s="174" t="s">
        <v>705</v>
      </c>
      <c r="K187" s="175">
        <v>-26.9</v>
      </c>
      <c r="L187" s="176">
        <v>-0.67249999999999999</v>
      </c>
      <c r="M187" s="172" t="s">
        <v>569</v>
      </c>
      <c r="N187" s="169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88</v>
      </c>
      <c r="B188" s="159">
        <v>42837</v>
      </c>
      <c r="C188" s="159"/>
      <c r="D188" s="160" t="s">
        <v>93</v>
      </c>
      <c r="E188" s="161" t="s">
        <v>587</v>
      </c>
      <c r="F188" s="162">
        <v>289.5</v>
      </c>
      <c r="G188" s="161"/>
      <c r="H188" s="161">
        <v>354</v>
      </c>
      <c r="I188" s="163">
        <v>360</v>
      </c>
      <c r="J188" s="164" t="s">
        <v>706</v>
      </c>
      <c r="K188" s="165">
        <f t="shared" ref="K188:K196" si="71">H188-F188</f>
        <v>64.5</v>
      </c>
      <c r="L188" s="166">
        <f t="shared" ref="L188:L196" si="72">K188/F188</f>
        <v>0.22279792746113988</v>
      </c>
      <c r="M188" s="161" t="s">
        <v>557</v>
      </c>
      <c r="N188" s="167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89</v>
      </c>
      <c r="B189" s="159">
        <v>42845</v>
      </c>
      <c r="C189" s="159"/>
      <c r="D189" s="160" t="s">
        <v>411</v>
      </c>
      <c r="E189" s="161" t="s">
        <v>587</v>
      </c>
      <c r="F189" s="162">
        <v>700</v>
      </c>
      <c r="G189" s="161"/>
      <c r="H189" s="161">
        <v>840</v>
      </c>
      <c r="I189" s="163">
        <v>840</v>
      </c>
      <c r="J189" s="164" t="s">
        <v>707</v>
      </c>
      <c r="K189" s="165">
        <f t="shared" si="71"/>
        <v>140</v>
      </c>
      <c r="L189" s="166">
        <f t="shared" si="72"/>
        <v>0.2</v>
      </c>
      <c r="M189" s="161" t="s">
        <v>557</v>
      </c>
      <c r="N189" s="167">
        <v>42893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90</v>
      </c>
      <c r="B190" s="159">
        <v>42887</v>
      </c>
      <c r="C190" s="159"/>
      <c r="D190" s="160" t="s">
        <v>708</v>
      </c>
      <c r="E190" s="161" t="s">
        <v>587</v>
      </c>
      <c r="F190" s="162">
        <v>130</v>
      </c>
      <c r="G190" s="161"/>
      <c r="H190" s="161">
        <v>144.25</v>
      </c>
      <c r="I190" s="163">
        <v>170</v>
      </c>
      <c r="J190" s="164" t="s">
        <v>709</v>
      </c>
      <c r="K190" s="165">
        <f t="shared" si="71"/>
        <v>14.25</v>
      </c>
      <c r="L190" s="166">
        <f t="shared" si="72"/>
        <v>0.10961538461538461</v>
      </c>
      <c r="M190" s="161" t="s">
        <v>557</v>
      </c>
      <c r="N190" s="167">
        <v>43675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91</v>
      </c>
      <c r="B191" s="159">
        <v>42901</v>
      </c>
      <c r="C191" s="159"/>
      <c r="D191" s="160" t="s">
        <v>710</v>
      </c>
      <c r="E191" s="161" t="s">
        <v>587</v>
      </c>
      <c r="F191" s="162">
        <v>214.5</v>
      </c>
      <c r="G191" s="161"/>
      <c r="H191" s="161">
        <v>262</v>
      </c>
      <c r="I191" s="163">
        <v>262</v>
      </c>
      <c r="J191" s="164" t="s">
        <v>711</v>
      </c>
      <c r="K191" s="165">
        <f t="shared" si="71"/>
        <v>47.5</v>
      </c>
      <c r="L191" s="166">
        <f t="shared" si="72"/>
        <v>0.22144522144522144</v>
      </c>
      <c r="M191" s="161" t="s">
        <v>557</v>
      </c>
      <c r="N191" s="167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92</v>
      </c>
      <c r="B192" s="190">
        <v>42933</v>
      </c>
      <c r="C192" s="190"/>
      <c r="D192" s="191" t="s">
        <v>712</v>
      </c>
      <c r="E192" s="192" t="s">
        <v>587</v>
      </c>
      <c r="F192" s="193">
        <v>370</v>
      </c>
      <c r="G192" s="192"/>
      <c r="H192" s="192">
        <v>447.5</v>
      </c>
      <c r="I192" s="194">
        <v>450</v>
      </c>
      <c r="J192" s="195" t="s">
        <v>645</v>
      </c>
      <c r="K192" s="165">
        <f t="shared" si="71"/>
        <v>77.5</v>
      </c>
      <c r="L192" s="196">
        <f t="shared" si="72"/>
        <v>0.20945945945945946</v>
      </c>
      <c r="M192" s="192" t="s">
        <v>557</v>
      </c>
      <c r="N192" s="197">
        <v>43035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93</v>
      </c>
      <c r="B193" s="190">
        <v>42943</v>
      </c>
      <c r="C193" s="190"/>
      <c r="D193" s="191" t="s">
        <v>182</v>
      </c>
      <c r="E193" s="192" t="s">
        <v>587</v>
      </c>
      <c r="F193" s="193">
        <v>657.5</v>
      </c>
      <c r="G193" s="192"/>
      <c r="H193" s="192">
        <v>825</v>
      </c>
      <c r="I193" s="194">
        <v>820</v>
      </c>
      <c r="J193" s="195" t="s">
        <v>645</v>
      </c>
      <c r="K193" s="165">
        <f t="shared" si="71"/>
        <v>167.5</v>
      </c>
      <c r="L193" s="196">
        <f t="shared" si="72"/>
        <v>0.25475285171102663</v>
      </c>
      <c r="M193" s="192" t="s">
        <v>557</v>
      </c>
      <c r="N193" s="197">
        <v>43090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94</v>
      </c>
      <c r="B194" s="159">
        <v>42964</v>
      </c>
      <c r="C194" s="159"/>
      <c r="D194" s="160" t="s">
        <v>354</v>
      </c>
      <c r="E194" s="161" t="s">
        <v>587</v>
      </c>
      <c r="F194" s="162">
        <v>605</v>
      </c>
      <c r="G194" s="161"/>
      <c r="H194" s="161">
        <v>750</v>
      </c>
      <c r="I194" s="163">
        <v>750</v>
      </c>
      <c r="J194" s="164" t="s">
        <v>703</v>
      </c>
      <c r="K194" s="165">
        <f t="shared" si="71"/>
        <v>145</v>
      </c>
      <c r="L194" s="166">
        <f t="shared" si="72"/>
        <v>0.23966942148760331</v>
      </c>
      <c r="M194" s="161" t="s">
        <v>557</v>
      </c>
      <c r="N194" s="167">
        <v>43027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95</v>
      </c>
      <c r="B195" s="169">
        <v>42979</v>
      </c>
      <c r="C195" s="169"/>
      <c r="D195" s="177" t="s">
        <v>713</v>
      </c>
      <c r="E195" s="172" t="s">
        <v>587</v>
      </c>
      <c r="F195" s="172">
        <v>255</v>
      </c>
      <c r="G195" s="173"/>
      <c r="H195" s="173">
        <v>217.25</v>
      </c>
      <c r="I195" s="173">
        <v>320</v>
      </c>
      <c r="J195" s="174" t="s">
        <v>714</v>
      </c>
      <c r="K195" s="175">
        <f t="shared" si="71"/>
        <v>-37.75</v>
      </c>
      <c r="L195" s="178">
        <f t="shared" si="72"/>
        <v>-0.14803921568627451</v>
      </c>
      <c r="M195" s="172" t="s">
        <v>569</v>
      </c>
      <c r="N195" s="169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96</v>
      </c>
      <c r="B196" s="159">
        <v>42997</v>
      </c>
      <c r="C196" s="159"/>
      <c r="D196" s="160" t="s">
        <v>715</v>
      </c>
      <c r="E196" s="161" t="s">
        <v>587</v>
      </c>
      <c r="F196" s="162">
        <v>215</v>
      </c>
      <c r="G196" s="161"/>
      <c r="H196" s="161">
        <v>258</v>
      </c>
      <c r="I196" s="163">
        <v>258</v>
      </c>
      <c r="J196" s="164" t="s">
        <v>645</v>
      </c>
      <c r="K196" s="165">
        <f t="shared" si="71"/>
        <v>43</v>
      </c>
      <c r="L196" s="166">
        <f t="shared" si="72"/>
        <v>0.2</v>
      </c>
      <c r="M196" s="161" t="s">
        <v>557</v>
      </c>
      <c r="N196" s="167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97</v>
      </c>
      <c r="B197" s="159">
        <v>42997</v>
      </c>
      <c r="C197" s="159"/>
      <c r="D197" s="160" t="s">
        <v>715</v>
      </c>
      <c r="E197" s="161" t="s">
        <v>587</v>
      </c>
      <c r="F197" s="162">
        <v>215</v>
      </c>
      <c r="G197" s="161"/>
      <c r="H197" s="161">
        <v>258</v>
      </c>
      <c r="I197" s="163">
        <v>258</v>
      </c>
      <c r="J197" s="195" t="s">
        <v>645</v>
      </c>
      <c r="K197" s="165">
        <v>43</v>
      </c>
      <c r="L197" s="166">
        <v>0.2</v>
      </c>
      <c r="M197" s="161" t="s">
        <v>557</v>
      </c>
      <c r="N197" s="167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98</v>
      </c>
      <c r="B198" s="190">
        <v>42998</v>
      </c>
      <c r="C198" s="190"/>
      <c r="D198" s="191" t="s">
        <v>716</v>
      </c>
      <c r="E198" s="192" t="s">
        <v>587</v>
      </c>
      <c r="F198" s="162">
        <v>75</v>
      </c>
      <c r="G198" s="192"/>
      <c r="H198" s="192">
        <v>90</v>
      </c>
      <c r="I198" s="194">
        <v>90</v>
      </c>
      <c r="J198" s="164" t="s">
        <v>717</v>
      </c>
      <c r="K198" s="165">
        <f t="shared" ref="K198:K203" si="73">H198-F198</f>
        <v>15</v>
      </c>
      <c r="L198" s="166">
        <f t="shared" ref="L198:L203" si="74">K198/F198</f>
        <v>0.2</v>
      </c>
      <c r="M198" s="161" t="s">
        <v>557</v>
      </c>
      <c r="N198" s="167">
        <v>43019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99</v>
      </c>
      <c r="B199" s="190">
        <v>43011</v>
      </c>
      <c r="C199" s="190"/>
      <c r="D199" s="191" t="s">
        <v>571</v>
      </c>
      <c r="E199" s="192" t="s">
        <v>587</v>
      </c>
      <c r="F199" s="193">
        <v>315</v>
      </c>
      <c r="G199" s="192"/>
      <c r="H199" s="192">
        <v>392</v>
      </c>
      <c r="I199" s="194">
        <v>384</v>
      </c>
      <c r="J199" s="195" t="s">
        <v>718</v>
      </c>
      <c r="K199" s="165">
        <f t="shared" si="73"/>
        <v>77</v>
      </c>
      <c r="L199" s="196">
        <f t="shared" si="74"/>
        <v>0.24444444444444444</v>
      </c>
      <c r="M199" s="192" t="s">
        <v>557</v>
      </c>
      <c r="N199" s="197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100</v>
      </c>
      <c r="B200" s="190">
        <v>43013</v>
      </c>
      <c r="C200" s="190"/>
      <c r="D200" s="191" t="s">
        <v>441</v>
      </c>
      <c r="E200" s="192" t="s">
        <v>587</v>
      </c>
      <c r="F200" s="193">
        <v>145</v>
      </c>
      <c r="G200" s="192"/>
      <c r="H200" s="192">
        <v>179</v>
      </c>
      <c r="I200" s="194">
        <v>180</v>
      </c>
      <c r="J200" s="195" t="s">
        <v>719</v>
      </c>
      <c r="K200" s="165">
        <f t="shared" si="73"/>
        <v>34</v>
      </c>
      <c r="L200" s="196">
        <f t="shared" si="74"/>
        <v>0.23448275862068965</v>
      </c>
      <c r="M200" s="192" t="s">
        <v>557</v>
      </c>
      <c r="N200" s="197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101</v>
      </c>
      <c r="B201" s="190">
        <v>43014</v>
      </c>
      <c r="C201" s="190"/>
      <c r="D201" s="191" t="s">
        <v>329</v>
      </c>
      <c r="E201" s="192" t="s">
        <v>587</v>
      </c>
      <c r="F201" s="193">
        <v>256</v>
      </c>
      <c r="G201" s="192"/>
      <c r="H201" s="192">
        <v>323</v>
      </c>
      <c r="I201" s="194">
        <v>320</v>
      </c>
      <c r="J201" s="195" t="s">
        <v>645</v>
      </c>
      <c r="K201" s="165">
        <f t="shared" si="73"/>
        <v>67</v>
      </c>
      <c r="L201" s="196">
        <f t="shared" si="74"/>
        <v>0.26171875</v>
      </c>
      <c r="M201" s="192" t="s">
        <v>557</v>
      </c>
      <c r="N201" s="197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102</v>
      </c>
      <c r="B202" s="190">
        <v>43017</v>
      </c>
      <c r="C202" s="190"/>
      <c r="D202" s="191" t="s">
        <v>344</v>
      </c>
      <c r="E202" s="192" t="s">
        <v>587</v>
      </c>
      <c r="F202" s="193">
        <v>137.5</v>
      </c>
      <c r="G202" s="192"/>
      <c r="H202" s="192">
        <v>184</v>
      </c>
      <c r="I202" s="194">
        <v>183</v>
      </c>
      <c r="J202" s="195" t="s">
        <v>720</v>
      </c>
      <c r="K202" s="165">
        <f t="shared" si="73"/>
        <v>46.5</v>
      </c>
      <c r="L202" s="196">
        <f t="shared" si="74"/>
        <v>0.33818181818181819</v>
      </c>
      <c r="M202" s="192" t="s">
        <v>557</v>
      </c>
      <c r="N202" s="197">
        <v>43108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103</v>
      </c>
      <c r="B203" s="190">
        <v>43018</v>
      </c>
      <c r="C203" s="190"/>
      <c r="D203" s="191" t="s">
        <v>721</v>
      </c>
      <c r="E203" s="192" t="s">
        <v>587</v>
      </c>
      <c r="F203" s="193">
        <v>125.5</v>
      </c>
      <c r="G203" s="192"/>
      <c r="H203" s="192">
        <v>158</v>
      </c>
      <c r="I203" s="194">
        <v>155</v>
      </c>
      <c r="J203" s="195" t="s">
        <v>722</v>
      </c>
      <c r="K203" s="165">
        <f t="shared" si="73"/>
        <v>32.5</v>
      </c>
      <c r="L203" s="196">
        <f t="shared" si="74"/>
        <v>0.25896414342629481</v>
      </c>
      <c r="M203" s="192" t="s">
        <v>557</v>
      </c>
      <c r="N203" s="197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104</v>
      </c>
      <c r="B204" s="190">
        <v>43018</v>
      </c>
      <c r="C204" s="190"/>
      <c r="D204" s="191" t="s">
        <v>723</v>
      </c>
      <c r="E204" s="192" t="s">
        <v>587</v>
      </c>
      <c r="F204" s="193">
        <v>895</v>
      </c>
      <c r="G204" s="192"/>
      <c r="H204" s="192">
        <v>1122.5</v>
      </c>
      <c r="I204" s="194">
        <v>1078</v>
      </c>
      <c r="J204" s="195" t="s">
        <v>724</v>
      </c>
      <c r="K204" s="165">
        <v>227.5</v>
      </c>
      <c r="L204" s="196">
        <v>0.25418994413407803</v>
      </c>
      <c r="M204" s="192" t="s">
        <v>557</v>
      </c>
      <c r="N204" s="197">
        <v>43117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105</v>
      </c>
      <c r="B205" s="190">
        <v>43020</v>
      </c>
      <c r="C205" s="190"/>
      <c r="D205" s="191" t="s">
        <v>338</v>
      </c>
      <c r="E205" s="192" t="s">
        <v>587</v>
      </c>
      <c r="F205" s="193">
        <v>525</v>
      </c>
      <c r="G205" s="192"/>
      <c r="H205" s="192">
        <v>629</v>
      </c>
      <c r="I205" s="194">
        <v>629</v>
      </c>
      <c r="J205" s="195" t="s">
        <v>645</v>
      </c>
      <c r="K205" s="165">
        <v>104</v>
      </c>
      <c r="L205" s="196">
        <v>0.19809523809523799</v>
      </c>
      <c r="M205" s="192" t="s">
        <v>557</v>
      </c>
      <c r="N205" s="197">
        <v>43119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106</v>
      </c>
      <c r="B206" s="190">
        <v>43046</v>
      </c>
      <c r="C206" s="190"/>
      <c r="D206" s="191" t="s">
        <v>377</v>
      </c>
      <c r="E206" s="192" t="s">
        <v>587</v>
      </c>
      <c r="F206" s="193">
        <v>740</v>
      </c>
      <c r="G206" s="192"/>
      <c r="H206" s="192">
        <v>892.5</v>
      </c>
      <c r="I206" s="194">
        <v>900</v>
      </c>
      <c r="J206" s="195" t="s">
        <v>725</v>
      </c>
      <c r="K206" s="165">
        <f>H206-F206</f>
        <v>152.5</v>
      </c>
      <c r="L206" s="196">
        <f>K206/F206</f>
        <v>0.20608108108108109</v>
      </c>
      <c r="M206" s="192" t="s">
        <v>557</v>
      </c>
      <c r="N206" s="197">
        <v>43052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107</v>
      </c>
      <c r="B207" s="159">
        <v>43073</v>
      </c>
      <c r="C207" s="159"/>
      <c r="D207" s="160" t="s">
        <v>726</v>
      </c>
      <c r="E207" s="161" t="s">
        <v>587</v>
      </c>
      <c r="F207" s="162">
        <v>118.5</v>
      </c>
      <c r="G207" s="161"/>
      <c r="H207" s="161">
        <v>143.5</v>
      </c>
      <c r="I207" s="163">
        <v>145</v>
      </c>
      <c r="J207" s="164" t="s">
        <v>578</v>
      </c>
      <c r="K207" s="165">
        <f>H207-F207</f>
        <v>25</v>
      </c>
      <c r="L207" s="166">
        <f>K207/F207</f>
        <v>0.2109704641350211</v>
      </c>
      <c r="M207" s="161" t="s">
        <v>557</v>
      </c>
      <c r="N207" s="167">
        <v>43097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8">
        <v>108</v>
      </c>
      <c r="B208" s="169">
        <v>43090</v>
      </c>
      <c r="C208" s="169"/>
      <c r="D208" s="170" t="s">
        <v>416</v>
      </c>
      <c r="E208" s="171" t="s">
        <v>587</v>
      </c>
      <c r="F208" s="172">
        <v>715</v>
      </c>
      <c r="G208" s="172"/>
      <c r="H208" s="173">
        <v>500</v>
      </c>
      <c r="I208" s="173">
        <v>872</v>
      </c>
      <c r="J208" s="174" t="s">
        <v>727</v>
      </c>
      <c r="K208" s="175">
        <f>H208-F208</f>
        <v>-215</v>
      </c>
      <c r="L208" s="176">
        <f>K208/F208</f>
        <v>-0.30069930069930068</v>
      </c>
      <c r="M208" s="172" t="s">
        <v>569</v>
      </c>
      <c r="N208" s="169">
        <v>43670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109</v>
      </c>
      <c r="B209" s="159">
        <v>43098</v>
      </c>
      <c r="C209" s="159"/>
      <c r="D209" s="160" t="s">
        <v>571</v>
      </c>
      <c r="E209" s="161" t="s">
        <v>587</v>
      </c>
      <c r="F209" s="162">
        <v>435</v>
      </c>
      <c r="G209" s="161"/>
      <c r="H209" s="161">
        <v>542.5</v>
      </c>
      <c r="I209" s="163">
        <v>539</v>
      </c>
      <c r="J209" s="164" t="s">
        <v>645</v>
      </c>
      <c r="K209" s="165">
        <v>107.5</v>
      </c>
      <c r="L209" s="166">
        <v>0.247126436781609</v>
      </c>
      <c r="M209" s="161" t="s">
        <v>557</v>
      </c>
      <c r="N209" s="167">
        <v>43206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110</v>
      </c>
      <c r="B210" s="159">
        <v>43098</v>
      </c>
      <c r="C210" s="159"/>
      <c r="D210" s="160" t="s">
        <v>529</v>
      </c>
      <c r="E210" s="161" t="s">
        <v>587</v>
      </c>
      <c r="F210" s="162">
        <v>885</v>
      </c>
      <c r="G210" s="161"/>
      <c r="H210" s="161">
        <v>1090</v>
      </c>
      <c r="I210" s="163">
        <v>1084</v>
      </c>
      <c r="J210" s="164" t="s">
        <v>645</v>
      </c>
      <c r="K210" s="165">
        <v>205</v>
      </c>
      <c r="L210" s="166">
        <v>0.23163841807909599</v>
      </c>
      <c r="M210" s="161" t="s">
        <v>557</v>
      </c>
      <c r="N210" s="167">
        <v>43213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111</v>
      </c>
      <c r="B211" s="199">
        <v>43192</v>
      </c>
      <c r="C211" s="199"/>
      <c r="D211" s="177" t="s">
        <v>728</v>
      </c>
      <c r="E211" s="172" t="s">
        <v>587</v>
      </c>
      <c r="F211" s="200">
        <v>478.5</v>
      </c>
      <c r="G211" s="172"/>
      <c r="H211" s="172">
        <v>442</v>
      </c>
      <c r="I211" s="173">
        <v>613</v>
      </c>
      <c r="J211" s="174" t="s">
        <v>729</v>
      </c>
      <c r="K211" s="175">
        <f>H211-F211</f>
        <v>-36.5</v>
      </c>
      <c r="L211" s="176">
        <f>K211/F211</f>
        <v>-7.6280041797283177E-2</v>
      </c>
      <c r="M211" s="172" t="s">
        <v>569</v>
      </c>
      <c r="N211" s="169">
        <v>43762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112</v>
      </c>
      <c r="B212" s="169">
        <v>43194</v>
      </c>
      <c r="C212" s="169"/>
      <c r="D212" s="170" t="s">
        <v>730</v>
      </c>
      <c r="E212" s="171" t="s">
        <v>587</v>
      </c>
      <c r="F212" s="172">
        <f>141.5-7.3</f>
        <v>134.19999999999999</v>
      </c>
      <c r="G212" s="172"/>
      <c r="H212" s="173">
        <v>77</v>
      </c>
      <c r="I212" s="173">
        <v>180</v>
      </c>
      <c r="J212" s="174" t="s">
        <v>731</v>
      </c>
      <c r="K212" s="175">
        <f>H212-F212</f>
        <v>-57.199999999999989</v>
      </c>
      <c r="L212" s="176">
        <f>K212/F212</f>
        <v>-0.42622950819672129</v>
      </c>
      <c r="M212" s="172" t="s">
        <v>569</v>
      </c>
      <c r="N212" s="169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8">
        <v>113</v>
      </c>
      <c r="B213" s="169">
        <v>43209</v>
      </c>
      <c r="C213" s="169"/>
      <c r="D213" s="170" t="s">
        <v>732</v>
      </c>
      <c r="E213" s="171" t="s">
        <v>587</v>
      </c>
      <c r="F213" s="172">
        <v>430</v>
      </c>
      <c r="G213" s="172"/>
      <c r="H213" s="173">
        <v>220</v>
      </c>
      <c r="I213" s="173">
        <v>537</v>
      </c>
      <c r="J213" s="174" t="s">
        <v>733</v>
      </c>
      <c r="K213" s="175">
        <f>H213-F213</f>
        <v>-210</v>
      </c>
      <c r="L213" s="176">
        <f>K213/F213</f>
        <v>-0.48837209302325579</v>
      </c>
      <c r="M213" s="172" t="s">
        <v>569</v>
      </c>
      <c r="N213" s="169">
        <v>43252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114</v>
      </c>
      <c r="B214" s="190">
        <v>43220</v>
      </c>
      <c r="C214" s="190"/>
      <c r="D214" s="191" t="s">
        <v>378</v>
      </c>
      <c r="E214" s="192" t="s">
        <v>587</v>
      </c>
      <c r="F214" s="192">
        <v>153.5</v>
      </c>
      <c r="G214" s="192"/>
      <c r="H214" s="192">
        <v>196</v>
      </c>
      <c r="I214" s="194">
        <v>196</v>
      </c>
      <c r="J214" s="164" t="s">
        <v>734</v>
      </c>
      <c r="K214" s="165">
        <f>H214-F214</f>
        <v>42.5</v>
      </c>
      <c r="L214" s="166">
        <f>K214/F214</f>
        <v>0.27687296416938112</v>
      </c>
      <c r="M214" s="161" t="s">
        <v>557</v>
      </c>
      <c r="N214" s="167">
        <v>43605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8">
        <v>115</v>
      </c>
      <c r="B215" s="169">
        <v>43306</v>
      </c>
      <c r="C215" s="169"/>
      <c r="D215" s="170" t="s">
        <v>704</v>
      </c>
      <c r="E215" s="171" t="s">
        <v>587</v>
      </c>
      <c r="F215" s="172">
        <v>27.5</v>
      </c>
      <c r="G215" s="172"/>
      <c r="H215" s="173">
        <v>13.1</v>
      </c>
      <c r="I215" s="173">
        <v>60</v>
      </c>
      <c r="J215" s="174" t="s">
        <v>735</v>
      </c>
      <c r="K215" s="175">
        <v>-14.4</v>
      </c>
      <c r="L215" s="176">
        <v>-0.52363636363636401</v>
      </c>
      <c r="M215" s="172" t="s">
        <v>569</v>
      </c>
      <c r="N215" s="169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116</v>
      </c>
      <c r="B216" s="199">
        <v>43318</v>
      </c>
      <c r="C216" s="199"/>
      <c r="D216" s="177" t="s">
        <v>736</v>
      </c>
      <c r="E216" s="172" t="s">
        <v>587</v>
      </c>
      <c r="F216" s="172">
        <v>148.5</v>
      </c>
      <c r="G216" s="172"/>
      <c r="H216" s="172">
        <v>102</v>
      </c>
      <c r="I216" s="173">
        <v>182</v>
      </c>
      <c r="J216" s="174" t="s">
        <v>737</v>
      </c>
      <c r="K216" s="175">
        <f>H216-F216</f>
        <v>-46.5</v>
      </c>
      <c r="L216" s="176">
        <f>K216/F216</f>
        <v>-0.31313131313131315</v>
      </c>
      <c r="M216" s="172" t="s">
        <v>569</v>
      </c>
      <c r="N216" s="169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117</v>
      </c>
      <c r="B217" s="159">
        <v>43335</v>
      </c>
      <c r="C217" s="159"/>
      <c r="D217" s="160" t="s">
        <v>738</v>
      </c>
      <c r="E217" s="161" t="s">
        <v>587</v>
      </c>
      <c r="F217" s="192">
        <v>285</v>
      </c>
      <c r="G217" s="161"/>
      <c r="H217" s="161">
        <v>355</v>
      </c>
      <c r="I217" s="163">
        <v>364</v>
      </c>
      <c r="J217" s="164" t="s">
        <v>739</v>
      </c>
      <c r="K217" s="165">
        <v>70</v>
      </c>
      <c r="L217" s="166">
        <v>0.24561403508771901</v>
      </c>
      <c r="M217" s="161" t="s">
        <v>557</v>
      </c>
      <c r="N217" s="167">
        <v>43455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118</v>
      </c>
      <c r="B218" s="159">
        <v>43341</v>
      </c>
      <c r="C218" s="159"/>
      <c r="D218" s="160" t="s">
        <v>366</v>
      </c>
      <c r="E218" s="161" t="s">
        <v>587</v>
      </c>
      <c r="F218" s="192">
        <v>525</v>
      </c>
      <c r="G218" s="161"/>
      <c r="H218" s="161">
        <v>585</v>
      </c>
      <c r="I218" s="163">
        <v>635</v>
      </c>
      <c r="J218" s="164" t="s">
        <v>740</v>
      </c>
      <c r="K218" s="165">
        <f t="shared" ref="K218:K235" si="75">H218-F218</f>
        <v>60</v>
      </c>
      <c r="L218" s="166">
        <f t="shared" ref="L218:L235" si="76">K218/F218</f>
        <v>0.11428571428571428</v>
      </c>
      <c r="M218" s="161" t="s">
        <v>557</v>
      </c>
      <c r="N218" s="167">
        <v>43662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119</v>
      </c>
      <c r="B219" s="159">
        <v>43395</v>
      </c>
      <c r="C219" s="159"/>
      <c r="D219" s="160" t="s">
        <v>354</v>
      </c>
      <c r="E219" s="161" t="s">
        <v>587</v>
      </c>
      <c r="F219" s="192">
        <v>475</v>
      </c>
      <c r="G219" s="161"/>
      <c r="H219" s="161">
        <v>574</v>
      </c>
      <c r="I219" s="163">
        <v>570</v>
      </c>
      <c r="J219" s="164" t="s">
        <v>645</v>
      </c>
      <c r="K219" s="165">
        <f t="shared" si="75"/>
        <v>99</v>
      </c>
      <c r="L219" s="166">
        <f t="shared" si="76"/>
        <v>0.20842105263157895</v>
      </c>
      <c r="M219" s="161" t="s">
        <v>557</v>
      </c>
      <c r="N219" s="167">
        <v>43403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120</v>
      </c>
      <c r="B220" s="190">
        <v>43397</v>
      </c>
      <c r="C220" s="190"/>
      <c r="D220" s="191" t="s">
        <v>373</v>
      </c>
      <c r="E220" s="192" t="s">
        <v>587</v>
      </c>
      <c r="F220" s="192">
        <v>707.5</v>
      </c>
      <c r="G220" s="192"/>
      <c r="H220" s="192">
        <v>872</v>
      </c>
      <c r="I220" s="194">
        <v>872</v>
      </c>
      <c r="J220" s="195" t="s">
        <v>645</v>
      </c>
      <c r="K220" s="165">
        <f t="shared" si="75"/>
        <v>164.5</v>
      </c>
      <c r="L220" s="196">
        <f t="shared" si="76"/>
        <v>0.23250883392226149</v>
      </c>
      <c r="M220" s="192" t="s">
        <v>557</v>
      </c>
      <c r="N220" s="197">
        <v>43482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121</v>
      </c>
      <c r="B221" s="190">
        <v>43398</v>
      </c>
      <c r="C221" s="190"/>
      <c r="D221" s="191" t="s">
        <v>741</v>
      </c>
      <c r="E221" s="192" t="s">
        <v>587</v>
      </c>
      <c r="F221" s="192">
        <v>162</v>
      </c>
      <c r="G221" s="192"/>
      <c r="H221" s="192">
        <v>204</v>
      </c>
      <c r="I221" s="194">
        <v>209</v>
      </c>
      <c r="J221" s="195" t="s">
        <v>742</v>
      </c>
      <c r="K221" s="165">
        <f t="shared" si="75"/>
        <v>42</v>
      </c>
      <c r="L221" s="196">
        <f t="shared" si="76"/>
        <v>0.25925925925925924</v>
      </c>
      <c r="M221" s="192" t="s">
        <v>557</v>
      </c>
      <c r="N221" s="197">
        <v>43539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122</v>
      </c>
      <c r="B222" s="190">
        <v>43399</v>
      </c>
      <c r="C222" s="190"/>
      <c r="D222" s="191" t="s">
        <v>458</v>
      </c>
      <c r="E222" s="192" t="s">
        <v>587</v>
      </c>
      <c r="F222" s="192">
        <v>240</v>
      </c>
      <c r="G222" s="192"/>
      <c r="H222" s="192">
        <v>297</v>
      </c>
      <c r="I222" s="194">
        <v>297</v>
      </c>
      <c r="J222" s="195" t="s">
        <v>645</v>
      </c>
      <c r="K222" s="201">
        <f t="shared" si="75"/>
        <v>57</v>
      </c>
      <c r="L222" s="196">
        <f t="shared" si="76"/>
        <v>0.23749999999999999</v>
      </c>
      <c r="M222" s="192" t="s">
        <v>557</v>
      </c>
      <c r="N222" s="197">
        <v>43417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123</v>
      </c>
      <c r="B223" s="159">
        <v>43439</v>
      </c>
      <c r="C223" s="159"/>
      <c r="D223" s="160" t="s">
        <v>743</v>
      </c>
      <c r="E223" s="161" t="s">
        <v>587</v>
      </c>
      <c r="F223" s="161">
        <v>202.5</v>
      </c>
      <c r="G223" s="161"/>
      <c r="H223" s="161">
        <v>255</v>
      </c>
      <c r="I223" s="163">
        <v>252</v>
      </c>
      <c r="J223" s="164" t="s">
        <v>645</v>
      </c>
      <c r="K223" s="165">
        <f t="shared" si="75"/>
        <v>52.5</v>
      </c>
      <c r="L223" s="166">
        <f t="shared" si="76"/>
        <v>0.25925925925925924</v>
      </c>
      <c r="M223" s="161" t="s">
        <v>557</v>
      </c>
      <c r="N223" s="167">
        <v>43542</v>
      </c>
      <c r="O223" s="1"/>
      <c r="P223" s="1"/>
      <c r="Q223" s="1"/>
      <c r="R223" s="6" t="s">
        <v>744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124</v>
      </c>
      <c r="B224" s="190">
        <v>43465</v>
      </c>
      <c r="C224" s="159"/>
      <c r="D224" s="191" t="s">
        <v>403</v>
      </c>
      <c r="E224" s="192" t="s">
        <v>587</v>
      </c>
      <c r="F224" s="192">
        <v>710</v>
      </c>
      <c r="G224" s="192"/>
      <c r="H224" s="192">
        <v>866</v>
      </c>
      <c r="I224" s="194">
        <v>866</v>
      </c>
      <c r="J224" s="195" t="s">
        <v>645</v>
      </c>
      <c r="K224" s="165">
        <f t="shared" si="75"/>
        <v>156</v>
      </c>
      <c r="L224" s="166">
        <f t="shared" si="76"/>
        <v>0.21971830985915494</v>
      </c>
      <c r="M224" s="161" t="s">
        <v>557</v>
      </c>
      <c r="N224" s="167">
        <v>43553</v>
      </c>
      <c r="O224" s="1"/>
      <c r="P224" s="1"/>
      <c r="Q224" s="1"/>
      <c r="R224" s="6" t="s">
        <v>744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125</v>
      </c>
      <c r="B225" s="190">
        <v>43522</v>
      </c>
      <c r="C225" s="190"/>
      <c r="D225" s="191" t="s">
        <v>152</v>
      </c>
      <c r="E225" s="192" t="s">
        <v>587</v>
      </c>
      <c r="F225" s="192">
        <v>337.25</v>
      </c>
      <c r="G225" s="192"/>
      <c r="H225" s="192">
        <v>398.5</v>
      </c>
      <c r="I225" s="194">
        <v>411</v>
      </c>
      <c r="J225" s="164" t="s">
        <v>745</v>
      </c>
      <c r="K225" s="165">
        <f t="shared" si="75"/>
        <v>61.25</v>
      </c>
      <c r="L225" s="166">
        <f t="shared" si="76"/>
        <v>0.1816160118606375</v>
      </c>
      <c r="M225" s="161" t="s">
        <v>557</v>
      </c>
      <c r="N225" s="167">
        <v>43760</v>
      </c>
      <c r="O225" s="1"/>
      <c r="P225" s="1"/>
      <c r="Q225" s="1"/>
      <c r="R225" s="6" t="s">
        <v>744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2">
        <v>126</v>
      </c>
      <c r="B226" s="203">
        <v>43559</v>
      </c>
      <c r="C226" s="203"/>
      <c r="D226" s="204" t="s">
        <v>746</v>
      </c>
      <c r="E226" s="205" t="s">
        <v>587</v>
      </c>
      <c r="F226" s="205">
        <v>130</v>
      </c>
      <c r="G226" s="205"/>
      <c r="H226" s="205">
        <v>65</v>
      </c>
      <c r="I226" s="206">
        <v>158</v>
      </c>
      <c r="J226" s="174" t="s">
        <v>747</v>
      </c>
      <c r="K226" s="175">
        <f t="shared" si="75"/>
        <v>-65</v>
      </c>
      <c r="L226" s="176">
        <f t="shared" si="76"/>
        <v>-0.5</v>
      </c>
      <c r="M226" s="172" t="s">
        <v>569</v>
      </c>
      <c r="N226" s="169">
        <v>43726</v>
      </c>
      <c r="O226" s="1"/>
      <c r="P226" s="1"/>
      <c r="Q226" s="1"/>
      <c r="R226" s="6" t="s">
        <v>748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127</v>
      </c>
      <c r="B227" s="190">
        <v>43017</v>
      </c>
      <c r="C227" s="190"/>
      <c r="D227" s="191" t="s">
        <v>184</v>
      </c>
      <c r="E227" s="192" t="s">
        <v>587</v>
      </c>
      <c r="F227" s="192">
        <v>141.5</v>
      </c>
      <c r="G227" s="192"/>
      <c r="H227" s="192">
        <v>183.5</v>
      </c>
      <c r="I227" s="194">
        <v>210</v>
      </c>
      <c r="J227" s="164" t="s">
        <v>742</v>
      </c>
      <c r="K227" s="165">
        <f t="shared" si="75"/>
        <v>42</v>
      </c>
      <c r="L227" s="166">
        <f t="shared" si="76"/>
        <v>0.29681978798586572</v>
      </c>
      <c r="M227" s="161" t="s">
        <v>557</v>
      </c>
      <c r="N227" s="167">
        <v>43042</v>
      </c>
      <c r="O227" s="1"/>
      <c r="P227" s="1"/>
      <c r="Q227" s="1"/>
      <c r="R227" s="6" t="s">
        <v>748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2">
        <v>128</v>
      </c>
      <c r="B228" s="203">
        <v>43074</v>
      </c>
      <c r="C228" s="203"/>
      <c r="D228" s="204" t="s">
        <v>749</v>
      </c>
      <c r="E228" s="205" t="s">
        <v>587</v>
      </c>
      <c r="F228" s="200">
        <v>172</v>
      </c>
      <c r="G228" s="205"/>
      <c r="H228" s="205">
        <v>155.25</v>
      </c>
      <c r="I228" s="206">
        <v>230</v>
      </c>
      <c r="J228" s="174" t="s">
        <v>750</v>
      </c>
      <c r="K228" s="175">
        <f t="shared" si="75"/>
        <v>-16.75</v>
      </c>
      <c r="L228" s="176">
        <f t="shared" si="76"/>
        <v>-9.7383720930232565E-2</v>
      </c>
      <c r="M228" s="172" t="s">
        <v>569</v>
      </c>
      <c r="N228" s="169">
        <v>43787</v>
      </c>
      <c r="O228" s="1"/>
      <c r="P228" s="1"/>
      <c r="Q228" s="1"/>
      <c r="R228" s="6" t="s">
        <v>748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129</v>
      </c>
      <c r="B229" s="190">
        <v>43398</v>
      </c>
      <c r="C229" s="190"/>
      <c r="D229" s="191" t="s">
        <v>107</v>
      </c>
      <c r="E229" s="192" t="s">
        <v>587</v>
      </c>
      <c r="F229" s="192">
        <v>698.5</v>
      </c>
      <c r="G229" s="192"/>
      <c r="H229" s="192">
        <v>890</v>
      </c>
      <c r="I229" s="194">
        <v>890</v>
      </c>
      <c r="J229" s="164" t="s">
        <v>817</v>
      </c>
      <c r="K229" s="165">
        <f t="shared" si="75"/>
        <v>191.5</v>
      </c>
      <c r="L229" s="166">
        <f t="shared" si="76"/>
        <v>0.27415891195418757</v>
      </c>
      <c r="M229" s="161" t="s">
        <v>557</v>
      </c>
      <c r="N229" s="167">
        <v>44328</v>
      </c>
      <c r="O229" s="1"/>
      <c r="P229" s="1"/>
      <c r="Q229" s="1"/>
      <c r="R229" s="6" t="s">
        <v>744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130</v>
      </c>
      <c r="B230" s="190">
        <v>42877</v>
      </c>
      <c r="C230" s="190"/>
      <c r="D230" s="191" t="s">
        <v>365</v>
      </c>
      <c r="E230" s="192" t="s">
        <v>587</v>
      </c>
      <c r="F230" s="192">
        <v>127.6</v>
      </c>
      <c r="G230" s="192"/>
      <c r="H230" s="192">
        <v>138</v>
      </c>
      <c r="I230" s="194">
        <v>190</v>
      </c>
      <c r="J230" s="164" t="s">
        <v>751</v>
      </c>
      <c r="K230" s="165">
        <f t="shared" si="75"/>
        <v>10.400000000000006</v>
      </c>
      <c r="L230" s="166">
        <f t="shared" si="76"/>
        <v>8.1504702194357417E-2</v>
      </c>
      <c r="M230" s="161" t="s">
        <v>557</v>
      </c>
      <c r="N230" s="167">
        <v>43774</v>
      </c>
      <c r="O230" s="1"/>
      <c r="P230" s="1"/>
      <c r="Q230" s="1"/>
      <c r="R230" s="6" t="s">
        <v>748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131</v>
      </c>
      <c r="B231" s="190">
        <v>43158</v>
      </c>
      <c r="C231" s="190"/>
      <c r="D231" s="191" t="s">
        <v>752</v>
      </c>
      <c r="E231" s="192" t="s">
        <v>587</v>
      </c>
      <c r="F231" s="192">
        <v>317</v>
      </c>
      <c r="G231" s="192"/>
      <c r="H231" s="192">
        <v>382.5</v>
      </c>
      <c r="I231" s="194">
        <v>398</v>
      </c>
      <c r="J231" s="164" t="s">
        <v>753</v>
      </c>
      <c r="K231" s="165">
        <f t="shared" si="75"/>
        <v>65.5</v>
      </c>
      <c r="L231" s="166">
        <f t="shared" si="76"/>
        <v>0.20662460567823343</v>
      </c>
      <c r="M231" s="161" t="s">
        <v>557</v>
      </c>
      <c r="N231" s="167">
        <v>44238</v>
      </c>
      <c r="O231" s="1"/>
      <c r="P231" s="1"/>
      <c r="Q231" s="1"/>
      <c r="R231" s="6" t="s">
        <v>748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132</v>
      </c>
      <c r="B232" s="203">
        <v>43164</v>
      </c>
      <c r="C232" s="203"/>
      <c r="D232" s="204" t="s">
        <v>144</v>
      </c>
      <c r="E232" s="205" t="s">
        <v>587</v>
      </c>
      <c r="F232" s="200">
        <f>510-14.4</f>
        <v>495.6</v>
      </c>
      <c r="G232" s="205"/>
      <c r="H232" s="205">
        <v>350</v>
      </c>
      <c r="I232" s="206">
        <v>672</v>
      </c>
      <c r="J232" s="174" t="s">
        <v>754</v>
      </c>
      <c r="K232" s="175">
        <f t="shared" si="75"/>
        <v>-145.60000000000002</v>
      </c>
      <c r="L232" s="176">
        <f t="shared" si="76"/>
        <v>-0.29378531073446329</v>
      </c>
      <c r="M232" s="172" t="s">
        <v>569</v>
      </c>
      <c r="N232" s="169">
        <v>43887</v>
      </c>
      <c r="O232" s="1"/>
      <c r="P232" s="1"/>
      <c r="Q232" s="1"/>
      <c r="R232" s="6" t="s">
        <v>744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2">
        <v>133</v>
      </c>
      <c r="B233" s="203">
        <v>43237</v>
      </c>
      <c r="C233" s="203"/>
      <c r="D233" s="204" t="s">
        <v>450</v>
      </c>
      <c r="E233" s="205" t="s">
        <v>587</v>
      </c>
      <c r="F233" s="200">
        <v>230.3</v>
      </c>
      <c r="G233" s="205"/>
      <c r="H233" s="205">
        <v>102.5</v>
      </c>
      <c r="I233" s="206">
        <v>348</v>
      </c>
      <c r="J233" s="174" t="s">
        <v>755</v>
      </c>
      <c r="K233" s="175">
        <f t="shared" si="75"/>
        <v>-127.80000000000001</v>
      </c>
      <c r="L233" s="176">
        <f t="shared" si="76"/>
        <v>-0.55492835432045162</v>
      </c>
      <c r="M233" s="172" t="s">
        <v>569</v>
      </c>
      <c r="N233" s="169">
        <v>43896</v>
      </c>
      <c r="O233" s="1"/>
      <c r="P233" s="1"/>
      <c r="Q233" s="1"/>
      <c r="R233" s="6" t="s">
        <v>744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134</v>
      </c>
      <c r="B234" s="190">
        <v>43258</v>
      </c>
      <c r="C234" s="190"/>
      <c r="D234" s="191" t="s">
        <v>420</v>
      </c>
      <c r="E234" s="192" t="s">
        <v>587</v>
      </c>
      <c r="F234" s="192">
        <f>342.5-5.1</f>
        <v>337.4</v>
      </c>
      <c r="G234" s="192"/>
      <c r="H234" s="192">
        <v>412.5</v>
      </c>
      <c r="I234" s="194">
        <v>439</v>
      </c>
      <c r="J234" s="164" t="s">
        <v>756</v>
      </c>
      <c r="K234" s="165">
        <f t="shared" si="75"/>
        <v>75.100000000000023</v>
      </c>
      <c r="L234" s="166">
        <f t="shared" si="76"/>
        <v>0.22258446947243635</v>
      </c>
      <c r="M234" s="161" t="s">
        <v>557</v>
      </c>
      <c r="N234" s="167">
        <v>44230</v>
      </c>
      <c r="O234" s="1"/>
      <c r="P234" s="1"/>
      <c r="Q234" s="1"/>
      <c r="R234" s="6" t="s">
        <v>748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3">
        <v>135</v>
      </c>
      <c r="B235" s="182">
        <v>43285</v>
      </c>
      <c r="C235" s="182"/>
      <c r="D235" s="183" t="s">
        <v>55</v>
      </c>
      <c r="E235" s="184" t="s">
        <v>587</v>
      </c>
      <c r="F235" s="184">
        <f>127.5-5.53</f>
        <v>121.97</v>
      </c>
      <c r="G235" s="185"/>
      <c r="H235" s="185">
        <v>122.5</v>
      </c>
      <c r="I235" s="185">
        <v>170</v>
      </c>
      <c r="J235" s="186" t="s">
        <v>785</v>
      </c>
      <c r="K235" s="187">
        <f t="shared" si="75"/>
        <v>0.53000000000000114</v>
      </c>
      <c r="L235" s="188">
        <f t="shared" si="76"/>
        <v>4.3453308190538747E-3</v>
      </c>
      <c r="M235" s="184" t="s">
        <v>678</v>
      </c>
      <c r="N235" s="182">
        <v>44431</v>
      </c>
      <c r="O235" s="1"/>
      <c r="P235" s="1"/>
      <c r="Q235" s="1"/>
      <c r="R235" s="6" t="s">
        <v>744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2">
        <v>136</v>
      </c>
      <c r="B236" s="203">
        <v>43294</v>
      </c>
      <c r="C236" s="203"/>
      <c r="D236" s="204" t="s">
        <v>356</v>
      </c>
      <c r="E236" s="205" t="s">
        <v>587</v>
      </c>
      <c r="F236" s="200">
        <v>46.5</v>
      </c>
      <c r="G236" s="205"/>
      <c r="H236" s="205">
        <v>17</v>
      </c>
      <c r="I236" s="206">
        <v>59</v>
      </c>
      <c r="J236" s="174" t="s">
        <v>757</v>
      </c>
      <c r="K236" s="175">
        <f t="shared" ref="K236:K244" si="77">H236-F236</f>
        <v>-29.5</v>
      </c>
      <c r="L236" s="176">
        <f t="shared" ref="L236:L244" si="78">K236/F236</f>
        <v>-0.63440860215053763</v>
      </c>
      <c r="M236" s="172" t="s">
        <v>569</v>
      </c>
      <c r="N236" s="169">
        <v>43887</v>
      </c>
      <c r="O236" s="1"/>
      <c r="P236" s="1"/>
      <c r="Q236" s="1"/>
      <c r="R236" s="6" t="s">
        <v>744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137</v>
      </c>
      <c r="B237" s="190">
        <v>43396</v>
      </c>
      <c r="C237" s="190"/>
      <c r="D237" s="191" t="s">
        <v>405</v>
      </c>
      <c r="E237" s="192" t="s">
        <v>587</v>
      </c>
      <c r="F237" s="192">
        <v>156.5</v>
      </c>
      <c r="G237" s="192"/>
      <c r="H237" s="192">
        <v>207.5</v>
      </c>
      <c r="I237" s="194">
        <v>191</v>
      </c>
      <c r="J237" s="164" t="s">
        <v>645</v>
      </c>
      <c r="K237" s="165">
        <f t="shared" si="77"/>
        <v>51</v>
      </c>
      <c r="L237" s="166">
        <f t="shared" si="78"/>
        <v>0.32587859424920129</v>
      </c>
      <c r="M237" s="161" t="s">
        <v>557</v>
      </c>
      <c r="N237" s="167">
        <v>44369</v>
      </c>
      <c r="O237" s="1"/>
      <c r="P237" s="1"/>
      <c r="Q237" s="1"/>
      <c r="R237" s="6" t="s">
        <v>744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138</v>
      </c>
      <c r="B238" s="190">
        <v>43439</v>
      </c>
      <c r="C238" s="190"/>
      <c r="D238" s="191" t="s">
        <v>319</v>
      </c>
      <c r="E238" s="192" t="s">
        <v>587</v>
      </c>
      <c r="F238" s="192">
        <v>259.5</v>
      </c>
      <c r="G238" s="192"/>
      <c r="H238" s="192">
        <v>320</v>
      </c>
      <c r="I238" s="194">
        <v>320</v>
      </c>
      <c r="J238" s="164" t="s">
        <v>645</v>
      </c>
      <c r="K238" s="165">
        <f t="shared" si="77"/>
        <v>60.5</v>
      </c>
      <c r="L238" s="166">
        <f t="shared" si="78"/>
        <v>0.23314065510597304</v>
      </c>
      <c r="M238" s="161" t="s">
        <v>557</v>
      </c>
      <c r="N238" s="167">
        <v>44323</v>
      </c>
      <c r="O238" s="1"/>
      <c r="P238" s="1"/>
      <c r="Q238" s="1"/>
      <c r="R238" s="6" t="s">
        <v>744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2">
        <v>139</v>
      </c>
      <c r="B239" s="203">
        <v>43439</v>
      </c>
      <c r="C239" s="203"/>
      <c r="D239" s="204" t="s">
        <v>758</v>
      </c>
      <c r="E239" s="205" t="s">
        <v>587</v>
      </c>
      <c r="F239" s="205">
        <v>715</v>
      </c>
      <c r="G239" s="205"/>
      <c r="H239" s="205">
        <v>445</v>
      </c>
      <c r="I239" s="206">
        <v>840</v>
      </c>
      <c r="J239" s="174" t="s">
        <v>759</v>
      </c>
      <c r="K239" s="175">
        <f t="shared" si="77"/>
        <v>-270</v>
      </c>
      <c r="L239" s="176">
        <f t="shared" si="78"/>
        <v>-0.3776223776223776</v>
      </c>
      <c r="M239" s="172" t="s">
        <v>569</v>
      </c>
      <c r="N239" s="169">
        <v>43800</v>
      </c>
      <c r="O239" s="1"/>
      <c r="P239" s="1"/>
      <c r="Q239" s="1"/>
      <c r="R239" s="6" t="s">
        <v>744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140</v>
      </c>
      <c r="B240" s="190">
        <v>43469</v>
      </c>
      <c r="C240" s="190"/>
      <c r="D240" s="191" t="s">
        <v>157</v>
      </c>
      <c r="E240" s="192" t="s">
        <v>587</v>
      </c>
      <c r="F240" s="192">
        <v>875</v>
      </c>
      <c r="G240" s="192"/>
      <c r="H240" s="192">
        <v>1165</v>
      </c>
      <c r="I240" s="194">
        <v>1185</v>
      </c>
      <c r="J240" s="164" t="s">
        <v>760</v>
      </c>
      <c r="K240" s="165">
        <f t="shared" si="77"/>
        <v>290</v>
      </c>
      <c r="L240" s="166">
        <f t="shared" si="78"/>
        <v>0.33142857142857141</v>
      </c>
      <c r="M240" s="161" t="s">
        <v>557</v>
      </c>
      <c r="N240" s="167">
        <v>43847</v>
      </c>
      <c r="O240" s="1"/>
      <c r="P240" s="1"/>
      <c r="Q240" s="1"/>
      <c r="R240" s="6" t="s">
        <v>744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141</v>
      </c>
      <c r="B241" s="190">
        <v>43559</v>
      </c>
      <c r="C241" s="190"/>
      <c r="D241" s="191" t="s">
        <v>335</v>
      </c>
      <c r="E241" s="192" t="s">
        <v>587</v>
      </c>
      <c r="F241" s="192">
        <f>387-14.63</f>
        <v>372.37</v>
      </c>
      <c r="G241" s="192"/>
      <c r="H241" s="192">
        <v>490</v>
      </c>
      <c r="I241" s="194">
        <v>490</v>
      </c>
      <c r="J241" s="164" t="s">
        <v>645</v>
      </c>
      <c r="K241" s="165">
        <f t="shared" si="77"/>
        <v>117.63</v>
      </c>
      <c r="L241" s="166">
        <f t="shared" si="78"/>
        <v>0.31589548030185027</v>
      </c>
      <c r="M241" s="161" t="s">
        <v>557</v>
      </c>
      <c r="N241" s="167">
        <v>43850</v>
      </c>
      <c r="O241" s="1"/>
      <c r="P241" s="1"/>
      <c r="Q241" s="1"/>
      <c r="R241" s="6" t="s">
        <v>744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142</v>
      </c>
      <c r="B242" s="203">
        <v>43578</v>
      </c>
      <c r="C242" s="203"/>
      <c r="D242" s="204" t="s">
        <v>761</v>
      </c>
      <c r="E242" s="205" t="s">
        <v>559</v>
      </c>
      <c r="F242" s="205">
        <v>220</v>
      </c>
      <c r="G242" s="205"/>
      <c r="H242" s="205">
        <v>127.5</v>
      </c>
      <c r="I242" s="206">
        <v>284</v>
      </c>
      <c r="J242" s="174" t="s">
        <v>762</v>
      </c>
      <c r="K242" s="175">
        <f t="shared" si="77"/>
        <v>-92.5</v>
      </c>
      <c r="L242" s="176">
        <f t="shared" si="78"/>
        <v>-0.42045454545454547</v>
      </c>
      <c r="M242" s="172" t="s">
        <v>569</v>
      </c>
      <c r="N242" s="169">
        <v>43896</v>
      </c>
      <c r="O242" s="1"/>
      <c r="P242" s="1"/>
      <c r="Q242" s="1"/>
      <c r="R242" s="6" t="s">
        <v>744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143</v>
      </c>
      <c r="B243" s="190">
        <v>43622</v>
      </c>
      <c r="C243" s="190"/>
      <c r="D243" s="191" t="s">
        <v>459</v>
      </c>
      <c r="E243" s="192" t="s">
        <v>559</v>
      </c>
      <c r="F243" s="192">
        <v>332.8</v>
      </c>
      <c r="G243" s="192"/>
      <c r="H243" s="192">
        <v>405</v>
      </c>
      <c r="I243" s="194">
        <v>419</v>
      </c>
      <c r="J243" s="164" t="s">
        <v>763</v>
      </c>
      <c r="K243" s="165">
        <f t="shared" si="77"/>
        <v>72.199999999999989</v>
      </c>
      <c r="L243" s="166">
        <f t="shared" si="78"/>
        <v>0.21694711538461534</v>
      </c>
      <c r="M243" s="161" t="s">
        <v>557</v>
      </c>
      <c r="N243" s="167">
        <v>43860</v>
      </c>
      <c r="O243" s="1"/>
      <c r="P243" s="1"/>
      <c r="Q243" s="1"/>
      <c r="R243" s="6" t="s">
        <v>748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3">
        <v>144</v>
      </c>
      <c r="B244" s="182">
        <v>43641</v>
      </c>
      <c r="C244" s="182"/>
      <c r="D244" s="183" t="s">
        <v>150</v>
      </c>
      <c r="E244" s="184" t="s">
        <v>587</v>
      </c>
      <c r="F244" s="184">
        <v>386</v>
      </c>
      <c r="G244" s="185"/>
      <c r="H244" s="185">
        <v>395</v>
      </c>
      <c r="I244" s="185">
        <v>452</v>
      </c>
      <c r="J244" s="186" t="s">
        <v>764</v>
      </c>
      <c r="K244" s="187">
        <f t="shared" si="77"/>
        <v>9</v>
      </c>
      <c r="L244" s="188">
        <f t="shared" si="78"/>
        <v>2.3316062176165803E-2</v>
      </c>
      <c r="M244" s="184" t="s">
        <v>678</v>
      </c>
      <c r="N244" s="182">
        <v>43868</v>
      </c>
      <c r="O244" s="1"/>
      <c r="P244" s="1"/>
      <c r="Q244" s="1"/>
      <c r="R244" s="6" t="s">
        <v>748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3">
        <v>145</v>
      </c>
      <c r="B245" s="182">
        <v>43707</v>
      </c>
      <c r="C245" s="182"/>
      <c r="D245" s="183" t="s">
        <v>130</v>
      </c>
      <c r="E245" s="184" t="s">
        <v>587</v>
      </c>
      <c r="F245" s="184">
        <v>137.5</v>
      </c>
      <c r="G245" s="185"/>
      <c r="H245" s="185">
        <v>138.5</v>
      </c>
      <c r="I245" s="185">
        <v>190</v>
      </c>
      <c r="J245" s="186" t="s">
        <v>784</v>
      </c>
      <c r="K245" s="187">
        <f>H245-F245</f>
        <v>1</v>
      </c>
      <c r="L245" s="188">
        <f>K245/F245</f>
        <v>7.2727272727272727E-3</v>
      </c>
      <c r="M245" s="184" t="s">
        <v>678</v>
      </c>
      <c r="N245" s="182">
        <v>44432</v>
      </c>
      <c r="O245" s="1"/>
      <c r="P245" s="1"/>
      <c r="Q245" s="1"/>
      <c r="R245" s="6" t="s">
        <v>744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146</v>
      </c>
      <c r="B246" s="190">
        <v>43731</v>
      </c>
      <c r="C246" s="190"/>
      <c r="D246" s="191" t="s">
        <v>413</v>
      </c>
      <c r="E246" s="192" t="s">
        <v>587</v>
      </c>
      <c r="F246" s="192">
        <v>235</v>
      </c>
      <c r="G246" s="192"/>
      <c r="H246" s="192">
        <v>295</v>
      </c>
      <c r="I246" s="194">
        <v>296</v>
      </c>
      <c r="J246" s="164" t="s">
        <v>765</v>
      </c>
      <c r="K246" s="165">
        <f t="shared" ref="K246:K252" si="79">H246-F246</f>
        <v>60</v>
      </c>
      <c r="L246" s="166">
        <f t="shared" ref="L246:L252" si="80">K246/F246</f>
        <v>0.25531914893617019</v>
      </c>
      <c r="M246" s="161" t="s">
        <v>557</v>
      </c>
      <c r="N246" s="167">
        <v>43844</v>
      </c>
      <c r="O246" s="1"/>
      <c r="P246" s="1"/>
      <c r="Q246" s="1"/>
      <c r="R246" s="6" t="s">
        <v>748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147</v>
      </c>
      <c r="B247" s="190">
        <v>43752</v>
      </c>
      <c r="C247" s="190"/>
      <c r="D247" s="191" t="s">
        <v>766</v>
      </c>
      <c r="E247" s="192" t="s">
        <v>587</v>
      </c>
      <c r="F247" s="192">
        <v>277.5</v>
      </c>
      <c r="G247" s="192"/>
      <c r="H247" s="192">
        <v>333</v>
      </c>
      <c r="I247" s="194">
        <v>333</v>
      </c>
      <c r="J247" s="164" t="s">
        <v>767</v>
      </c>
      <c r="K247" s="165">
        <f t="shared" si="79"/>
        <v>55.5</v>
      </c>
      <c r="L247" s="166">
        <f t="shared" si="80"/>
        <v>0.2</v>
      </c>
      <c r="M247" s="161" t="s">
        <v>557</v>
      </c>
      <c r="N247" s="167">
        <v>43846</v>
      </c>
      <c r="O247" s="1"/>
      <c r="P247" s="1"/>
      <c r="Q247" s="1"/>
      <c r="R247" s="6" t="s">
        <v>744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148</v>
      </c>
      <c r="B248" s="190">
        <v>43752</v>
      </c>
      <c r="C248" s="190"/>
      <c r="D248" s="191" t="s">
        <v>768</v>
      </c>
      <c r="E248" s="192" t="s">
        <v>587</v>
      </c>
      <c r="F248" s="192">
        <v>930</v>
      </c>
      <c r="G248" s="192"/>
      <c r="H248" s="192">
        <v>1165</v>
      </c>
      <c r="I248" s="194">
        <v>1200</v>
      </c>
      <c r="J248" s="164" t="s">
        <v>769</v>
      </c>
      <c r="K248" s="165">
        <f t="shared" si="79"/>
        <v>235</v>
      </c>
      <c r="L248" s="166">
        <f t="shared" si="80"/>
        <v>0.25268817204301075</v>
      </c>
      <c r="M248" s="161" t="s">
        <v>557</v>
      </c>
      <c r="N248" s="167">
        <v>43847</v>
      </c>
      <c r="O248" s="1"/>
      <c r="P248" s="1"/>
      <c r="Q248" s="1"/>
      <c r="R248" s="6" t="s">
        <v>748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149</v>
      </c>
      <c r="B249" s="190">
        <v>43753</v>
      </c>
      <c r="C249" s="190"/>
      <c r="D249" s="191" t="s">
        <v>770</v>
      </c>
      <c r="E249" s="192" t="s">
        <v>587</v>
      </c>
      <c r="F249" s="162">
        <v>111</v>
      </c>
      <c r="G249" s="192"/>
      <c r="H249" s="192">
        <v>141</v>
      </c>
      <c r="I249" s="194">
        <v>141</v>
      </c>
      <c r="J249" s="164" t="s">
        <v>572</v>
      </c>
      <c r="K249" s="165">
        <f t="shared" si="79"/>
        <v>30</v>
      </c>
      <c r="L249" s="166">
        <f t="shared" si="80"/>
        <v>0.27027027027027029</v>
      </c>
      <c r="M249" s="161" t="s">
        <v>557</v>
      </c>
      <c r="N249" s="167">
        <v>44328</v>
      </c>
      <c r="O249" s="1"/>
      <c r="P249" s="1"/>
      <c r="Q249" s="1"/>
      <c r="R249" s="6" t="s">
        <v>748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150</v>
      </c>
      <c r="B250" s="190">
        <v>43753</v>
      </c>
      <c r="C250" s="190"/>
      <c r="D250" s="191" t="s">
        <v>771</v>
      </c>
      <c r="E250" s="192" t="s">
        <v>587</v>
      </c>
      <c r="F250" s="162">
        <v>296</v>
      </c>
      <c r="G250" s="192"/>
      <c r="H250" s="192">
        <v>370</v>
      </c>
      <c r="I250" s="194">
        <v>370</v>
      </c>
      <c r="J250" s="164" t="s">
        <v>645</v>
      </c>
      <c r="K250" s="165">
        <f t="shared" si="79"/>
        <v>74</v>
      </c>
      <c r="L250" s="166">
        <f t="shared" si="80"/>
        <v>0.25</v>
      </c>
      <c r="M250" s="161" t="s">
        <v>557</v>
      </c>
      <c r="N250" s="167">
        <v>43853</v>
      </c>
      <c r="O250" s="1"/>
      <c r="P250" s="1"/>
      <c r="Q250" s="1"/>
      <c r="R250" s="6" t="s">
        <v>748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151</v>
      </c>
      <c r="B251" s="190">
        <v>43754</v>
      </c>
      <c r="C251" s="190"/>
      <c r="D251" s="191" t="s">
        <v>772</v>
      </c>
      <c r="E251" s="192" t="s">
        <v>587</v>
      </c>
      <c r="F251" s="162">
        <v>300</v>
      </c>
      <c r="G251" s="192"/>
      <c r="H251" s="192">
        <v>382.5</v>
      </c>
      <c r="I251" s="194">
        <v>344</v>
      </c>
      <c r="J251" s="164" t="s">
        <v>821</v>
      </c>
      <c r="K251" s="165">
        <f t="shared" si="79"/>
        <v>82.5</v>
      </c>
      <c r="L251" s="166">
        <f t="shared" si="80"/>
        <v>0.27500000000000002</v>
      </c>
      <c r="M251" s="161" t="s">
        <v>557</v>
      </c>
      <c r="N251" s="167">
        <v>44238</v>
      </c>
      <c r="O251" s="1"/>
      <c r="P251" s="1"/>
      <c r="Q251" s="1"/>
      <c r="R251" s="6" t="s">
        <v>748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152</v>
      </c>
      <c r="B252" s="190">
        <v>43832</v>
      </c>
      <c r="C252" s="190"/>
      <c r="D252" s="191" t="s">
        <v>773</v>
      </c>
      <c r="E252" s="192" t="s">
        <v>587</v>
      </c>
      <c r="F252" s="162">
        <v>495</v>
      </c>
      <c r="G252" s="192"/>
      <c r="H252" s="192">
        <v>595</v>
      </c>
      <c r="I252" s="194">
        <v>590</v>
      </c>
      <c r="J252" s="164" t="s">
        <v>820</v>
      </c>
      <c r="K252" s="165">
        <f t="shared" si="79"/>
        <v>100</v>
      </c>
      <c r="L252" s="166">
        <f t="shared" si="80"/>
        <v>0.20202020202020202</v>
      </c>
      <c r="M252" s="161" t="s">
        <v>557</v>
      </c>
      <c r="N252" s="167">
        <v>44589</v>
      </c>
      <c r="O252" s="1"/>
      <c r="P252" s="1"/>
      <c r="Q252" s="1"/>
      <c r="R252" s="6" t="s">
        <v>748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153</v>
      </c>
      <c r="B253" s="190">
        <v>43966</v>
      </c>
      <c r="C253" s="190"/>
      <c r="D253" s="191" t="s">
        <v>71</v>
      </c>
      <c r="E253" s="192" t="s">
        <v>587</v>
      </c>
      <c r="F253" s="162">
        <v>67.5</v>
      </c>
      <c r="G253" s="192"/>
      <c r="H253" s="192">
        <v>86</v>
      </c>
      <c r="I253" s="194">
        <v>86</v>
      </c>
      <c r="J253" s="164" t="s">
        <v>774</v>
      </c>
      <c r="K253" s="165">
        <f t="shared" ref="K253:K260" si="81">H253-F253</f>
        <v>18.5</v>
      </c>
      <c r="L253" s="166">
        <f t="shared" ref="L253:L260" si="82">K253/F253</f>
        <v>0.27407407407407408</v>
      </c>
      <c r="M253" s="161" t="s">
        <v>557</v>
      </c>
      <c r="N253" s="167">
        <v>44008</v>
      </c>
      <c r="O253" s="1"/>
      <c r="P253" s="1"/>
      <c r="Q253" s="1"/>
      <c r="R253" s="6" t="s">
        <v>748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154</v>
      </c>
      <c r="B254" s="190">
        <v>44035</v>
      </c>
      <c r="C254" s="190"/>
      <c r="D254" s="191" t="s">
        <v>458</v>
      </c>
      <c r="E254" s="192" t="s">
        <v>587</v>
      </c>
      <c r="F254" s="162">
        <v>231</v>
      </c>
      <c r="G254" s="192"/>
      <c r="H254" s="192">
        <v>281</v>
      </c>
      <c r="I254" s="194">
        <v>281</v>
      </c>
      <c r="J254" s="164" t="s">
        <v>645</v>
      </c>
      <c r="K254" s="165">
        <f t="shared" si="81"/>
        <v>50</v>
      </c>
      <c r="L254" s="166">
        <f t="shared" si="82"/>
        <v>0.21645021645021645</v>
      </c>
      <c r="M254" s="161" t="s">
        <v>557</v>
      </c>
      <c r="N254" s="167">
        <v>44358</v>
      </c>
      <c r="O254" s="1"/>
      <c r="P254" s="1"/>
      <c r="Q254" s="1"/>
      <c r="R254" s="6" t="s">
        <v>748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155</v>
      </c>
      <c r="B255" s="190">
        <v>44092</v>
      </c>
      <c r="C255" s="190"/>
      <c r="D255" s="191" t="s">
        <v>395</v>
      </c>
      <c r="E255" s="192" t="s">
        <v>587</v>
      </c>
      <c r="F255" s="192">
        <v>206</v>
      </c>
      <c r="G255" s="192"/>
      <c r="H255" s="192">
        <v>248</v>
      </c>
      <c r="I255" s="194">
        <v>248</v>
      </c>
      <c r="J255" s="164" t="s">
        <v>645</v>
      </c>
      <c r="K255" s="165">
        <f t="shared" si="81"/>
        <v>42</v>
      </c>
      <c r="L255" s="166">
        <f t="shared" si="82"/>
        <v>0.20388349514563106</v>
      </c>
      <c r="M255" s="161" t="s">
        <v>557</v>
      </c>
      <c r="N255" s="167">
        <v>44214</v>
      </c>
      <c r="O255" s="1"/>
      <c r="P255" s="1"/>
      <c r="Q255" s="1"/>
      <c r="R255" s="6" t="s">
        <v>748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156</v>
      </c>
      <c r="B256" s="190">
        <v>44140</v>
      </c>
      <c r="C256" s="190"/>
      <c r="D256" s="191" t="s">
        <v>395</v>
      </c>
      <c r="E256" s="192" t="s">
        <v>587</v>
      </c>
      <c r="F256" s="192">
        <v>182.5</v>
      </c>
      <c r="G256" s="192"/>
      <c r="H256" s="192">
        <v>248</v>
      </c>
      <c r="I256" s="194">
        <v>248</v>
      </c>
      <c r="J256" s="164" t="s">
        <v>645</v>
      </c>
      <c r="K256" s="165">
        <f t="shared" si="81"/>
        <v>65.5</v>
      </c>
      <c r="L256" s="166">
        <f t="shared" si="82"/>
        <v>0.35890410958904112</v>
      </c>
      <c r="M256" s="161" t="s">
        <v>557</v>
      </c>
      <c r="N256" s="167">
        <v>44214</v>
      </c>
      <c r="O256" s="1"/>
      <c r="P256" s="1"/>
      <c r="Q256" s="1"/>
      <c r="R256" s="6" t="s">
        <v>748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157</v>
      </c>
      <c r="B257" s="190">
        <v>44140</v>
      </c>
      <c r="C257" s="190"/>
      <c r="D257" s="191" t="s">
        <v>319</v>
      </c>
      <c r="E257" s="192" t="s">
        <v>587</v>
      </c>
      <c r="F257" s="192">
        <v>247.5</v>
      </c>
      <c r="G257" s="192"/>
      <c r="H257" s="192">
        <v>320</v>
      </c>
      <c r="I257" s="194">
        <v>320</v>
      </c>
      <c r="J257" s="164" t="s">
        <v>645</v>
      </c>
      <c r="K257" s="165">
        <f t="shared" si="81"/>
        <v>72.5</v>
      </c>
      <c r="L257" s="166">
        <f t="shared" si="82"/>
        <v>0.29292929292929293</v>
      </c>
      <c r="M257" s="161" t="s">
        <v>557</v>
      </c>
      <c r="N257" s="167">
        <v>44323</v>
      </c>
      <c r="O257" s="1"/>
      <c r="P257" s="1"/>
      <c r="Q257" s="1"/>
      <c r="R257" s="6" t="s">
        <v>748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158</v>
      </c>
      <c r="B258" s="190">
        <v>44140</v>
      </c>
      <c r="C258" s="190"/>
      <c r="D258" s="191" t="s">
        <v>270</v>
      </c>
      <c r="E258" s="192" t="s">
        <v>587</v>
      </c>
      <c r="F258" s="162">
        <v>925</v>
      </c>
      <c r="G258" s="192"/>
      <c r="H258" s="192">
        <v>1095</v>
      </c>
      <c r="I258" s="194">
        <v>1093</v>
      </c>
      <c r="J258" s="164" t="s">
        <v>775</v>
      </c>
      <c r="K258" s="165">
        <f t="shared" si="81"/>
        <v>170</v>
      </c>
      <c r="L258" s="166">
        <f t="shared" si="82"/>
        <v>0.18378378378378379</v>
      </c>
      <c r="M258" s="161" t="s">
        <v>557</v>
      </c>
      <c r="N258" s="167">
        <v>44201</v>
      </c>
      <c r="O258" s="1"/>
      <c r="P258" s="1"/>
      <c r="Q258" s="1"/>
      <c r="R258" s="6" t="s">
        <v>748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159</v>
      </c>
      <c r="B259" s="190">
        <v>44140</v>
      </c>
      <c r="C259" s="190"/>
      <c r="D259" s="191" t="s">
        <v>335</v>
      </c>
      <c r="E259" s="192" t="s">
        <v>587</v>
      </c>
      <c r="F259" s="162">
        <v>332.5</v>
      </c>
      <c r="G259" s="192"/>
      <c r="H259" s="192">
        <v>393</v>
      </c>
      <c r="I259" s="194">
        <v>406</v>
      </c>
      <c r="J259" s="164" t="s">
        <v>776</v>
      </c>
      <c r="K259" s="165">
        <f t="shared" si="81"/>
        <v>60.5</v>
      </c>
      <c r="L259" s="166">
        <f t="shared" si="82"/>
        <v>0.18195488721804512</v>
      </c>
      <c r="M259" s="161" t="s">
        <v>557</v>
      </c>
      <c r="N259" s="167">
        <v>44256</v>
      </c>
      <c r="O259" s="1"/>
      <c r="P259" s="1"/>
      <c r="Q259" s="1"/>
      <c r="R259" s="6" t="s">
        <v>748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160</v>
      </c>
      <c r="B260" s="190">
        <v>44141</v>
      </c>
      <c r="C260" s="190"/>
      <c r="D260" s="191" t="s">
        <v>458</v>
      </c>
      <c r="E260" s="192" t="s">
        <v>587</v>
      </c>
      <c r="F260" s="162">
        <v>231</v>
      </c>
      <c r="G260" s="192"/>
      <c r="H260" s="192">
        <v>281</v>
      </c>
      <c r="I260" s="194">
        <v>281</v>
      </c>
      <c r="J260" s="164" t="s">
        <v>645</v>
      </c>
      <c r="K260" s="165">
        <f t="shared" si="81"/>
        <v>50</v>
      </c>
      <c r="L260" s="166">
        <f t="shared" si="82"/>
        <v>0.21645021645021645</v>
      </c>
      <c r="M260" s="161" t="s">
        <v>557</v>
      </c>
      <c r="N260" s="167">
        <v>44358</v>
      </c>
      <c r="O260" s="1"/>
      <c r="P260" s="1"/>
      <c r="Q260" s="1"/>
      <c r="R260" s="6" t="s">
        <v>748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5">
        <v>161</v>
      </c>
      <c r="B261" s="208">
        <v>44187</v>
      </c>
      <c r="C261" s="208"/>
      <c r="D261" s="209" t="s">
        <v>433</v>
      </c>
      <c r="E261" s="53" t="s">
        <v>587</v>
      </c>
      <c r="F261" s="210" t="s">
        <v>777</v>
      </c>
      <c r="G261" s="53"/>
      <c r="H261" s="53"/>
      <c r="I261" s="211">
        <v>239</v>
      </c>
      <c r="J261" s="207" t="s">
        <v>560</v>
      </c>
      <c r="K261" s="207"/>
      <c r="L261" s="212"/>
      <c r="M261" s="213"/>
      <c r="N261" s="214"/>
      <c r="O261" s="1"/>
      <c r="P261" s="1"/>
      <c r="Q261" s="1"/>
      <c r="R261" s="6" t="s">
        <v>748</v>
      </c>
    </row>
    <row r="262" spans="1:26" ht="12.75" customHeight="1">
      <c r="A262" s="189">
        <v>162</v>
      </c>
      <c r="B262" s="190">
        <v>44258</v>
      </c>
      <c r="C262" s="190"/>
      <c r="D262" s="191" t="s">
        <v>773</v>
      </c>
      <c r="E262" s="192" t="s">
        <v>587</v>
      </c>
      <c r="F262" s="162">
        <v>495</v>
      </c>
      <c r="G262" s="192"/>
      <c r="H262" s="192">
        <v>595</v>
      </c>
      <c r="I262" s="194">
        <v>590</v>
      </c>
      <c r="J262" s="164" t="s">
        <v>820</v>
      </c>
      <c r="K262" s="165">
        <f>H262-F262</f>
        <v>100</v>
      </c>
      <c r="L262" s="166">
        <f>K262/F262</f>
        <v>0.20202020202020202</v>
      </c>
      <c r="M262" s="161" t="s">
        <v>557</v>
      </c>
      <c r="N262" s="167">
        <v>44589</v>
      </c>
      <c r="O262" s="1"/>
      <c r="P262" s="1"/>
      <c r="R262" s="6" t="s">
        <v>748</v>
      </c>
    </row>
    <row r="263" spans="1:26" ht="12.75" customHeight="1">
      <c r="A263" s="189">
        <v>163</v>
      </c>
      <c r="B263" s="190">
        <v>44274</v>
      </c>
      <c r="C263" s="190"/>
      <c r="D263" s="191" t="s">
        <v>335</v>
      </c>
      <c r="E263" s="192" t="s">
        <v>587</v>
      </c>
      <c r="F263" s="162">
        <v>355</v>
      </c>
      <c r="G263" s="192"/>
      <c r="H263" s="192">
        <v>422.5</v>
      </c>
      <c r="I263" s="194">
        <v>420</v>
      </c>
      <c r="J263" s="164" t="s">
        <v>778</v>
      </c>
      <c r="K263" s="165">
        <f>H263-F263</f>
        <v>67.5</v>
      </c>
      <c r="L263" s="166">
        <f>K263/F263</f>
        <v>0.19014084507042253</v>
      </c>
      <c r="M263" s="161" t="s">
        <v>557</v>
      </c>
      <c r="N263" s="167">
        <v>44361</v>
      </c>
      <c r="O263" s="1"/>
      <c r="R263" s="216" t="s">
        <v>748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164</v>
      </c>
      <c r="B264" s="190">
        <v>44295</v>
      </c>
      <c r="C264" s="190"/>
      <c r="D264" s="191" t="s">
        <v>779</v>
      </c>
      <c r="E264" s="192" t="s">
        <v>587</v>
      </c>
      <c r="F264" s="162">
        <v>555</v>
      </c>
      <c r="G264" s="192"/>
      <c r="H264" s="192">
        <v>663</v>
      </c>
      <c r="I264" s="194">
        <v>663</v>
      </c>
      <c r="J264" s="164" t="s">
        <v>780</v>
      </c>
      <c r="K264" s="165">
        <f>H264-F264</f>
        <v>108</v>
      </c>
      <c r="L264" s="166">
        <f>K264/F264</f>
        <v>0.19459459459459461</v>
      </c>
      <c r="M264" s="161" t="s">
        <v>557</v>
      </c>
      <c r="N264" s="167">
        <v>44321</v>
      </c>
      <c r="O264" s="1"/>
      <c r="P264" s="1"/>
      <c r="Q264" s="1"/>
      <c r="R264" s="216" t="s">
        <v>748</v>
      </c>
    </row>
    <row r="265" spans="1:26" ht="12.75" customHeight="1">
      <c r="A265" s="189">
        <v>165</v>
      </c>
      <c r="B265" s="190">
        <v>44308</v>
      </c>
      <c r="C265" s="190"/>
      <c r="D265" s="191" t="s">
        <v>365</v>
      </c>
      <c r="E265" s="192" t="s">
        <v>587</v>
      </c>
      <c r="F265" s="162">
        <v>126.5</v>
      </c>
      <c r="G265" s="192"/>
      <c r="H265" s="192">
        <v>155</v>
      </c>
      <c r="I265" s="194">
        <v>155</v>
      </c>
      <c r="J265" s="164" t="s">
        <v>645</v>
      </c>
      <c r="K265" s="165">
        <f>H265-F265</f>
        <v>28.5</v>
      </c>
      <c r="L265" s="166">
        <f>K265/F265</f>
        <v>0.22529644268774704</v>
      </c>
      <c r="M265" s="161" t="s">
        <v>557</v>
      </c>
      <c r="N265" s="167">
        <v>44362</v>
      </c>
      <c r="O265" s="1"/>
      <c r="R265" s="216" t="s">
        <v>748</v>
      </c>
    </row>
    <row r="266" spans="1:26" ht="12.75" customHeight="1">
      <c r="A266" s="246">
        <v>166</v>
      </c>
      <c r="B266" s="247">
        <v>44368</v>
      </c>
      <c r="C266" s="247"/>
      <c r="D266" s="248" t="s">
        <v>383</v>
      </c>
      <c r="E266" s="249" t="s">
        <v>587</v>
      </c>
      <c r="F266" s="250">
        <v>287.5</v>
      </c>
      <c r="G266" s="249"/>
      <c r="H266" s="249">
        <v>245</v>
      </c>
      <c r="I266" s="251">
        <v>344</v>
      </c>
      <c r="J266" s="174" t="s">
        <v>815</v>
      </c>
      <c r="K266" s="175">
        <f>H266-F266</f>
        <v>-42.5</v>
      </c>
      <c r="L266" s="176">
        <f>K266/F266</f>
        <v>-0.14782608695652175</v>
      </c>
      <c r="M266" s="172" t="s">
        <v>569</v>
      </c>
      <c r="N266" s="169">
        <v>44508</v>
      </c>
      <c r="O266" s="1"/>
      <c r="R266" s="216" t="s">
        <v>748</v>
      </c>
    </row>
    <row r="267" spans="1:26" ht="12.75" customHeight="1">
      <c r="A267" s="215">
        <v>167</v>
      </c>
      <c r="B267" s="208">
        <v>44368</v>
      </c>
      <c r="C267" s="208"/>
      <c r="D267" s="209" t="s">
        <v>458</v>
      </c>
      <c r="E267" s="53" t="s">
        <v>587</v>
      </c>
      <c r="F267" s="210" t="s">
        <v>781</v>
      </c>
      <c r="G267" s="53"/>
      <c r="H267" s="53"/>
      <c r="I267" s="211">
        <v>320</v>
      </c>
      <c r="J267" s="207" t="s">
        <v>560</v>
      </c>
      <c r="K267" s="215"/>
      <c r="L267" s="208"/>
      <c r="M267" s="208"/>
      <c r="N267" s="209"/>
      <c r="O267" s="41"/>
      <c r="R267" s="216" t="s">
        <v>748</v>
      </c>
    </row>
    <row r="268" spans="1:26" ht="12.75" customHeight="1">
      <c r="A268" s="189">
        <v>168</v>
      </c>
      <c r="B268" s="190">
        <v>44406</v>
      </c>
      <c r="C268" s="190"/>
      <c r="D268" s="191" t="s">
        <v>365</v>
      </c>
      <c r="E268" s="192" t="s">
        <v>587</v>
      </c>
      <c r="F268" s="162">
        <v>162.5</v>
      </c>
      <c r="G268" s="192"/>
      <c r="H268" s="192">
        <v>200</v>
      </c>
      <c r="I268" s="194">
        <v>200</v>
      </c>
      <c r="J268" s="164" t="s">
        <v>645</v>
      </c>
      <c r="K268" s="165">
        <f>H268-F268</f>
        <v>37.5</v>
      </c>
      <c r="L268" s="166">
        <f>K268/F268</f>
        <v>0.23076923076923078</v>
      </c>
      <c r="M268" s="161" t="s">
        <v>557</v>
      </c>
      <c r="N268" s="167">
        <v>44571</v>
      </c>
      <c r="O268" s="1"/>
      <c r="R268" s="216" t="s">
        <v>748</v>
      </c>
    </row>
    <row r="269" spans="1:26" ht="12.75" customHeight="1">
      <c r="A269" s="189">
        <v>169</v>
      </c>
      <c r="B269" s="190">
        <v>44462</v>
      </c>
      <c r="C269" s="190"/>
      <c r="D269" s="191" t="s">
        <v>786</v>
      </c>
      <c r="E269" s="192" t="s">
        <v>587</v>
      </c>
      <c r="F269" s="162">
        <v>1235</v>
      </c>
      <c r="G269" s="192"/>
      <c r="H269" s="192">
        <v>1505</v>
      </c>
      <c r="I269" s="194">
        <v>1500</v>
      </c>
      <c r="J269" s="164" t="s">
        <v>645</v>
      </c>
      <c r="K269" s="165">
        <f>H269-F269</f>
        <v>270</v>
      </c>
      <c r="L269" s="166">
        <f>K269/F269</f>
        <v>0.21862348178137653</v>
      </c>
      <c r="M269" s="161" t="s">
        <v>557</v>
      </c>
      <c r="N269" s="167">
        <v>44564</v>
      </c>
      <c r="O269" s="1"/>
      <c r="R269" s="216" t="s">
        <v>748</v>
      </c>
    </row>
    <row r="270" spans="1:26" ht="12.75" customHeight="1">
      <c r="A270" s="230">
        <v>170</v>
      </c>
      <c r="B270" s="231">
        <v>44480</v>
      </c>
      <c r="C270" s="231"/>
      <c r="D270" s="232" t="s">
        <v>788</v>
      </c>
      <c r="E270" s="233" t="s">
        <v>587</v>
      </c>
      <c r="F270" s="234" t="s">
        <v>792</v>
      </c>
      <c r="G270" s="233"/>
      <c r="H270" s="233"/>
      <c r="I270" s="233">
        <v>145</v>
      </c>
      <c r="J270" s="235" t="s">
        <v>560</v>
      </c>
      <c r="K270" s="230"/>
      <c r="L270" s="231"/>
      <c r="M270" s="231"/>
      <c r="N270" s="232"/>
      <c r="O270" s="41"/>
      <c r="R270" s="216" t="s">
        <v>748</v>
      </c>
    </row>
    <row r="271" spans="1:26" ht="12.75" customHeight="1">
      <c r="A271" s="236">
        <v>171</v>
      </c>
      <c r="B271" s="237">
        <v>44481</v>
      </c>
      <c r="C271" s="237"/>
      <c r="D271" s="238" t="s">
        <v>259</v>
      </c>
      <c r="E271" s="239" t="s">
        <v>587</v>
      </c>
      <c r="F271" s="240" t="s">
        <v>790</v>
      </c>
      <c r="G271" s="239"/>
      <c r="H271" s="239"/>
      <c r="I271" s="239">
        <v>380</v>
      </c>
      <c r="J271" s="241" t="s">
        <v>560</v>
      </c>
      <c r="K271" s="236"/>
      <c r="L271" s="237"/>
      <c r="M271" s="237"/>
      <c r="N271" s="238"/>
      <c r="O271" s="41"/>
      <c r="R271" s="216" t="s">
        <v>748</v>
      </c>
    </row>
    <row r="272" spans="1:26" ht="12.75" customHeight="1">
      <c r="A272" s="236">
        <v>172</v>
      </c>
      <c r="B272" s="237">
        <v>44481</v>
      </c>
      <c r="C272" s="237"/>
      <c r="D272" s="238" t="s">
        <v>390</v>
      </c>
      <c r="E272" s="239" t="s">
        <v>587</v>
      </c>
      <c r="F272" s="240" t="s">
        <v>791</v>
      </c>
      <c r="G272" s="239"/>
      <c r="H272" s="239"/>
      <c r="I272" s="239">
        <v>56</v>
      </c>
      <c r="J272" s="241" t="s">
        <v>560</v>
      </c>
      <c r="K272" s="236"/>
      <c r="L272" s="237"/>
      <c r="M272" s="237"/>
      <c r="N272" s="238"/>
      <c r="O272" s="41"/>
      <c r="R272" s="216"/>
    </row>
    <row r="273" spans="1:18" ht="12.75" customHeight="1">
      <c r="A273" s="189">
        <v>173</v>
      </c>
      <c r="B273" s="190">
        <v>44551</v>
      </c>
      <c r="C273" s="190"/>
      <c r="D273" s="191" t="s">
        <v>118</v>
      </c>
      <c r="E273" s="192" t="s">
        <v>587</v>
      </c>
      <c r="F273" s="162">
        <v>2300</v>
      </c>
      <c r="G273" s="192"/>
      <c r="H273" s="192">
        <f>(2820+2200)/2</f>
        <v>2510</v>
      </c>
      <c r="I273" s="194">
        <v>3000</v>
      </c>
      <c r="J273" s="164" t="s">
        <v>830</v>
      </c>
      <c r="K273" s="165">
        <f>H273-F273</f>
        <v>210</v>
      </c>
      <c r="L273" s="166">
        <f>K273/F273</f>
        <v>9.1304347826086957E-2</v>
      </c>
      <c r="M273" s="161" t="s">
        <v>557</v>
      </c>
      <c r="N273" s="167">
        <v>44649</v>
      </c>
      <c r="O273" s="1"/>
      <c r="R273" s="216"/>
    </row>
    <row r="274" spans="1:18" ht="12.75" customHeight="1">
      <c r="A274" s="242">
        <v>174</v>
      </c>
      <c r="B274" s="237">
        <v>44606</v>
      </c>
      <c r="C274" s="242"/>
      <c r="D274" s="242" t="s">
        <v>411</v>
      </c>
      <c r="E274" s="239" t="s">
        <v>587</v>
      </c>
      <c r="F274" s="239" t="s">
        <v>823</v>
      </c>
      <c r="G274" s="239"/>
      <c r="H274" s="239"/>
      <c r="I274" s="239">
        <v>764</v>
      </c>
      <c r="J274" s="239" t="s">
        <v>560</v>
      </c>
      <c r="K274" s="239"/>
      <c r="L274" s="239"/>
      <c r="M274" s="239"/>
      <c r="N274" s="242"/>
      <c r="O274" s="41"/>
      <c r="R274" s="216"/>
    </row>
    <row r="275" spans="1:18" ht="12.75" customHeight="1">
      <c r="A275" s="242">
        <v>175</v>
      </c>
      <c r="B275" s="237">
        <v>44613</v>
      </c>
      <c r="C275" s="242"/>
      <c r="D275" s="242" t="s">
        <v>786</v>
      </c>
      <c r="E275" s="239" t="s">
        <v>587</v>
      </c>
      <c r="F275" s="239" t="s">
        <v>824</v>
      </c>
      <c r="G275" s="239"/>
      <c r="H275" s="239"/>
      <c r="I275" s="239">
        <v>1510</v>
      </c>
      <c r="J275" s="239" t="s">
        <v>560</v>
      </c>
      <c r="K275" s="239"/>
      <c r="L275" s="239"/>
      <c r="M275" s="239"/>
      <c r="N275" s="242"/>
      <c r="O275" s="41"/>
      <c r="R275" s="216"/>
    </row>
    <row r="276" spans="1:18" ht="12.75" customHeight="1">
      <c r="A276">
        <v>176</v>
      </c>
      <c r="B276" s="237">
        <v>44670</v>
      </c>
      <c r="C276" s="237"/>
      <c r="D276" s="242" t="s">
        <v>521</v>
      </c>
      <c r="E276" s="292" t="s">
        <v>587</v>
      </c>
      <c r="F276" s="239" t="s">
        <v>832</v>
      </c>
      <c r="G276" s="239"/>
      <c r="H276" s="239"/>
      <c r="I276" s="239">
        <v>553</v>
      </c>
      <c r="J276" s="239" t="s">
        <v>560</v>
      </c>
      <c r="K276" s="239"/>
      <c r="L276" s="239"/>
      <c r="M276" s="239"/>
      <c r="N276" s="239"/>
      <c r="O276" s="41"/>
      <c r="R276" s="216"/>
    </row>
    <row r="277" spans="1:18" ht="12.75" customHeight="1">
      <c r="A277" s="215">
        <v>177</v>
      </c>
      <c r="B277" s="237">
        <v>44746</v>
      </c>
      <c r="D277" s="340" t="s">
        <v>879</v>
      </c>
      <c r="E277" s="339" t="s">
        <v>587</v>
      </c>
      <c r="F277" s="239" t="s">
        <v>878</v>
      </c>
      <c r="G277" s="239"/>
      <c r="H277" s="239"/>
      <c r="I277" s="239">
        <v>254</v>
      </c>
      <c r="J277" s="239" t="s">
        <v>560</v>
      </c>
      <c r="K277" s="239"/>
      <c r="L277" s="239"/>
      <c r="M277" s="239"/>
      <c r="N277" s="239"/>
      <c r="O277" s="41"/>
      <c r="R277" s="216"/>
    </row>
    <row r="278" spans="1:18" ht="12.75" customHeight="1">
      <c r="A278" s="215">
        <v>178</v>
      </c>
      <c r="B278" s="237">
        <v>44775</v>
      </c>
      <c r="D278" s="340" t="s">
        <v>460</v>
      </c>
      <c r="E278" s="339" t="s">
        <v>587</v>
      </c>
      <c r="F278" s="239" t="s">
        <v>1030</v>
      </c>
      <c r="G278" s="239"/>
      <c r="H278" s="239"/>
      <c r="I278" s="239">
        <v>38</v>
      </c>
      <c r="J278" s="239" t="s">
        <v>560</v>
      </c>
      <c r="K278" s="239"/>
      <c r="L278" s="239"/>
      <c r="M278" s="239"/>
      <c r="N278" s="239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B280" s="217" t="s">
        <v>782</v>
      </c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A287" s="218"/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A288" s="218"/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A289" s="53"/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</sheetData>
  <autoFilter ref="R1:R285"/>
  <mergeCells count="9">
    <mergeCell ref="A74:A75"/>
    <mergeCell ref="M74:M75"/>
    <mergeCell ref="N74:N75"/>
    <mergeCell ref="O74:O75"/>
    <mergeCell ref="P74:P75"/>
    <mergeCell ref="G74:G75"/>
    <mergeCell ref="I74:I75"/>
    <mergeCell ref="J74:J75"/>
    <mergeCell ref="B74:B7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8 K51 K64 K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2022-08-03T02:42:19Z</dcterms:modified>
</cp:coreProperties>
</file>