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3" i="6" l="1"/>
  <c r="M143" i="6" s="1"/>
  <c r="P13" i="6"/>
  <c r="P11" i="6"/>
  <c r="P12" i="6"/>
  <c r="P15" i="6"/>
  <c r="P16" i="6"/>
  <c r="P20" i="6"/>
  <c r="P26" i="6"/>
  <c r="P23" i="6"/>
  <c r="P22" i="6"/>
  <c r="L23" i="6"/>
  <c r="K23" i="6"/>
  <c r="K144" i="6"/>
  <c r="M144" i="6" s="1"/>
  <c r="L42" i="6"/>
  <c r="K42" i="6"/>
  <c r="K142" i="6"/>
  <c r="M142" i="6" s="1"/>
  <c r="L69" i="6"/>
  <c r="M69" i="6" s="1"/>
  <c r="K69" i="6"/>
  <c r="K139" i="6"/>
  <c r="M139" i="6" s="1"/>
  <c r="K138" i="6"/>
  <c r="M138" i="6" s="1"/>
  <c r="M42" i="6" l="1"/>
  <c r="M23" i="6"/>
  <c r="K135" i="6"/>
  <c r="M135" i="6" s="1"/>
  <c r="K140" i="6" l="1"/>
  <c r="M140" i="6" s="1"/>
  <c r="K137" i="6"/>
  <c r="M137" i="6" s="1"/>
  <c r="K136" i="6"/>
  <c r="M136" i="6" s="1"/>
  <c r="L26" i="6" l="1"/>
  <c r="K26" i="6"/>
  <c r="K134" i="6"/>
  <c r="M134" i="6" s="1"/>
  <c r="K133" i="6"/>
  <c r="M133" i="6" s="1"/>
  <c r="L64" i="6"/>
  <c r="K64" i="6"/>
  <c r="M26" i="6" l="1"/>
  <c r="M64" i="6"/>
  <c r="K66" i="6"/>
  <c r="L66" i="6"/>
  <c r="K65" i="6"/>
  <c r="L65" i="6"/>
  <c r="L63" i="6"/>
  <c r="K63" i="6"/>
  <c r="M63" i="6" l="1"/>
  <c r="M66" i="6"/>
  <c r="M65" i="6"/>
  <c r="P25" i="6"/>
  <c r="K128" i="6" l="1"/>
  <c r="M128" i="6" s="1"/>
  <c r="K127" i="6"/>
  <c r="M127" i="6" s="1"/>
  <c r="L48" i="6"/>
  <c r="K48" i="6"/>
  <c r="L45" i="6"/>
  <c r="K45" i="6"/>
  <c r="M45" i="6" s="1"/>
  <c r="K131" i="6"/>
  <c r="M131" i="6" s="1"/>
  <c r="K126" i="6"/>
  <c r="M126" i="6" s="1"/>
  <c r="K130" i="6"/>
  <c r="M130" i="6" s="1"/>
  <c r="M48" i="6" l="1"/>
  <c r="K132" i="6"/>
  <c r="M132" i="6" s="1"/>
  <c r="L44" i="6"/>
  <c r="K44" i="6"/>
  <c r="M44" i="6" s="1"/>
  <c r="K116" i="6"/>
  <c r="M116" i="6" s="1"/>
  <c r="K129" i="6"/>
  <c r="M129" i="6" s="1"/>
  <c r="L20" i="6"/>
  <c r="K20" i="6"/>
  <c r="K88" i="6"/>
  <c r="M88" i="6" s="1"/>
  <c r="P24" i="6"/>
  <c r="M20" i="6" l="1"/>
  <c r="L12" i="6"/>
  <c r="K12" i="6"/>
  <c r="M12" i="6" s="1"/>
  <c r="K122" i="6"/>
  <c r="M122" i="6" s="1"/>
  <c r="K123" i="6"/>
  <c r="M123" i="6" s="1"/>
  <c r="K125" i="6"/>
  <c r="M125" i="6" s="1"/>
  <c r="L47" i="6" l="1"/>
  <c r="K60" i="6" l="1"/>
  <c r="L60" i="6"/>
  <c r="L15" i="6"/>
  <c r="K15" i="6"/>
  <c r="M15" i="6" s="1"/>
  <c r="M60" i="6" l="1"/>
  <c r="K124" i="6"/>
  <c r="M124" i="6" s="1"/>
  <c r="K347" i="6"/>
  <c r="L347" i="6" s="1"/>
  <c r="L22" i="6"/>
  <c r="K22" i="6"/>
  <c r="K115" i="6"/>
  <c r="M115" i="6" s="1"/>
  <c r="K121" i="6"/>
  <c r="M121" i="6" s="1"/>
  <c r="K119" i="6"/>
  <c r="M119" i="6" s="1"/>
  <c r="L62" i="6"/>
  <c r="K62" i="6"/>
  <c r="K120" i="6"/>
  <c r="M120" i="6" s="1"/>
  <c r="K118" i="6"/>
  <c r="M118" i="6" s="1"/>
  <c r="M22" i="6" l="1"/>
  <c r="M62" i="6"/>
  <c r="P21" i="6"/>
  <c r="K114" i="6"/>
  <c r="M114" i="6" s="1"/>
  <c r="K117" i="6"/>
  <c r="M117" i="6" s="1"/>
  <c r="L61" i="6"/>
  <c r="K61" i="6"/>
  <c r="L16" i="6"/>
  <c r="K16" i="6"/>
  <c r="K47" i="6"/>
  <c r="K113" i="6"/>
  <c r="M113" i="6" s="1"/>
  <c r="K106" i="6"/>
  <c r="M106" i="6" s="1"/>
  <c r="M16" i="6" l="1"/>
  <c r="M47" i="6"/>
  <c r="M61" i="6"/>
  <c r="K112" i="6"/>
  <c r="M112" i="6" s="1"/>
  <c r="K111" i="6"/>
  <c r="M111" i="6" s="1"/>
  <c r="L46" i="6"/>
  <c r="K46" i="6"/>
  <c r="K107" i="6"/>
  <c r="M107" i="6" s="1"/>
  <c r="M46" i="6" l="1"/>
  <c r="P18" i="6"/>
  <c r="P19" i="6"/>
  <c r="K105" i="6"/>
  <c r="K104" i="6"/>
  <c r="K81" i="6"/>
  <c r="M81" i="6" s="1"/>
  <c r="K110" i="6"/>
  <c r="M110" i="6" s="1"/>
  <c r="K108" i="6"/>
  <c r="M108" i="6" s="1"/>
  <c r="K109" i="6"/>
  <c r="M109" i="6" s="1"/>
  <c r="K101" i="6"/>
  <c r="M101" i="6" s="1"/>
  <c r="K351" i="6" l="1"/>
  <c r="L351" i="6" s="1"/>
  <c r="K346" i="6"/>
  <c r="L346" i="6" s="1"/>
  <c r="K345" i="6"/>
  <c r="L345" i="6" s="1"/>
  <c r="K343" i="6"/>
  <c r="L343" i="6" s="1"/>
  <c r="H341" i="6"/>
  <c r="K341" i="6" s="1"/>
  <c r="L341" i="6" s="1"/>
  <c r="K340" i="6"/>
  <c r="L340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F309" i="6"/>
  <c r="K309" i="6" s="1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F303" i="6"/>
  <c r="K303" i="6" s="1"/>
  <c r="L303" i="6" s="1"/>
  <c r="F302" i="6"/>
  <c r="K302" i="6" s="1"/>
  <c r="L302" i="6" s="1"/>
  <c r="K301" i="6"/>
  <c r="L301" i="6" s="1"/>
  <c r="F300" i="6"/>
  <c r="K300" i="6" s="1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4" i="6"/>
  <c r="L284" i="6" s="1"/>
  <c r="K282" i="6"/>
  <c r="L282" i="6" s="1"/>
  <c r="K281" i="6"/>
  <c r="L281" i="6" s="1"/>
  <c r="F280" i="6"/>
  <c r="K280" i="6" s="1"/>
  <c r="L280" i="6" s="1"/>
  <c r="K279" i="6"/>
  <c r="L279" i="6" s="1"/>
  <c r="K276" i="6"/>
  <c r="L276" i="6" s="1"/>
  <c r="K275" i="6"/>
  <c r="L275" i="6" s="1"/>
  <c r="K274" i="6"/>
  <c r="L274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0" i="6"/>
  <c r="L250" i="6" s="1"/>
  <c r="K248" i="6"/>
  <c r="L248" i="6" s="1"/>
  <c r="K247" i="6"/>
  <c r="L247" i="6" s="1"/>
  <c r="K246" i="6"/>
  <c r="L246" i="6" s="1"/>
  <c r="K244" i="6"/>
  <c r="L244" i="6" s="1"/>
  <c r="K243" i="6"/>
  <c r="L243" i="6" s="1"/>
  <c r="K242" i="6"/>
  <c r="L242" i="6" s="1"/>
  <c r="K241" i="6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F232" i="6"/>
  <c r="K232" i="6" s="1"/>
  <c r="L232" i="6" s="1"/>
  <c r="H231" i="6"/>
  <c r="K231" i="6" s="1"/>
  <c r="L231" i="6" s="1"/>
  <c r="K228" i="6"/>
  <c r="L228" i="6" s="1"/>
  <c r="K227" i="6"/>
  <c r="L227" i="6" s="1"/>
  <c r="K226" i="6"/>
  <c r="L226" i="6" s="1"/>
  <c r="K225" i="6"/>
  <c r="L225" i="6" s="1"/>
  <c r="K224" i="6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H197" i="6"/>
  <c r="K197" i="6" s="1"/>
  <c r="L197" i="6" s="1"/>
  <c r="F196" i="6"/>
  <c r="K196" i="6" s="1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L155" i="6"/>
  <c r="K155" i="6"/>
  <c r="L153" i="6"/>
  <c r="K153" i="6"/>
  <c r="P152" i="6"/>
  <c r="K103" i="6"/>
  <c r="M103" i="6" s="1"/>
  <c r="K102" i="6"/>
  <c r="M102" i="6" s="1"/>
  <c r="K100" i="6"/>
  <c r="M100" i="6" s="1"/>
  <c r="K99" i="6"/>
  <c r="M99" i="6" s="1"/>
  <c r="K98" i="6"/>
  <c r="M98" i="6" s="1"/>
  <c r="K97" i="6"/>
  <c r="M97" i="6" s="1"/>
  <c r="K96" i="6"/>
  <c r="M96" i="6" s="1"/>
  <c r="K95" i="6"/>
  <c r="M95" i="6" s="1"/>
  <c r="K94" i="6"/>
  <c r="M94" i="6" s="1"/>
  <c r="K93" i="6"/>
  <c r="M93" i="6" s="1"/>
  <c r="K92" i="6"/>
  <c r="M92" i="6" s="1"/>
  <c r="K91" i="6"/>
  <c r="M91" i="6" s="1"/>
  <c r="K90" i="6"/>
  <c r="M90" i="6" s="1"/>
  <c r="K89" i="6"/>
  <c r="M89" i="6" s="1"/>
  <c r="K87" i="6"/>
  <c r="M87" i="6" s="1"/>
  <c r="F86" i="6"/>
  <c r="K86" i="6" s="1"/>
  <c r="M86" i="6" s="1"/>
  <c r="K85" i="6"/>
  <c r="M85" i="6" s="1"/>
  <c r="K84" i="6"/>
  <c r="M84" i="6" s="1"/>
  <c r="K83" i="6"/>
  <c r="M83" i="6" s="1"/>
  <c r="K82" i="6"/>
  <c r="M82" i="6" s="1"/>
  <c r="K80" i="6"/>
  <c r="M80" i="6" s="1"/>
  <c r="K79" i="6"/>
  <c r="M79" i="6" s="1"/>
  <c r="K78" i="6"/>
  <c r="M78" i="6" s="1"/>
  <c r="K77" i="6"/>
  <c r="M77" i="6" s="1"/>
  <c r="K76" i="6"/>
  <c r="M76" i="6" s="1"/>
  <c r="L59" i="6"/>
  <c r="K59" i="6"/>
  <c r="L58" i="6"/>
  <c r="K58" i="6"/>
  <c r="L57" i="6"/>
  <c r="K57" i="6"/>
  <c r="L56" i="6"/>
  <c r="K56" i="6"/>
  <c r="L43" i="6"/>
  <c r="K43" i="6"/>
  <c r="L41" i="6"/>
  <c r="K41" i="6"/>
  <c r="L40" i="6"/>
  <c r="K40" i="6"/>
  <c r="P17" i="6"/>
  <c r="P14" i="6"/>
  <c r="L13" i="6"/>
  <c r="K13" i="6"/>
  <c r="L11" i="6"/>
  <c r="K11" i="6"/>
  <c r="P10" i="6"/>
  <c r="M7" i="6"/>
  <c r="D7" i="5"/>
  <c r="K6" i="4"/>
  <c r="K6" i="3"/>
  <c r="L6" i="2"/>
  <c r="M59" i="6" l="1"/>
  <c r="M43" i="6"/>
  <c r="M56" i="6"/>
  <c r="M153" i="6"/>
  <c r="M155" i="6"/>
  <c r="M41" i="6"/>
  <c r="M11" i="6"/>
  <c r="M40" i="6"/>
  <c r="M58" i="6"/>
  <c r="M13" i="6"/>
  <c r="M57" i="6"/>
</calcChain>
</file>

<file path=xl/sharedStrings.xml><?xml version="1.0" encoding="utf-8"?>
<sst xmlns="http://schemas.openxmlformats.org/spreadsheetml/2006/main" count="3682" uniqueCount="1377">
  <si>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</si>
  <si>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</si>
  <si>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</si>
  <si>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</si>
  <si>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</si>
  <si>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</si>
  <si>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</si>
  <si>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</si>
  <si>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</si>
  <si>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</si>
  <si>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</si>
  <si>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</si>
  <si>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</si>
  <si>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</si>
  <si>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</si>
  <si>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</si>
  <si>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</si>
  <si>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</si>
  <si>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</si>
  <si>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</si>
  <si>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</si>
  <si>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</si>
  <si>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</si>
  <si>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</si>
  <si>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</si>
  <si>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</si>
  <si>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</si>
  <si>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</si>
  <si>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</si>
  <si>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</si>
  <si>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</si>
  <si>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</si>
  <si>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</si>
  <si>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</si>
  <si>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</si>
  <si>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</si>
  <si>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</si>
  <si>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</si>
  <si>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</si>
  <si>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</si>
  <si>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</si>
  <si>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</si>
  <si>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</si>
  <si>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</si>
  <si>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</si>
  <si>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</si>
  <si>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</si>
  <si>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</si>
  <si>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</si>
  <si>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</si>
  <si>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</si>
  <si>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</si>
  <si>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</si>
  <si>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</si>
  <si>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</si>
  <si>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</si>
  <si>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</si>
  <si>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</si>
  <si>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</si>
  <si>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</si>
  <si>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</si>
  <si>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</si>
  <si>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</si>
  <si>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</si>
  <si>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</si>
  <si>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</si>
  <si>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</si>
  <si>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</si>
  <si>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</si>
  <si>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</si>
  <si>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</si>
  <si>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</si>
  <si>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</si>
  <si>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</si>
  <si>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</si>
  <si>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</si>
  <si>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</si>
  <si>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</si>
  <si>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</si>
  <si>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</si>
  <si>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</si>
  <si>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</si>
  <si>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</si>
  <si>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</si>
  <si>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</si>
  <si>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</si>
  <si>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</si>
  <si>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</si>
  <si>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</si>
  <si>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</si>
  <si>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</si>
  <si>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</si>
  <si>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</si>
  <si>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</si>
  <si>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</si>
  <si>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</si>
  <si>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</si>
  <si>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</si>
  <si>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</si>
  <si>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</si>
  <si>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</si>
  <si>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</si>
  <si>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</si>
  <si>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</si>
  <si>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</si>
  <si>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</si>
  <si>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</si>
  <si>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</si>
  <si>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</si>
  <si>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</si>
  <si>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</si>
  <si>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</si>
  <si>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</si>
  <si>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</si>
  <si>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</si>
  <si>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</si>
  <si>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</si>
  <si>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</si>
  <si>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</si>
  <si>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</si>
  <si>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</si>
  <si>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</si>
  <si>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</si>
  <si>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</si>
  <si>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</si>
  <si>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</si>
  <si>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</si>
  <si>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</si>
  <si>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</si>
  <si>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</si>
  <si>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</si>
  <si>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</si>
  <si>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</si>
  <si>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</si>
  <si>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</si>
  <si>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</si>
  <si>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</si>
  <si>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</si>
  <si>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</si>
  <si>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</si>
  <si>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</si>
  <si>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</si>
  <si>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</si>
  <si>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</si>
  <si>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</si>
  <si>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</si>
  <si>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</si>
  <si>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</si>
  <si>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</si>
  <si>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</si>
  <si>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</si>
  <si>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</si>
  <si>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</si>
  <si>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</si>
  <si>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</si>
  <si>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</si>
  <si>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</si>
  <si>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</si>
  <si>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</si>
  <si>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</si>
  <si>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</si>
  <si>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</si>
  <si>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</si>
  <si>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</si>
  <si>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</si>
  <si>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</si>
  <si>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</si>
  <si>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</si>
  <si>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</si>
  <si>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</si>
  <si>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</si>
  <si>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</si>
  <si>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</si>
  <si>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</si>
  <si>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</si>
  <si>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</si>
  <si>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</si>
  <si>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</si>
  <si>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</si>
  <si>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</si>
  <si>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</si>
  <si>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</si>
  <si>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</si>
  <si>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</si>
  <si>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</si>
  <si>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</si>
  <si>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</si>
  <si>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</si>
  <si>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</si>
  <si>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</si>
  <si>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</si>
  <si>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</si>
  <si>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</si>
  <si>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</si>
  <si>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</si>
  <si>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</si>
  <si>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</si>
  <si>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</si>
  <si>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</si>
  <si>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</si>
  <si>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</si>
  <si>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</si>
  <si>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</si>
  <si>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</si>
  <si>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</si>
  <si>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</si>
  <si>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</si>
  <si>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</si>
  <si>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</si>
  <si>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</si>
  <si>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</si>
  <si>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</si>
  <si>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</si>
  <si>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</si>
  <si>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</si>
  <si>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</si>
  <si>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</si>
  <si>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</si>
  <si>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</si>
  <si>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</si>
  <si>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</si>
  <si>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</si>
  <si>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</si>
  <si>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</si>
  <si>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</si>
  <si>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</si>
  <si>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</si>
  <si>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</si>
  <si>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</si>
  <si>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</si>
  <si>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</si>
  <si>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</si>
  <si>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</si>
  <si>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</si>
  <si>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</si>
  <si>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</si>
  <si>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</si>
  <si>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</si>
  <si>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</si>
  <si>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</si>
  <si>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</si>
  <si>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</si>
  <si>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</si>
  <si>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</si>
  <si>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</si>
  <si>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</si>
  <si>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</si>
  <si>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</si>
  <si>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</si>
  <si>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</si>
  <si>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</si>
  <si>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</si>
  <si>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</si>
  <si>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</si>
  <si>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</si>
  <si>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</si>
  <si>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</si>
  <si>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</si>
  <si>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</si>
  <si>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</si>
  <si>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</si>
  <si>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</si>
  <si>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</si>
  <si>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</si>
  <si>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</si>
  <si>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</si>
  <si>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</si>
  <si>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</si>
  <si>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</si>
  <si>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</si>
  <si>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</si>
  <si>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</si>
  <si>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</si>
  <si>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</si>
  <si>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</si>
  <si>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</si>
  <si>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</si>
  <si>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</si>
  <si>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</si>
  <si>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</si>
  <si>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</si>
  <si>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</si>
  <si>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</si>
  <si>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</si>
  <si>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</si>
  <si>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</si>
  <si>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</si>
  <si>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</si>
  <si>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</si>
  <si>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</si>
  <si>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</si>
  <si>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</si>
  <si>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</si>
  <si>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</si>
  <si>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</si>
  <si>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</si>
  <si>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</si>
  <si>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</si>
  <si>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</si>
  <si>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</si>
  <si>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</si>
  <si>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</si>
  <si>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</si>
  <si>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</si>
  <si>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</si>
  <si>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</si>
  <si>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</si>
  <si>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</si>
  <si>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</si>
  <si>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</si>
  <si>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</si>
  <si>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</si>
  <si>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</si>
  <si>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</si>
  <si>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</si>
  <si>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</si>
  <si>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</si>
  <si>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</si>
  <si>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</si>
  <si>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</si>
  <si>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</si>
  <si>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</si>
  <si>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</si>
  <si>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</si>
  <si>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</si>
  <si>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</si>
  <si>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</si>
  <si>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</si>
  <si>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</si>
  <si>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</si>
  <si>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</si>
  <si>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</si>
  <si>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</si>
  <si>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</si>
  <si>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</si>
  <si>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</si>
  <si>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</si>
  <si>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</si>
  <si>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</si>
  <si>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</si>
  <si>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</si>
  <si>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</si>
  <si>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</si>
  <si>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</si>
  <si>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</si>
  <si>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</si>
  <si>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</si>
  <si>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</si>
  <si>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</si>
  <si>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</si>
  <si>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</si>
  <si>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</si>
  <si>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</si>
  <si>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</si>
  <si>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</si>
  <si>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</si>
  <si>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</si>
  <si>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</si>
  <si>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</si>
  <si>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</si>
  <si>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</si>
  <si>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</si>
  <si>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</si>
  <si>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</si>
  <si>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</si>
  <si>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</si>
  <si>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</si>
  <si>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</si>
  <si>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</si>
  <si>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</si>
  <si>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</si>
  <si>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</si>
  <si>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</si>
  <si>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</si>
  <si>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</si>
  <si>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</si>
  <si>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</si>
  <si>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</si>
  <si>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</si>
  <si>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</si>
  <si>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</si>
  <si>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</si>
  <si>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</si>
  <si>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</si>
  <si>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</si>
  <si>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</si>
  <si>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</si>
  <si>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</si>
  <si>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</si>
  <si>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</si>
  <si>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</si>
  <si>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</si>
  <si>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</si>
  <si>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</si>
  <si>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</si>
  <si>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</si>
  <si>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</si>
  <si>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</si>
  <si>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</si>
  <si>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</si>
  <si>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</si>
  <si>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</si>
  <si>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</si>
  <si>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</si>
  <si>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</si>
  <si>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</si>
  <si>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</si>
  <si>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</si>
  <si>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</si>
  <si>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</si>
  <si>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</si>
  <si>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</si>
  <si>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</si>
  <si>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</si>
  <si>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</si>
  <si>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</si>
  <si>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</si>
  <si>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</si>
  <si>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</si>
  <si>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</si>
  <si>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</si>
  <si>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</si>
  <si>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</si>
  <si>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</si>
  <si>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</si>
  <si>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</si>
  <si>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</si>
  <si>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</si>
  <si>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</si>
  <si>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</si>
  <si>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</si>
  <si>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</si>
  <si>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</si>
  <si>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</si>
  <si>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</si>
  <si>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</si>
  <si>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</si>
  <si>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</si>
  <si>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</si>
  <si>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</si>
  <si>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</si>
  <si>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</si>
  <si>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</si>
  <si>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</si>
  <si>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</si>
  <si>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</si>
  <si>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</si>
  <si>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</si>
  <si>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</si>
  <si>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</si>
  <si>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</si>
  <si>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</si>
  <si>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</si>
  <si>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</si>
  <si>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</si>
  <si>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</si>
  <si>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</si>
  <si>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</si>
  <si>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</si>
  <si>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</si>
  <si>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</si>
  <si>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</si>
  <si>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</si>
  <si>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</si>
  <si>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</si>
  <si>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</si>
  <si>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</si>
  <si>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</si>
  <si>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</si>
  <si>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</si>
  <si>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</si>
  <si>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</si>
  <si>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</si>
  <si>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</si>
  <si>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</si>
  <si>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</si>
  <si>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</si>
  <si>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</si>
  <si>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</si>
  <si>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</si>
  <si>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</si>
  <si>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</si>
  <si>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</si>
  <si>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</si>
  <si>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</si>
  <si>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</si>
  <si>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</si>
  <si>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</si>
  <si>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</si>
  <si>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</si>
  <si>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</si>
  <si>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</si>
  <si>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</si>
  <si>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</si>
  <si>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</si>
  <si>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</si>
  <si>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</si>
  <si>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</si>
  <si>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</si>
  <si>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</si>
  <si>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</si>
  <si>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</si>
  <si>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</si>
  <si>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</si>
  <si>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</si>
  <si>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</si>
  <si>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</si>
  <si>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</si>
  <si>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</si>
  <si>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</si>
  <si>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</si>
  <si>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</si>
  <si>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</si>
  <si>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</si>
  <si>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</si>
  <si>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</si>
  <si>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</si>
  <si>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</si>
  <si>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</si>
  <si>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</si>
  <si>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</si>
  <si>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</si>
  <si>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</si>
  <si>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</si>
  <si>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</si>
  <si>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</si>
  <si>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</si>
  <si>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</si>
  <si>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</si>
  <si>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</si>
  <si>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</si>
  <si>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</si>
  <si>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</si>
  <si>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</si>
  <si>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</si>
  <si>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</si>
  <si>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</si>
  <si>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</si>
  <si>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</si>
  <si>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</si>
  <si>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</si>
  <si>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</si>
  <si>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</si>
  <si>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</si>
  <si>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</si>
  <si>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</si>
  <si>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</si>
  <si>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</si>
  <si>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</si>
  <si>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</si>
  <si>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</si>
  <si>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</si>
  <si>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</si>
  <si>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</si>
  <si>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</si>
  <si>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</si>
  <si>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</si>
  <si>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</si>
  <si>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</si>
  <si>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</si>
  <si>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</si>
  <si>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</si>
  <si>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</si>
  <si>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</si>
  <si>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</si>
  <si>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</si>
  <si>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</si>
  <si>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</si>
  <si>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</si>
  <si>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</si>
  <si>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</si>
  <si>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</si>
  <si>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</si>
  <si>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</si>
  <si>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</si>
  <si>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</si>
  <si>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</si>
  <si>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</si>
  <si>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</si>
  <si>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</si>
  <si>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</si>
  <si>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</si>
  <si>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</si>
  <si>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</si>
  <si>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</si>
  <si>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</si>
  <si>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</si>
  <si>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</si>
  <si>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</si>
  <si>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</si>
  <si>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</si>
  <si>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</si>
  <si>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</si>
  <si>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</si>
  <si>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</si>
  <si>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</si>
  <si>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</si>
  <si>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</si>
  <si>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</si>
  <si>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</si>
  <si>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</si>
  <si>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</si>
  <si>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</si>
  <si>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</si>
  <si>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</si>
  <si>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</si>
  <si>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</si>
  <si>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</si>
  <si>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</si>
  <si>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</si>
  <si>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</si>
  <si>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</si>
  <si>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</si>
  <si>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</si>
  <si>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</si>
  <si>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</si>
  <si>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</si>
  <si>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</si>
  <si>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</si>
  <si>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</si>
  <si>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</si>
  <si>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</si>
  <si>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</si>
  <si>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</si>
  <si>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</si>
  <si>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</si>
  <si>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</si>
  <si>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</si>
  <si>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240-244</t>
  </si>
  <si>
    <t>MINDACORP</t>
  </si>
  <si>
    <t>305-315</t>
  </si>
  <si>
    <t>Loss of Rs.9/-</t>
  </si>
  <si>
    <t>1920-1950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</si>
  <si>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</si>
  <si>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</si>
  <si>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</si>
  <si>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</si>
  <si>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</si>
  <si>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</si>
  <si>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</si>
  <si>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</si>
  <si>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</si>
  <si>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</si>
  <si>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</si>
  <si>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</si>
  <si>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</si>
  <si>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</si>
  <si>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</si>
  <si>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</si>
  <si>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</si>
  <si>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</si>
  <si>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</si>
  <si>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</si>
  <si>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</si>
  <si>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</si>
  <si>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</si>
  <si>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</si>
  <si>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</si>
  <si>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</si>
  <si>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</si>
  <si>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</si>
  <si>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</si>
  <si>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</si>
  <si>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</si>
  <si>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</si>
  <si>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</si>
  <si>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</si>
  <si>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</si>
  <si>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</si>
  <si>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</si>
  <si>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</si>
  <si>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</si>
  <si>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</si>
  <si>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</si>
  <si>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</si>
  <si>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</si>
  <si>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</si>
  <si>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</si>
  <si>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</si>
  <si>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</si>
  <si>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</si>
  <si>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</si>
  <si>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</si>
  <si>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</si>
  <si>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</si>
  <si>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</si>
  <si>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</si>
  <si>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</si>
  <si>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</si>
  <si>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</si>
  <si>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</si>
  <si>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</si>
  <si>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</si>
  <si>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</si>
  <si>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</si>
  <si>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</si>
  <si>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</si>
  <si>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</si>
  <si>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</si>
  <si>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</si>
  <si>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</si>
  <si>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</si>
  <si>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</si>
  <si>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</si>
  <si>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</si>
  <si>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</si>
  <si>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</si>
  <si>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</si>
  <si>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</si>
  <si>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</si>
  <si>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</si>
  <si>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</si>
  <si>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</si>
  <si>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</si>
  <si>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</si>
  <si>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</si>
  <si>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</si>
  <si>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</si>
  <si>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</si>
  <si>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</si>
  <si>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</si>
  <si>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</si>
  <si>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</si>
  <si>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</si>
  <si>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</si>
  <si>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</si>
  <si>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</si>
  <si>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</si>
  <si>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</si>
  <si>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</si>
  <si>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</si>
  <si>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</si>
  <si>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</si>
  <si>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</si>
  <si>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</si>
  <si>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</si>
  <si>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</si>
  <si>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</si>
  <si>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</si>
  <si>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</si>
  <si>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</si>
  <si>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</si>
  <si>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</si>
  <si>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</si>
  <si>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</si>
  <si>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</si>
  <si>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</si>
  <si>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</si>
  <si>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</si>
  <si>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</si>
  <si>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</si>
  <si>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</si>
  <si>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</si>
  <si>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</si>
  <si>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</si>
  <si>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</si>
  <si>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</si>
  <si>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</si>
  <si>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</si>
  <si>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</si>
  <si>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</si>
  <si>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</si>
  <si>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</si>
  <si>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</si>
  <si>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</si>
  <si>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</si>
  <si>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</si>
  <si>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</si>
  <si>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</si>
  <si>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</si>
  <si>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</si>
  <si>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</si>
  <si>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</si>
  <si>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</si>
  <si>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</si>
  <si>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</si>
  <si>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</si>
  <si>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</si>
  <si>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</si>
  <si>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</si>
  <si>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</si>
  <si>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</si>
  <si>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</si>
  <si>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</si>
  <si>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</si>
  <si>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</si>
  <si>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</si>
  <si>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</si>
  <si>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</si>
  <si>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</si>
  <si>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</si>
  <si>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</si>
  <si>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</si>
  <si>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</si>
  <si>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</si>
  <si>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</si>
  <si>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</si>
  <si>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</si>
  <si>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</si>
  <si>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</si>
  <si>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</si>
  <si>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</si>
  <si>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</si>
  <si>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</si>
  <si>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</si>
  <si>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</si>
  <si>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</si>
  <si>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</si>
  <si>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</si>
  <si>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</si>
  <si>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</si>
  <si>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</si>
  <si>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</si>
  <si>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</si>
  <si>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</si>
  <si>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</si>
  <si>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</si>
  <si>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</si>
  <si>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</si>
  <si>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</si>
  <si>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</si>
  <si>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</si>
  <si>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</si>
  <si>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</si>
  <si>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</si>
  <si>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</si>
  <si>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</si>
  <si>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</si>
  <si>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</si>
  <si>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</si>
  <si>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</si>
  <si>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</si>
  <si>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</si>
  <si>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</si>
  <si>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</si>
  <si>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</si>
  <si>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</si>
  <si>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</si>
  <si>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</si>
  <si>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</si>
  <si>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</si>
  <si>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</si>
  <si>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</si>
  <si>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</si>
  <si>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</si>
  <si>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</si>
  <si>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</si>
  <si>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</si>
  <si>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</si>
  <si>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</si>
  <si>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</si>
  <si>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</si>
  <si>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</si>
  <si>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</si>
  <si>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</si>
  <si>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</si>
  <si>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</si>
  <si>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</si>
  <si>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</si>
  <si>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</si>
  <si>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</si>
  <si>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</si>
  <si>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</si>
  <si>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</si>
  <si>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</si>
  <si>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</si>
  <si>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</si>
  <si>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</si>
  <si>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</si>
  <si>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</si>
  <si>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</si>
  <si>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</si>
  <si>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</si>
  <si>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</si>
  <si>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</si>
  <si>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</si>
  <si>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</si>
  <si>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</si>
  <si>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</si>
  <si>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</si>
  <si>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</si>
  <si>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</si>
  <si>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</si>
  <si>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</si>
  <si>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</si>
  <si>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</si>
  <si>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</si>
  <si>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</si>
  <si>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</si>
  <si>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</si>
  <si>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</si>
  <si>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</si>
  <si>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</si>
  <si>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</si>
  <si>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</si>
  <si>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</si>
  <si>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</si>
  <si>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</si>
  <si>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</si>
  <si>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</si>
  <si>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</si>
  <si>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</si>
  <si>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</si>
  <si>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</si>
  <si>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</si>
  <si>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</si>
  <si>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</si>
  <si>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</si>
  <si>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</si>
  <si>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</si>
  <si>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</si>
  <si>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</si>
  <si>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</si>
  <si>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</si>
  <si>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</si>
  <si>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</si>
  <si>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</si>
  <si>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</si>
  <si>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</si>
  <si>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</si>
  <si>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</si>
  <si>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</si>
  <si>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</si>
  <si>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</si>
  <si>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</si>
  <si>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</si>
  <si>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</si>
  <si>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</si>
  <si>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</si>
  <si>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</si>
  <si>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</si>
  <si>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</si>
  <si>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</si>
  <si>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</si>
  <si>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</si>
  <si>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</si>
  <si>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</si>
  <si>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</si>
  <si>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</si>
  <si>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</si>
  <si>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</si>
  <si>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</si>
  <si>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</si>
  <si>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</si>
  <si>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</si>
  <si>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</si>
  <si>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</si>
  <si>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</si>
  <si>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</si>
  <si>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</si>
  <si>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</si>
  <si>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</si>
  <si>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</si>
  <si>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</si>
  <si>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</si>
  <si>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</si>
  <si>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</si>
  <si>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</si>
  <si>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</si>
  <si>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</si>
  <si>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</si>
  <si>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</si>
  <si>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</si>
  <si>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</si>
  <si>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</si>
  <si>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</si>
  <si>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</si>
  <si>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</si>
  <si>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</si>
  <si>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</si>
  <si>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</si>
  <si>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</si>
  <si>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</si>
  <si>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</si>
  <si>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</si>
  <si>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</si>
  <si>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</si>
  <si>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</si>
  <si>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</si>
  <si>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</si>
  <si>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</si>
  <si>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</si>
  <si>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</si>
  <si>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</si>
  <si>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</si>
  <si>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</si>
  <si>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</si>
  <si>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</si>
  <si>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</si>
  <si>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</si>
  <si>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</si>
  <si>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</si>
  <si>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</si>
  <si>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</si>
  <si>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</si>
  <si>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</si>
  <si>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</si>
  <si>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</si>
  <si>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</si>
  <si>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</si>
  <si>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</si>
  <si>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</si>
  <si>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</si>
  <si>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</si>
  <si>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</si>
  <si>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</si>
  <si>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</si>
  <si>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SONALIS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</si>
  <si>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</si>
  <si>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</si>
  <si>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</si>
  <si>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</si>
  <si>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</si>
  <si>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</si>
  <si>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</si>
  <si>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</si>
  <si>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</si>
  <si>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180-220</t>
  </si>
  <si>
    <t>110-115</t>
  </si>
  <si>
    <t>175-180</t>
  </si>
  <si>
    <t>19</t>
  </si>
  <si>
    <t>TITAN 2960 PE 29-JUN</t>
  </si>
  <si>
    <t>Profit of Rs.06/-</t>
  </si>
  <si>
    <t>Profit of Rs.8/-</t>
  </si>
  <si>
    <t>Profit of Rs.18/-</t>
  </si>
  <si>
    <t>Profit of Rs.10.5/-</t>
  </si>
  <si>
    <t>Profit of Rs.22/-</t>
  </si>
  <si>
    <t>28</t>
  </si>
  <si>
    <t>MCDOWELL-N 900 PE 29-JUN</t>
  </si>
  <si>
    <t>11.50</t>
  </si>
  <si>
    <t>20-25</t>
  </si>
  <si>
    <t>Profit of Rs.3.5/-</t>
  </si>
  <si>
    <t>Profit of Rs.5/-</t>
  </si>
  <si>
    <t>80</t>
  </si>
  <si>
    <t>Loss of Rs.55/-</t>
  </si>
  <si>
    <t>BATAINDIA 1660 CE 29-JUN</t>
  </si>
  <si>
    <t>NIFTY 18900 CE 29-JUN</t>
  </si>
  <si>
    <t>NIFTY 18950 CE 22-JUN</t>
  </si>
  <si>
    <t>97-102</t>
  </si>
  <si>
    <t>Profit of Rs.9.5/-</t>
  </si>
  <si>
    <t>4015-4215</t>
  </si>
  <si>
    <t>KPIL</t>
  </si>
  <si>
    <t>Loss of Rs.11.5/-</t>
  </si>
  <si>
    <t>HCLTECH JULY FUT</t>
  </si>
  <si>
    <t>1185-1195</t>
  </si>
  <si>
    <t>Profit of Rs.25.5/-</t>
  </si>
  <si>
    <t>40</t>
  </si>
  <si>
    <t>Loss of Rs.15/-</t>
  </si>
  <si>
    <t>Loss of Rs.5/-</t>
  </si>
  <si>
    <t>3000-3100</t>
  </si>
  <si>
    <t>3400-3600</t>
  </si>
  <si>
    <t>BANKNIFTY 43900 PE 22-JUN</t>
  </si>
  <si>
    <t>80-120</t>
  </si>
  <si>
    <t>47.5</t>
  </si>
  <si>
    <t>IRCTC 670 CE 29-JUN</t>
  </si>
  <si>
    <t>12-15</t>
  </si>
  <si>
    <t>25</t>
  </si>
  <si>
    <t>24.50</t>
  </si>
  <si>
    <t>Loss of Rs.14.50/-</t>
  </si>
  <si>
    <t>Loss of Rs.5.6/-</t>
  </si>
  <si>
    <t>Loss of Rs.8/-</t>
  </si>
  <si>
    <t>Loss of Rs.18.5/-</t>
  </si>
  <si>
    <t>680-700</t>
  </si>
  <si>
    <t xml:space="preserve">NIFTY JUNE FUT </t>
  </si>
  <si>
    <t>BANKNIFTY 43500 PE 29-JUN</t>
  </si>
  <si>
    <t>FINNIFTY 19600 CE 27-JUN</t>
  </si>
  <si>
    <t>90-120</t>
  </si>
  <si>
    <t>96</t>
  </si>
  <si>
    <t>15</t>
  </si>
  <si>
    <t>Loss of Rs.41/-</t>
  </si>
  <si>
    <t>Profit of Rs.11.50/-</t>
  </si>
  <si>
    <t>CANBK JULY FUT</t>
  </si>
  <si>
    <t>290-287</t>
  </si>
  <si>
    <t>BHARTIARTL JULY FUT</t>
  </si>
  <si>
    <t>870-880</t>
  </si>
  <si>
    <t>MINDA CORPORATION LIMITED</t>
  </si>
  <si>
    <t>Profit of Rs.6.5/-</t>
  </si>
  <si>
    <t>CIEINDIA</t>
  </si>
  <si>
    <t>EARUM</t>
  </si>
  <si>
    <t>VEENA RAJESH SHAH</t>
  </si>
  <si>
    <t>BHAMINI KAMAL PAREKH</t>
  </si>
  <si>
    <t>NIFTY 18750 PE 29-JUN</t>
  </si>
  <si>
    <t>100-130</t>
  </si>
  <si>
    <t>155</t>
  </si>
  <si>
    <t>Loss of Rs. 107.5/-</t>
  </si>
  <si>
    <t>43.50</t>
  </si>
  <si>
    <t>Profit of Rs.14/-</t>
  </si>
  <si>
    <t>Profit of Rs.40.50/-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</si>
  <si>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</si>
  <si>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</si>
  <si>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</si>
  <si>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</si>
  <si>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</si>
  <si>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</si>
  <si>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</si>
  <si>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</si>
  <si>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</si>
  <si>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</si>
  <si>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</si>
  <si>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</si>
  <si>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</si>
  <si>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</si>
  <si>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</si>
  <si>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</si>
  <si>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</si>
  <si>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</si>
  <si>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</si>
  <si>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AMARSEC</t>
  </si>
  <si>
    <t>KARANKUMAR KANUJI THAKOR</t>
  </si>
  <si>
    <t>620-660</t>
  </si>
  <si>
    <t>700-720</t>
  </si>
  <si>
    <t>BANKNIFTY 44200 CE 28-JUN</t>
  </si>
  <si>
    <t>250-280</t>
  </si>
  <si>
    <t>COLPAL JULY FUT</t>
  </si>
  <si>
    <t>1682-1692</t>
  </si>
  <si>
    <t>1740-1760</t>
  </si>
  <si>
    <t>105</t>
  </si>
  <si>
    <t>HINDUNILVR JULY FUT</t>
  </si>
  <si>
    <t>2678-2682</t>
  </si>
  <si>
    <t>2730-2760</t>
  </si>
  <si>
    <t>BANKNIFTY 44300 PE 28-JUN</t>
  </si>
  <si>
    <t>OBEROIRLTY 1050 CE JULY</t>
  </si>
  <si>
    <t>25-30</t>
  </si>
  <si>
    <t>88.5</t>
  </si>
  <si>
    <t>LTIM JULY FUT</t>
  </si>
  <si>
    <t>5250-5300</t>
  </si>
  <si>
    <t>FINNIFTY 19950 CE 04 JULY</t>
  </si>
  <si>
    <t>130-160</t>
  </si>
  <si>
    <t>BANKNIFTY 44400 CE 28-JUN</t>
  </si>
  <si>
    <t>Profit of Rs.32.50/-</t>
  </si>
  <si>
    <t>SBIN JULY FUT</t>
  </si>
  <si>
    <t>571.5-573.5</t>
  </si>
  <si>
    <t>580-585</t>
  </si>
  <si>
    <t>48</t>
  </si>
  <si>
    <t>Loss of Rs. 48/-</t>
  </si>
  <si>
    <t>% Rollover</t>
  </si>
  <si>
    <t>AARTECH</t>
  </si>
  <si>
    <t>INDIACREDIT RISK MANAGEMENT LLP</t>
  </si>
  <si>
    <t>MULTIPLIER SHARE &amp; STOCK ADVISORS PRIVATE LIMITED</t>
  </si>
  <si>
    <t>SHASHIJIT</t>
  </si>
  <si>
    <t>AJIT DEEPCHAND JAIN</t>
  </si>
  <si>
    <t>SUNRAJDI</t>
  </si>
  <si>
    <t>SYRMA</t>
  </si>
  <si>
    <t>GOLDMAN SACHS TRUST II - GOLDMAN SACHS GQG PARTNERS INTERNATIONAL OPPORTUNITIES FUND</t>
  </si>
  <si>
    <t>ICICI PRUDENTIAL MUTUAL FUND</t>
  </si>
  <si>
    <t>JAINAM BROKING LIMITED</t>
  </si>
  <si>
    <t>RHFL</t>
  </si>
  <si>
    <t>Reliance Home Finance Ltd</t>
  </si>
  <si>
    <t>HI GROWTH CORPORATE SERVICES PVT LTD</t>
  </si>
  <si>
    <t>TRU</t>
  </si>
  <si>
    <t>TruCap Finance Limited</t>
  </si>
  <si>
    <t>RELIANCE CAPITAL LTD</t>
  </si>
  <si>
    <t>Syrma SGS Technology Ltd</t>
  </si>
  <si>
    <t>SOUTH ASIA GROWTH FUND II HOLDINGS LLC</t>
  </si>
  <si>
    <t>NIFTY 19500 CE 27-JUL</t>
  </si>
  <si>
    <t>73-96</t>
  </si>
  <si>
    <t>14</t>
  </si>
  <si>
    <t>88</t>
  </si>
  <si>
    <t>FINNIFTY 20000 PE 04-JUL</t>
  </si>
  <si>
    <t>20-05</t>
  </si>
  <si>
    <t>120-130</t>
  </si>
  <si>
    <t>68-70</t>
  </si>
  <si>
    <t>110-130</t>
  </si>
  <si>
    <t>Profit of Rs.75/-</t>
  </si>
  <si>
    <t>NIFTY 19050 PE 06 JULY</t>
  </si>
  <si>
    <t>71</t>
  </si>
  <si>
    <t>FINNIFTY 20000 CE 04 JULY</t>
  </si>
  <si>
    <t>TVSMOTOR 1360 CE JUL</t>
  </si>
  <si>
    <t>TVSMOTOR 1380 CE JUL</t>
  </si>
  <si>
    <t>23-25</t>
  </si>
  <si>
    <t>17-18</t>
  </si>
  <si>
    <t>Profit of Rs.0.25/-</t>
  </si>
  <si>
    <t>71.50</t>
  </si>
  <si>
    <t>Profit of Rs.21.50/-</t>
  </si>
  <si>
    <t>69</t>
  </si>
  <si>
    <t>Loss of Rs. 27/-</t>
  </si>
  <si>
    <t>ABVL</t>
  </si>
  <si>
    <t>NARAYANA GARNIPUDI N V S</t>
  </si>
  <si>
    <t>SIRISHA PABBATHI</t>
  </si>
  <si>
    <t>ADVIKCA</t>
  </si>
  <si>
    <t>SAROJ GUPTA</t>
  </si>
  <si>
    <t>SHRI GANESH INVESTMENTS</t>
  </si>
  <si>
    <t>MURLI JANKI &amp; SONS</t>
  </si>
  <si>
    <t>AFEL</t>
  </si>
  <si>
    <t>DHWAJA COMMODITY SERVICES PRIVATE LIMITED</t>
  </si>
  <si>
    <t>SAMAR SHAHAJI RANSING</t>
  </si>
  <si>
    <t>BEBI DHARMA PADHIR</t>
  </si>
  <si>
    <t>AUROLAB</t>
  </si>
  <si>
    <t>AMIT DHANYAKUMAR CHORDIA</t>
  </si>
  <si>
    <t>AVL</t>
  </si>
  <si>
    <t>EAST LANE CAPITAL LLP</t>
  </si>
  <si>
    <t>SUNITA SINHA</t>
  </si>
  <si>
    <t>AJAY KUMAR HUF</t>
  </si>
  <si>
    <t>BIOGEN</t>
  </si>
  <si>
    <t>BNL</t>
  </si>
  <si>
    <t>ROHIT HEMANT TAMBE .</t>
  </si>
  <si>
    <t>B B COMMERCIAL LTD</t>
  </si>
  <si>
    <t>CHORDIA</t>
  </si>
  <si>
    <t>AMEETSINGH AJITSINGH RAJPAL</t>
  </si>
  <si>
    <t>DAKSHAHEMANTSHAH</t>
  </si>
  <si>
    <t>CONTAINER</t>
  </si>
  <si>
    <t>AMREX MARKETING PVT. LTD.</t>
  </si>
  <si>
    <t>JAYASHREE GANAPATHI</t>
  </si>
  <si>
    <t>SALEM LAKSHMANAN GANAPATHI</t>
  </si>
  <si>
    <t>DDIL</t>
  </si>
  <si>
    <t>ZENAB AIYUB YACOOBALI</t>
  </si>
  <si>
    <t>NIMIT JAYENDRA SHAH</t>
  </si>
  <si>
    <t>AJAY SALVI</t>
  </si>
  <si>
    <t>EMPOWER</t>
  </si>
  <si>
    <t>KABEELON SALES CORP</t>
  </si>
  <si>
    <t>FONE4</t>
  </si>
  <si>
    <t>VIRAL PRAFUL JHAVERI</t>
  </si>
  <si>
    <t>GNRL</t>
  </si>
  <si>
    <t>INFINIUM MOTORS GUJARAT PVT LTD</t>
  </si>
  <si>
    <t>BLUESKY INFRA DEVELOPERS PRIVATE LIMITED</t>
  </si>
  <si>
    <t>GPIL</t>
  </si>
  <si>
    <t>PARAM CAPITAL</t>
  </si>
  <si>
    <t>KUMAR AGRAWAL</t>
  </si>
  <si>
    <t>BAJRANG LAL AGRAWAL HUF</t>
  </si>
  <si>
    <t>IFL</t>
  </si>
  <si>
    <t>DARSHIT GIRISHBHAI PATEL</t>
  </si>
  <si>
    <t>KATYAYANI TRADELINK PRIVATE LIMITED</t>
  </si>
  <si>
    <t>INTELLCAP</t>
  </si>
  <si>
    <t>MANSI SHARE &amp; STOCK ADVISORS PRIVATE LIMITED</t>
  </si>
  <si>
    <t>HARDIK MAHENDRABHAI SHAH HUF</t>
  </si>
  <si>
    <t>KDML</t>
  </si>
  <si>
    <t>VIJAYKUMAR KHEMANI</t>
  </si>
  <si>
    <t>KPL</t>
  </si>
  <si>
    <t>AKNM SUPPLIERS PRIVATE LIMITED</t>
  </si>
  <si>
    <t>NATURAL</t>
  </si>
  <si>
    <t>RIPALBEN DHARMIKKUMAR PARIKH</t>
  </si>
  <si>
    <t>NEOINFRA</t>
  </si>
  <si>
    <t>KAVITA MUKESH KUMAR CHANDAN</t>
  </si>
  <si>
    <t>NGIND</t>
  </si>
  <si>
    <t>SINGHI DINESH KUMAR (HUF)</t>
  </si>
  <si>
    <t>NIKSTECH</t>
  </si>
  <si>
    <t>ANAMIKA ANAND</t>
  </si>
  <si>
    <t>CHAMPAKLAL SHAH KALPANABEN</t>
  </si>
  <si>
    <t>PHOENIXTN</t>
  </si>
  <si>
    <t>SANJIV DHIRESHBHAI SHAH</t>
  </si>
  <si>
    <t>RAJPACK</t>
  </si>
  <si>
    <t>TINA JAIN</t>
  </si>
  <si>
    <t>DEEPAK JAIN</t>
  </si>
  <si>
    <t>SEJAL AMRISH SHAH</t>
  </si>
  <si>
    <t>DHEERAJ SHARMA</t>
  </si>
  <si>
    <t>HIREN VINAY CHANDRA MODI HUF</t>
  </si>
  <si>
    <t>4GCAPITALVENTURES</t>
  </si>
  <si>
    <t>JENIVA ANTONY EPHREM</t>
  </si>
  <si>
    <t>NEETUBAFNA</t>
  </si>
  <si>
    <t>SRUSTEELS</t>
  </si>
  <si>
    <t>ZEEL SANJAY SONI</t>
  </si>
  <si>
    <t>SUNNY SUNIL GANDHI</t>
  </si>
  <si>
    <t>KAWALJIT SINGH</t>
  </si>
  <si>
    <t>SVJ</t>
  </si>
  <si>
    <t>SRESTHA FINVEST LIMITED</t>
  </si>
  <si>
    <t>WESSEL CONSULTANCY PRIVATE LIMITED</t>
  </si>
  <si>
    <t>TRANSPACT</t>
  </si>
  <si>
    <t>PARTH INFIN BROKERS PVT LTD</t>
  </si>
  <si>
    <t>VEDANTASSET</t>
  </si>
  <si>
    <t>RAUNAK RAMUKA</t>
  </si>
  <si>
    <t>VIRINCHI</t>
  </si>
  <si>
    <t>KOMPELLA MADHAVI LATHA</t>
  </si>
  <si>
    <t>VKAL</t>
  </si>
  <si>
    <t>63MOONS</t>
  </si>
  <si>
    <t>63 moons tech limited</t>
  </si>
  <si>
    <t>AAATECH</t>
  </si>
  <si>
    <t>AAA Technologies Limited</t>
  </si>
  <si>
    <t>AATMAJ</t>
  </si>
  <si>
    <t>Aatmaj Healthcare Limited</t>
  </si>
  <si>
    <t>NEOMILE CORPORATE ADVISORY LIMITED</t>
  </si>
  <si>
    <t>Adani Transmission Ltd</t>
  </si>
  <si>
    <t>GQG PARTNERS EMERGING MARKETS EQUITY FUND</t>
  </si>
  <si>
    <t>AMRUTANJAN</t>
  </si>
  <si>
    <t>Amrutajan Health Ltd</t>
  </si>
  <si>
    <t>ASIANENE</t>
  </si>
  <si>
    <t>Asian Energy Services Ltd</t>
  </si>
  <si>
    <t>RASHI FINCORP LTD</t>
  </si>
  <si>
    <t>BVCL</t>
  </si>
  <si>
    <t>Barak Valley Cements Limi</t>
  </si>
  <si>
    <t>RASHMI BAJAJ</t>
  </si>
  <si>
    <t>CreditAccess Grameen Ltd</t>
  </si>
  <si>
    <t>PLUTUS WEALTH MANAGEMENT LLP</t>
  </si>
  <si>
    <t>BNP PARIBAS ARBITRAGE</t>
  </si>
  <si>
    <t>CANARA ROBECO MUTUAL FUND EMERGING EQUITY</t>
  </si>
  <si>
    <t>DELTAMAGNT</t>
  </si>
  <si>
    <t>Delta Manufacturing Ltd</t>
  </si>
  <si>
    <t>DENTALKART</t>
  </si>
  <si>
    <t>Vasa Denticity Limited</t>
  </si>
  <si>
    <t>ASHISH RAMESHCHANDRA KACHOLIA</t>
  </si>
  <si>
    <t>DIL</t>
  </si>
  <si>
    <t>Debock Industries Limited</t>
  </si>
  <si>
    <t>MANSUKH STOCK  BROKERS LTD</t>
  </si>
  <si>
    <t>Easy Trip Planners Ltd</t>
  </si>
  <si>
    <t>SOCIETE GENERALE</t>
  </si>
  <si>
    <t>SW CAPITAL PRIVATE LIMITED</t>
  </si>
  <si>
    <t>SETU SECURITIES PVT LTD</t>
  </si>
  <si>
    <t>Eris Lifesciences Limited</t>
  </si>
  <si>
    <t>BAKSHI AMIT INDUBHUSAN</t>
  </si>
  <si>
    <t>Indiabulls Hsg Fin Ltd</t>
  </si>
  <si>
    <t>HRTI PRIVATE LIMITED</t>
  </si>
  <si>
    <t>JETKNIT</t>
  </si>
  <si>
    <t>Jet Knitwears Ltd.</t>
  </si>
  <si>
    <t>MANOJ AGARWAL</t>
  </si>
  <si>
    <t>KARMAENG</t>
  </si>
  <si>
    <t>Karma Energy Limited</t>
  </si>
  <si>
    <t>KOTTA ENTERPRISES LIMITED</t>
  </si>
  <si>
    <t>KSHITIJPOL</t>
  </si>
  <si>
    <t>Kshitij Polyline Limited</t>
  </si>
  <si>
    <t>KTKBANK</t>
  </si>
  <si>
    <t>Karnataka Bank Limited</t>
  </si>
  <si>
    <t>QE SECURITIES</t>
  </si>
  <si>
    <t>QUANT MUTUAL FUND QUANT SMALL CAP FUND</t>
  </si>
  <si>
    <t>MARATHON</t>
  </si>
  <si>
    <t>Marathon Nxtgen Realt Ltd</t>
  </si>
  <si>
    <t>M/S. PRARTHANA ENTERPRISES</t>
  </si>
  <si>
    <t>MARSHALL</t>
  </si>
  <si>
    <t>Marshall Machines Ltd</t>
  </si>
  <si>
    <t>GUPTA CHANDNI ANKIT</t>
  </si>
  <si>
    <t>Multi Commodity Exchange</t>
  </si>
  <si>
    <t>SANGINITA</t>
  </si>
  <si>
    <t>Sanginita Chemicals Limit</t>
  </si>
  <si>
    <t>CHAMPAKLAL AMRUTLAL SHAH</t>
  </si>
  <si>
    <t>SHILPAMED</t>
  </si>
  <si>
    <t>Shilpa Medicare Ltd</t>
  </si>
  <si>
    <t>SOUTHBANK</t>
  </si>
  <si>
    <t>South Indian Bank Ltd.</t>
  </si>
  <si>
    <t>NOMURA FUNDS IRELAND PUBLIC LIMITED COMPANY - NOMURA FUNDS IRELAND - INDIA EQUITY</t>
  </si>
  <si>
    <t>TDPOWERSYS</t>
  </si>
  <si>
    <t>TD Power Systems Ltd.</t>
  </si>
  <si>
    <t>QUANT MUTUAL FUND</t>
  </si>
  <si>
    <t>ADITYA BIRLA SUN LIFE MUTUAL FUND</t>
  </si>
  <si>
    <t>LIC MUTUAL FUND</t>
  </si>
  <si>
    <t>SUNDARAM MUTUAL FUND</t>
  </si>
  <si>
    <t>GOLDMAN SACHS FUNDS-GOLDMAN SACHS ASIA EQUITY PORTFOLIO</t>
  </si>
  <si>
    <t>HDFC MUTUAL FUND</t>
  </si>
  <si>
    <t>MAHINDRA MUTUAL FUND</t>
  </si>
  <si>
    <t>MIRAE ASSET MUTUAL FUND</t>
  </si>
  <si>
    <t>OXBOW MASTER FUND LIMITED</t>
  </si>
  <si>
    <t>URAVI</t>
  </si>
  <si>
    <t>Uravi T And Wedg Lamp Ltd</t>
  </si>
  <si>
    <t>MARGI JIGNESHBHAI SHAH</t>
  </si>
  <si>
    <t>VEEKAYEM</t>
  </si>
  <si>
    <t>Veekayem Fash &amp; App Ltd</t>
  </si>
  <si>
    <t>SHREEJI CAPITAL AND FINANCE LIMITED</t>
  </si>
  <si>
    <t>VILINBIO</t>
  </si>
  <si>
    <t>Vilin Bio Med Limited</t>
  </si>
  <si>
    <t>KRISHNA .</t>
  </si>
  <si>
    <t>ANANT WEALTH CONSULTANTS PRIVATE LIMITED</t>
  </si>
  <si>
    <t>PRABHULAL LALLUBHAI PAREKH</t>
  </si>
  <si>
    <t>MIKER FINANCIAL CONSULTANTS PVT LTD</t>
  </si>
  <si>
    <t>FORTITUDE TRADE AND INVESTMENT LTD</t>
  </si>
  <si>
    <t>OM INFRACOM PRIVATE LIMITED</t>
  </si>
  <si>
    <t>CREDITACCESS INDIA B.V.</t>
  </si>
  <si>
    <t>FOUNDERS COLLECTIVE FUND</t>
  </si>
  <si>
    <t>MAVEN INDIA FUND</t>
  </si>
  <si>
    <t>DHRUV</t>
  </si>
  <si>
    <t>Dhruv Consultancy Ser Ltd</t>
  </si>
  <si>
    <t>PRUTHA PANDURANG DANDAWATE</t>
  </si>
  <si>
    <t>RIKANT PITTIE</t>
  </si>
  <si>
    <t>SHAH RAKESH</t>
  </si>
  <si>
    <t>GHCLTEXTIL</t>
  </si>
  <si>
    <t>GHCL Textiles Limited</t>
  </si>
  <si>
    <t>VANGUARD MODERATE GROWTH FUND</t>
  </si>
  <si>
    <t>VINOD SOMANI</t>
  </si>
  <si>
    <t>CHETAN DURGADAS MEHRA</t>
  </si>
  <si>
    <t>RADHIKA CHETAN MEHRA</t>
  </si>
  <si>
    <t>HEMRAJ BHIMSHI GALA</t>
  </si>
  <si>
    <t>PRASHANT SARUP</t>
  </si>
  <si>
    <t>CHARTERED CAPITAL AND INVESTMENT LTD</t>
  </si>
  <si>
    <t>HITOSHI MATSUO</t>
  </si>
  <si>
    <t>MOHIB NOMANBHAI KHERICHA</t>
  </si>
  <si>
    <t>NIKHIL  KUMAR</t>
  </si>
  <si>
    <t>SOFIA MOHIB KHERICHA</t>
  </si>
  <si>
    <t>SAPHIRE FINMAN SERVICES LLP</t>
  </si>
  <si>
    <t>WALCHANNAG</t>
  </si>
  <si>
    <t>Walchandnagar Ind. Ltd</t>
  </si>
  <si>
    <t>ASSETS CARE AND RECONSTRUCTION ENTERPRISE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</si>
</sst>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3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2" fillId="0" borderId="0" applyFont="0" applyFill="0" applyBorder="0" applyAlignment="0" applyProtection="0"/>
  </cellStyleXfs>
  <cellXfs count="46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2" fontId="36" fillId="13" borderId="7" xfId="0" applyNumberFormat="1" applyFont="1" applyFill="1" applyBorder="1" applyAlignment="1">
      <alignment horizontal="center" vertical="center"/>
    </xf>
    <xf numFmtId="166" fontId="36" fillId="13" borderId="7" xfId="0" applyNumberFormat="1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left" vertical="center"/>
    </xf>
    <xf numFmtId="49" fontId="37" fillId="13" borderId="35" xfId="0" applyNumberFormat="1" applyFont="1" applyFill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49" fontId="37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49" fontId="36" fillId="12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6" fillId="16" borderId="27" xfId="0" applyNumberFormat="1" applyFont="1" applyFill="1" applyBorder="1" applyAlignment="1">
      <alignment horizontal="center" vertical="center"/>
    </xf>
    <xf numFmtId="15" fontId="36" fillId="16" borderId="2" xfId="0" applyNumberFormat="1" applyFont="1" applyFill="1" applyBorder="1" applyAlignment="1">
      <alignment horizontal="center" vertical="center"/>
    </xf>
    <xf numFmtId="0" fontId="37" fillId="16" borderId="2" xfId="0" applyFont="1" applyFill="1" applyBorder="1"/>
    <xf numFmtId="43" fontId="36" fillId="16" borderId="2" xfId="0" applyNumberFormat="1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top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16" fontId="37" fillId="16" borderId="2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2" fontId="36" fillId="13" borderId="33" xfId="0" applyNumberFormat="1" applyFont="1" applyFill="1" applyBorder="1" applyAlignment="1">
      <alignment horizontal="center" vertical="center"/>
    </xf>
    <xf numFmtId="166" fontId="36" fillId="13" borderId="33" xfId="0" applyNumberFormat="1" applyFont="1" applyFill="1" applyBorder="1" applyAlignment="1">
      <alignment horizontal="center" vertical="center"/>
    </xf>
    <xf numFmtId="165" fontId="36" fillId="13" borderId="29" xfId="0" applyNumberFormat="1" applyFont="1" applyFill="1" applyBorder="1" applyAlignment="1">
      <alignment horizontal="center" vertical="center"/>
    </xf>
    <xf numFmtId="16" fontId="37" fillId="12" borderId="41" xfId="0" applyNumberFormat="1" applyFont="1" applyFill="1" applyBorder="1" applyAlignment="1">
      <alignment horizontal="center" vertical="center"/>
    </xf>
    <xf numFmtId="165" fontId="36" fillId="13" borderId="41" xfId="0" applyNumberFormat="1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2" borderId="33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3" xfId="1" applyFont="1" applyBorder="1"/>
    <xf numFmtId="9" fontId="42" fillId="0" borderId="33" xfId="1" applyFont="1" applyBorder="1"/>
    <xf numFmtId="49" fontId="37" fillId="0" borderId="33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5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5" fontId="36" fillId="0" borderId="35" xfId="0" applyNumberFormat="1" applyFont="1" applyBorder="1" applyAlignment="1">
      <alignment horizontal="center" vertical="center"/>
    </xf>
    <xf numFmtId="165" fontId="36" fillId="0" borderId="42" xfId="0" applyNumberFormat="1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12" borderId="36" xfId="0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0" fontId="37" fillId="15" borderId="27" xfId="0" applyFont="1" applyFill="1" applyBorder="1" applyAlignment="1">
      <alignment horizontal="center" vertical="center"/>
    </xf>
    <xf numFmtId="16" fontId="37" fillId="12" borderId="38" xfId="0" applyNumberFormat="1" applyFont="1" applyFill="1" applyBorder="1" applyAlignment="1">
      <alignment horizontal="center" vertical="center"/>
    </xf>
    <xf numFmtId="16" fontId="37" fillId="12" borderId="39" xfId="0" applyNumberFormat="1" applyFont="1" applyFill="1" applyBorder="1" applyAlignment="1">
      <alignment horizontal="center" vertical="center"/>
    </xf>
    <xf numFmtId="0" fontId="36" fillId="12" borderId="40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C11" sqref="C11:P200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2" t="s">
        <v>16</v>
      </c>
      <c r="B9" s="434" t="s">
        <v>17</v>
      </c>
      <c r="C9" s="434" t="s">
        <v>18</v>
      </c>
      <c r="D9" s="434" t="s">
        <v>19</v>
      </c>
      <c r="E9" s="26" t="s">
        <v>20</v>
      </c>
      <c r="F9" s="26" t="s">
        <v>21</v>
      </c>
      <c r="G9" s="429" t="s">
        <v>22</v>
      </c>
      <c r="H9" s="430"/>
      <c r="I9" s="431"/>
      <c r="J9" s="429" t="s">
        <v>23</v>
      </c>
      <c r="K9" s="430"/>
      <c r="L9" s="431"/>
      <c r="M9" s="26"/>
      <c r="N9" s="27"/>
      <c r="O9" s="27"/>
      <c r="P9" s="27"/>
    </row>
    <row r="10" spans="1:16" ht="59.25" customHeight="1">
      <c r="A10" s="433"/>
      <c r="B10" s="435"/>
      <c r="C10" s="435"/>
      <c r="D10" s="43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1135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19261.25</v>
      </c>
      <c r="F11" s="35">
        <v>19205.466666666667</v>
      </c>
      <c r="G11" s="36">
        <v>19137.783333333333</v>
      </c>
      <c r="H11" s="36">
        <v>19014.316666666666</v>
      </c>
      <c r="I11" s="36">
        <v>18946.633333333331</v>
      </c>
      <c r="J11" s="36">
        <v>19328.933333333334</v>
      </c>
      <c r="K11" s="36">
        <v>19396.616666666669</v>
      </c>
      <c r="L11" s="36">
        <v>19520.083333333336</v>
      </c>
      <c r="M11" s="37">
        <v>19273.150000000001</v>
      </c>
      <c r="N11" s="37">
        <v>19082</v>
      </c>
      <c r="O11" s="421">
        <v>11017300</v>
      </c>
      <c r="P11" s="423">
        <v>0.10699375530648232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44850.5</v>
      </c>
      <c r="F12" s="38">
        <v>44764.916666666664</v>
      </c>
      <c r="G12" s="39">
        <v>44636.683333333327</v>
      </c>
      <c r="H12" s="39">
        <v>44422.866666666661</v>
      </c>
      <c r="I12" s="39">
        <v>44294.633333333324</v>
      </c>
      <c r="J12" s="39">
        <v>44978.73333333333</v>
      </c>
      <c r="K12" s="39">
        <v>45106.966666666667</v>
      </c>
      <c r="L12" s="39">
        <v>45320.783333333333</v>
      </c>
      <c r="M12" s="31">
        <v>44893.15</v>
      </c>
      <c r="N12" s="31">
        <v>44551.1</v>
      </c>
      <c r="O12" s="422">
        <v>2764500</v>
      </c>
      <c r="P12" s="423">
        <v>0.13931406246136346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20072.7</v>
      </c>
      <c r="F13" s="38">
        <v>20046.516666666666</v>
      </c>
      <c r="G13" s="39">
        <v>19998.533333333333</v>
      </c>
      <c r="H13" s="39">
        <v>19924.366666666665</v>
      </c>
      <c r="I13" s="39">
        <v>19876.383333333331</v>
      </c>
      <c r="J13" s="39">
        <v>20120.683333333334</v>
      </c>
      <c r="K13" s="39">
        <v>20168.666666666664</v>
      </c>
      <c r="L13" s="39">
        <v>20242.833333333336</v>
      </c>
      <c r="M13" s="31">
        <v>20094.5</v>
      </c>
      <c r="N13" s="31">
        <v>19972.349999999999</v>
      </c>
      <c r="O13" s="422">
        <v>66520</v>
      </c>
      <c r="P13" s="424">
        <v>9.9140779907468599E-2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8248.0499999999993</v>
      </c>
      <c r="F14" s="38">
        <v>8224.4166666666661</v>
      </c>
      <c r="G14" s="39">
        <v>8193.5833333333321</v>
      </c>
      <c r="H14" s="39">
        <v>8139.1166666666659</v>
      </c>
      <c r="I14" s="39">
        <v>8108.2833333333319</v>
      </c>
      <c r="J14" s="39">
        <v>8278.8833333333314</v>
      </c>
      <c r="K14" s="39">
        <v>8309.7166666666635</v>
      </c>
      <c r="L14" s="39">
        <v>8364.1833333333325</v>
      </c>
      <c r="M14" s="31">
        <v>8255.25</v>
      </c>
      <c r="N14" s="31">
        <v>8169.95</v>
      </c>
      <c r="O14" s="422">
        <v>5100</v>
      </c>
      <c r="P14" s="424">
        <v>0.54545454545454541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507.35</v>
      </c>
      <c r="F15" s="38">
        <v>509.11666666666673</v>
      </c>
      <c r="G15" s="39">
        <v>504.78333333333342</v>
      </c>
      <c r="H15" s="39">
        <v>502.2166666666667</v>
      </c>
      <c r="I15" s="39">
        <v>497.88333333333338</v>
      </c>
      <c r="J15" s="39">
        <v>511.68333333333345</v>
      </c>
      <c r="K15" s="39">
        <v>516.01666666666688</v>
      </c>
      <c r="L15" s="39">
        <v>518.58333333333348</v>
      </c>
      <c r="M15" s="31">
        <v>513.45000000000005</v>
      </c>
      <c r="N15" s="31">
        <v>506.55</v>
      </c>
      <c r="O15" s="422">
        <v>7967000</v>
      </c>
      <c r="P15" s="423">
        <v>8.3061446438281672E-2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4446</v>
      </c>
      <c r="F16" s="38">
        <v>4431.95</v>
      </c>
      <c r="G16" s="39">
        <v>4405</v>
      </c>
      <c r="H16" s="39">
        <v>4364</v>
      </c>
      <c r="I16" s="39">
        <v>4337.05</v>
      </c>
      <c r="J16" s="39">
        <v>4472.95</v>
      </c>
      <c r="K16" s="39">
        <v>4499.8999999999987</v>
      </c>
      <c r="L16" s="39">
        <v>4540.8999999999996</v>
      </c>
      <c r="M16" s="31">
        <v>4458.8999999999996</v>
      </c>
      <c r="N16" s="31">
        <v>4390.95</v>
      </c>
      <c r="O16" s="422">
        <v>1309500</v>
      </c>
      <c r="P16" s="423">
        <v>-9.6426545660805441E-3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23219.95</v>
      </c>
      <c r="F17" s="38">
        <v>23127.483333333337</v>
      </c>
      <c r="G17" s="39">
        <v>22985.866666666676</v>
      </c>
      <c r="H17" s="39">
        <v>22751.78333333334</v>
      </c>
      <c r="I17" s="39">
        <v>22610.166666666679</v>
      </c>
      <c r="J17" s="39">
        <v>23361.566666666673</v>
      </c>
      <c r="K17" s="39">
        <v>23503.183333333334</v>
      </c>
      <c r="L17" s="39">
        <v>23737.26666666667</v>
      </c>
      <c r="M17" s="31">
        <v>23269.1</v>
      </c>
      <c r="N17" s="31">
        <v>22893.4</v>
      </c>
      <c r="O17" s="422">
        <v>57400</v>
      </c>
      <c r="P17" s="423">
        <v>6.311360448807854E-3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197</v>
      </c>
      <c r="F18" s="38">
        <v>195.31666666666669</v>
      </c>
      <c r="G18" s="39">
        <v>192.93333333333339</v>
      </c>
      <c r="H18" s="39">
        <v>188.8666666666667</v>
      </c>
      <c r="I18" s="39">
        <v>186.48333333333341</v>
      </c>
      <c r="J18" s="39">
        <v>199.38333333333338</v>
      </c>
      <c r="K18" s="39">
        <v>201.76666666666665</v>
      </c>
      <c r="L18" s="39">
        <v>205.83333333333337</v>
      </c>
      <c r="M18" s="31">
        <v>197.7</v>
      </c>
      <c r="N18" s="31">
        <v>191.25</v>
      </c>
      <c r="O18" s="422">
        <v>28171800</v>
      </c>
      <c r="P18" s="423">
        <v>-0.15705283567619971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</v>
      </c>
      <c r="F19" s="38">
        <v>214.45000000000002</v>
      </c>
      <c r="G19" s="39">
        <v>212.15000000000003</v>
      </c>
      <c r="H19" s="39">
        <v>210.3</v>
      </c>
      <c r="I19" s="39">
        <v>208.00000000000003</v>
      </c>
      <c r="J19" s="39">
        <v>216.30000000000004</v>
      </c>
      <c r="K19" s="39">
        <v>218.60000000000005</v>
      </c>
      <c r="L19" s="39">
        <v>220.45000000000005</v>
      </c>
      <c r="M19" s="31">
        <v>216.75</v>
      </c>
      <c r="N19" s="31">
        <v>212.6</v>
      </c>
      <c r="O19" s="422">
        <v>27073800</v>
      </c>
      <c r="P19" s="423">
        <v>5.9897594435320261E-3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1811.5</v>
      </c>
      <c r="F20" s="38">
        <v>1814.9833333333333</v>
      </c>
      <c r="G20" s="39">
        <v>1798.7666666666667</v>
      </c>
      <c r="H20" s="39">
        <v>1786.0333333333333</v>
      </c>
      <c r="I20" s="39">
        <v>1769.8166666666666</v>
      </c>
      <c r="J20" s="39">
        <v>1827.7166666666667</v>
      </c>
      <c r="K20" s="39">
        <v>1843.9333333333334</v>
      </c>
      <c r="L20" s="39">
        <v>1856.6666666666667</v>
      </c>
      <c r="M20" s="31">
        <v>1831.2</v>
      </c>
      <c r="N20" s="31">
        <v>1802.25</v>
      </c>
      <c r="O20" s="422">
        <v>4647600</v>
      </c>
      <c r="P20" s="423">
        <v>5.1255433724777784E-3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2400</v>
      </c>
      <c r="F21" s="38">
        <v>2400.6666666666665</v>
      </c>
      <c r="G21" s="39">
        <v>2356.333333333333</v>
      </c>
      <c r="H21" s="39">
        <v>2312.6666666666665</v>
      </c>
      <c r="I21" s="39">
        <v>2268.333333333333</v>
      </c>
      <c r="J21" s="39">
        <v>2444.333333333333</v>
      </c>
      <c r="K21" s="39">
        <v>2488.6666666666661</v>
      </c>
      <c r="L21" s="39">
        <v>2532.333333333333</v>
      </c>
      <c r="M21" s="31">
        <v>2445</v>
      </c>
      <c r="N21" s="31">
        <v>2357</v>
      </c>
      <c r="O21" s="422">
        <v>12212700</v>
      </c>
      <c r="P21" s="423">
        <v>3.2358684350670755E-2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743.05</v>
      </c>
      <c r="F22" s="38">
        <v>749.36666666666679</v>
      </c>
      <c r="G22" s="39">
        <v>735.38333333333355</v>
      </c>
      <c r="H22" s="39">
        <v>727.71666666666681</v>
      </c>
      <c r="I22" s="39">
        <v>713.73333333333358</v>
      </c>
      <c r="J22" s="39">
        <v>757.03333333333353</v>
      </c>
      <c r="K22" s="39">
        <v>771.01666666666665</v>
      </c>
      <c r="L22" s="39">
        <v>778.68333333333351</v>
      </c>
      <c r="M22" s="31">
        <v>763.35</v>
      </c>
      <c r="N22" s="31">
        <v>741.7</v>
      </c>
      <c r="O22" s="422">
        <v>28128000</v>
      </c>
      <c r="P22" s="423">
        <v>3.3357825128581924E-2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3529.8</v>
      </c>
      <c r="F23" s="38">
        <v>3515.65</v>
      </c>
      <c r="G23" s="39">
        <v>3486.3</v>
      </c>
      <c r="H23" s="39">
        <v>3442.8</v>
      </c>
      <c r="I23" s="39">
        <v>3413.4500000000003</v>
      </c>
      <c r="J23" s="39">
        <v>3559.15</v>
      </c>
      <c r="K23" s="39">
        <v>3588.4999999999995</v>
      </c>
      <c r="L23" s="39">
        <v>3632</v>
      </c>
      <c r="M23" s="31">
        <v>3545</v>
      </c>
      <c r="N23" s="31">
        <v>3472.15</v>
      </c>
      <c r="O23" s="422">
        <v>865200</v>
      </c>
      <c r="P23" s="423">
        <v>6.3421828908554578E-2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426.6</v>
      </c>
      <c r="F24" s="38">
        <v>431.31666666666666</v>
      </c>
      <c r="G24" s="39">
        <v>421.08333333333331</v>
      </c>
      <c r="H24" s="39">
        <v>415.56666666666666</v>
      </c>
      <c r="I24" s="39">
        <v>405.33333333333331</v>
      </c>
      <c r="J24" s="39">
        <v>436.83333333333331</v>
      </c>
      <c r="K24" s="39">
        <v>447.06666666666666</v>
      </c>
      <c r="L24" s="39">
        <v>452.58333333333331</v>
      </c>
      <c r="M24" s="31">
        <v>441.55</v>
      </c>
      <c r="N24" s="31">
        <v>425.8</v>
      </c>
      <c r="O24" s="422">
        <v>59562000</v>
      </c>
      <c r="P24" s="423">
        <v>5.6108770585982383E-2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5134.25</v>
      </c>
      <c r="F25" s="38">
        <v>5135.833333333333</v>
      </c>
      <c r="G25" s="39">
        <v>5100.6666666666661</v>
      </c>
      <c r="H25" s="39">
        <v>5067.083333333333</v>
      </c>
      <c r="I25" s="39">
        <v>5031.9166666666661</v>
      </c>
      <c r="J25" s="39">
        <v>5169.4166666666661</v>
      </c>
      <c r="K25" s="39">
        <v>5204.5833333333321</v>
      </c>
      <c r="L25" s="39">
        <v>5238.1666666666661</v>
      </c>
      <c r="M25" s="31">
        <v>5171</v>
      </c>
      <c r="N25" s="31">
        <v>5102.25</v>
      </c>
      <c r="O25" s="422">
        <v>1864625</v>
      </c>
      <c r="P25" s="423">
        <v>5.5547693178601754E-2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401.55</v>
      </c>
      <c r="F26" s="38">
        <v>401.81666666666666</v>
      </c>
      <c r="G26" s="39">
        <v>398.18333333333334</v>
      </c>
      <c r="H26" s="39">
        <v>394.81666666666666</v>
      </c>
      <c r="I26" s="39">
        <v>391.18333333333334</v>
      </c>
      <c r="J26" s="39">
        <v>405.18333333333334</v>
      </c>
      <c r="K26" s="39">
        <v>408.81666666666666</v>
      </c>
      <c r="L26" s="39">
        <v>412.18333333333334</v>
      </c>
      <c r="M26" s="31">
        <v>405.45</v>
      </c>
      <c r="N26" s="31">
        <v>398.45</v>
      </c>
      <c r="O26" s="422">
        <v>12253600</v>
      </c>
      <c r="P26" s="423">
        <v>4.4334975369458129E-2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165.8</v>
      </c>
      <c r="F27" s="38">
        <v>165.88333333333333</v>
      </c>
      <c r="G27" s="39">
        <v>164.66666666666666</v>
      </c>
      <c r="H27" s="39">
        <v>163.53333333333333</v>
      </c>
      <c r="I27" s="39">
        <v>162.31666666666666</v>
      </c>
      <c r="J27" s="39">
        <v>167.01666666666665</v>
      </c>
      <c r="K27" s="39">
        <v>168.23333333333335</v>
      </c>
      <c r="L27" s="39">
        <v>169.36666666666665</v>
      </c>
      <c r="M27" s="31">
        <v>167.1</v>
      </c>
      <c r="N27" s="31">
        <v>164.75</v>
      </c>
      <c r="O27" s="422">
        <v>70195000</v>
      </c>
      <c r="P27" s="423">
        <v>4.620314479469409E-2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3386.15</v>
      </c>
      <c r="F28" s="38">
        <v>3406.2999999999997</v>
      </c>
      <c r="G28" s="39">
        <v>3348.5999999999995</v>
      </c>
      <c r="H28" s="39">
        <v>3311.0499999999997</v>
      </c>
      <c r="I28" s="39">
        <v>3253.3499999999995</v>
      </c>
      <c r="J28" s="39">
        <v>3443.8499999999995</v>
      </c>
      <c r="K28" s="39">
        <v>3501.5499999999993</v>
      </c>
      <c r="L28" s="39">
        <v>3539.0999999999995</v>
      </c>
      <c r="M28" s="31">
        <v>3464</v>
      </c>
      <c r="N28" s="31">
        <v>3368.75</v>
      </c>
      <c r="O28" s="422">
        <v>4665400</v>
      </c>
      <c r="P28" s="423">
        <v>2.0785926833537544E-2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1997.05</v>
      </c>
      <c r="F29" s="38">
        <v>2000.0166666666667</v>
      </c>
      <c r="G29" s="39">
        <v>1979.0333333333333</v>
      </c>
      <c r="H29" s="39">
        <v>1961.0166666666667</v>
      </c>
      <c r="I29" s="39">
        <v>1940.0333333333333</v>
      </c>
      <c r="J29" s="39">
        <v>2018.0333333333333</v>
      </c>
      <c r="K29" s="39">
        <v>2039.0166666666664</v>
      </c>
      <c r="L29" s="39">
        <v>2057.0333333333333</v>
      </c>
      <c r="M29" s="31">
        <v>2021</v>
      </c>
      <c r="N29" s="31">
        <v>1982</v>
      </c>
      <c r="O29" s="422">
        <v>2232094</v>
      </c>
      <c r="P29" s="423">
        <v>5.9766509844920719E-2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6967.7</v>
      </c>
      <c r="F30" s="38">
        <v>6948.9833333333336</v>
      </c>
      <c r="G30" s="39">
        <v>6917.7166666666672</v>
      </c>
      <c r="H30" s="39">
        <v>6867.7333333333336</v>
      </c>
      <c r="I30" s="39">
        <v>6836.4666666666672</v>
      </c>
      <c r="J30" s="39">
        <v>6998.9666666666672</v>
      </c>
      <c r="K30" s="39">
        <v>7030.2333333333336</v>
      </c>
      <c r="L30" s="39">
        <v>7080.2166666666672</v>
      </c>
      <c r="M30" s="31">
        <v>6980.25</v>
      </c>
      <c r="N30" s="31">
        <v>6899</v>
      </c>
      <c r="O30" s="422">
        <v>294825</v>
      </c>
      <c r="P30" s="423">
        <v>4.3433827286663259E-3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752.4</v>
      </c>
      <c r="F31" s="38">
        <v>749.36666666666667</v>
      </c>
      <c r="G31" s="39">
        <v>742.13333333333333</v>
      </c>
      <c r="H31" s="39">
        <v>731.86666666666667</v>
      </c>
      <c r="I31" s="39">
        <v>724.63333333333333</v>
      </c>
      <c r="J31" s="39">
        <v>759.63333333333333</v>
      </c>
      <c r="K31" s="39">
        <v>766.86666666666667</v>
      </c>
      <c r="L31" s="39">
        <v>777.13333333333333</v>
      </c>
      <c r="M31" s="31">
        <v>756.6</v>
      </c>
      <c r="N31" s="31">
        <v>739.1</v>
      </c>
      <c r="O31" s="422">
        <v>11368000</v>
      </c>
      <c r="P31" s="423">
        <v>3.9597622313671699E-2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732.55</v>
      </c>
      <c r="F32" s="38">
        <v>735.41666666666663</v>
      </c>
      <c r="G32" s="39">
        <v>728.0333333333333</v>
      </c>
      <c r="H32" s="39">
        <v>723.51666666666665</v>
      </c>
      <c r="I32" s="39">
        <v>716.13333333333333</v>
      </c>
      <c r="J32" s="39">
        <v>739.93333333333328</v>
      </c>
      <c r="K32" s="39">
        <v>747.31666666666672</v>
      </c>
      <c r="L32" s="39">
        <v>751.83333333333326</v>
      </c>
      <c r="M32" s="31">
        <v>742.8</v>
      </c>
      <c r="N32" s="31">
        <v>730.9</v>
      </c>
      <c r="O32" s="422">
        <v>9765800</v>
      </c>
      <c r="P32" s="423">
        <v>1.2199293125071257E-2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987.8</v>
      </c>
      <c r="F33" s="38">
        <v>985.85</v>
      </c>
      <c r="G33" s="39">
        <v>981.95</v>
      </c>
      <c r="H33" s="39">
        <v>976.1</v>
      </c>
      <c r="I33" s="39">
        <v>972.2</v>
      </c>
      <c r="J33" s="39">
        <v>991.7</v>
      </c>
      <c r="K33" s="39">
        <v>995.59999999999991</v>
      </c>
      <c r="L33" s="39">
        <v>1001.45</v>
      </c>
      <c r="M33" s="31">
        <v>989.75</v>
      </c>
      <c r="N33" s="31">
        <v>980</v>
      </c>
      <c r="O33" s="422">
        <v>50070000</v>
      </c>
      <c r="P33" s="423">
        <v>5.335682541352197E-2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4725.7</v>
      </c>
      <c r="F34" s="38">
        <v>4712.5666666666666</v>
      </c>
      <c r="G34" s="39">
        <v>4662.1333333333332</v>
      </c>
      <c r="H34" s="39">
        <v>4598.5666666666666</v>
      </c>
      <c r="I34" s="39">
        <v>4548.1333333333332</v>
      </c>
      <c r="J34" s="39">
        <v>4776.1333333333332</v>
      </c>
      <c r="K34" s="39">
        <v>4826.5666666666657</v>
      </c>
      <c r="L34" s="39">
        <v>4890.1333333333332</v>
      </c>
      <c r="M34" s="31">
        <v>4763</v>
      </c>
      <c r="N34" s="31">
        <v>4649</v>
      </c>
      <c r="O34" s="422">
        <v>2507250</v>
      </c>
      <c r="P34" s="423">
        <v>-3.325621746674378E-2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1538.8</v>
      </c>
      <c r="F35" s="38">
        <v>1538.1500000000003</v>
      </c>
      <c r="G35" s="39">
        <v>1528.8000000000006</v>
      </c>
      <c r="H35" s="39">
        <v>1518.8000000000004</v>
      </c>
      <c r="I35" s="39">
        <v>1509.4500000000007</v>
      </c>
      <c r="J35" s="39">
        <v>1548.1500000000005</v>
      </c>
      <c r="K35" s="39">
        <v>1557.5000000000005</v>
      </c>
      <c r="L35" s="39">
        <v>1567.5000000000005</v>
      </c>
      <c r="M35" s="31">
        <v>1547.5</v>
      </c>
      <c r="N35" s="31">
        <v>1528.15</v>
      </c>
      <c r="O35" s="422">
        <v>8136500</v>
      </c>
      <c r="P35" s="423">
        <v>4.8783500061751264E-3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7212.65</v>
      </c>
      <c r="F36" s="38">
        <v>7189.666666666667</v>
      </c>
      <c r="G36" s="39">
        <v>7137.9333333333343</v>
      </c>
      <c r="H36" s="39">
        <v>7063.2166666666672</v>
      </c>
      <c r="I36" s="39">
        <v>7011.4833333333345</v>
      </c>
      <c r="J36" s="39">
        <v>7264.3833333333341</v>
      </c>
      <c r="K36" s="39">
        <v>7316.1166666666659</v>
      </c>
      <c r="L36" s="39">
        <v>7390.8333333333339</v>
      </c>
      <c r="M36" s="31">
        <v>7241.4</v>
      </c>
      <c r="N36" s="31">
        <v>7114.95</v>
      </c>
      <c r="O36" s="422">
        <v>3926500</v>
      </c>
      <c r="P36" s="423">
        <v>2.7274511086401988E-2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2382.8000000000002</v>
      </c>
      <c r="F37" s="38">
        <v>2385.5000000000005</v>
      </c>
      <c r="G37" s="39">
        <v>2366.3500000000008</v>
      </c>
      <c r="H37" s="39">
        <v>2349.9000000000005</v>
      </c>
      <c r="I37" s="39">
        <v>2330.7500000000009</v>
      </c>
      <c r="J37" s="39">
        <v>2401.9500000000007</v>
      </c>
      <c r="K37" s="39">
        <v>2421.1000000000004</v>
      </c>
      <c r="L37" s="39">
        <v>2437.5500000000006</v>
      </c>
      <c r="M37" s="31">
        <v>2404.65</v>
      </c>
      <c r="N37" s="31">
        <v>2369.0500000000002</v>
      </c>
      <c r="O37" s="422">
        <v>1544400</v>
      </c>
      <c r="P37" s="423">
        <v>5.4701905347264906E-2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386.85</v>
      </c>
      <c r="F38" s="38">
        <v>387.08333333333331</v>
      </c>
      <c r="G38" s="39">
        <v>383.86666666666662</v>
      </c>
      <c r="H38" s="39">
        <v>380.88333333333333</v>
      </c>
      <c r="I38" s="39">
        <v>377.66666666666663</v>
      </c>
      <c r="J38" s="39">
        <v>390.06666666666661</v>
      </c>
      <c r="K38" s="39">
        <v>393.2833333333333</v>
      </c>
      <c r="L38" s="39">
        <v>396.26666666666659</v>
      </c>
      <c r="M38" s="31">
        <v>390.3</v>
      </c>
      <c r="N38" s="31">
        <v>384.1</v>
      </c>
      <c r="O38" s="422">
        <v>11355200</v>
      </c>
      <c r="P38" s="423">
        <v>1.5743523686847002E-2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243.4</v>
      </c>
      <c r="F39" s="38">
        <v>241.06666666666669</v>
      </c>
      <c r="G39" s="39">
        <v>236.13333333333338</v>
      </c>
      <c r="H39" s="39">
        <v>228.8666666666667</v>
      </c>
      <c r="I39" s="39">
        <v>223.93333333333339</v>
      </c>
      <c r="J39" s="39">
        <v>248.33333333333337</v>
      </c>
      <c r="K39" s="39">
        <v>253.26666666666671</v>
      </c>
      <c r="L39" s="39">
        <v>260.53333333333336</v>
      </c>
      <c r="M39" s="31">
        <v>246</v>
      </c>
      <c r="N39" s="31">
        <v>233.8</v>
      </c>
      <c r="O39" s="422">
        <v>42205000</v>
      </c>
      <c r="P39" s="423">
        <v>0.16685098147636163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191.15</v>
      </c>
      <c r="F40" s="38">
        <v>189.83333333333334</v>
      </c>
      <c r="G40" s="39">
        <v>187.76666666666668</v>
      </c>
      <c r="H40" s="39">
        <v>184.38333333333333</v>
      </c>
      <c r="I40" s="39">
        <v>182.31666666666666</v>
      </c>
      <c r="J40" s="39">
        <v>193.2166666666667</v>
      </c>
      <c r="K40" s="39">
        <v>195.28333333333336</v>
      </c>
      <c r="L40" s="39">
        <v>198.66666666666671</v>
      </c>
      <c r="M40" s="31">
        <v>191.9</v>
      </c>
      <c r="N40" s="31">
        <v>186.45</v>
      </c>
      <c r="O40" s="422">
        <v>96957900</v>
      </c>
      <c r="P40" s="423">
        <v>-1.8360578062070601E-2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1687.2</v>
      </c>
      <c r="F41" s="38">
        <v>1684.1333333333334</v>
      </c>
      <c r="G41" s="39">
        <v>1673.8666666666668</v>
      </c>
      <c r="H41" s="39">
        <v>1660.5333333333333</v>
      </c>
      <c r="I41" s="39">
        <v>1650.2666666666667</v>
      </c>
      <c r="J41" s="39">
        <v>1697.4666666666669</v>
      </c>
      <c r="K41" s="39">
        <v>1707.7333333333338</v>
      </c>
      <c r="L41" s="39">
        <v>1721.0666666666671</v>
      </c>
      <c r="M41" s="31">
        <v>1694.4</v>
      </c>
      <c r="N41" s="31">
        <v>1670.8</v>
      </c>
      <c r="O41" s="422">
        <v>1397250</v>
      </c>
      <c r="P41" s="423">
        <v>-1.4806980433632998E-2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126.35</v>
      </c>
      <c r="F42" s="38">
        <v>125.08333333333333</v>
      </c>
      <c r="G42" s="39">
        <v>122.86666666666666</v>
      </c>
      <c r="H42" s="39">
        <v>119.38333333333333</v>
      </c>
      <c r="I42" s="39">
        <v>117.16666666666666</v>
      </c>
      <c r="J42" s="39">
        <v>128.56666666666666</v>
      </c>
      <c r="K42" s="39">
        <v>130.78333333333333</v>
      </c>
      <c r="L42" s="39">
        <v>134.26666666666665</v>
      </c>
      <c r="M42" s="31">
        <v>127.3</v>
      </c>
      <c r="N42" s="31">
        <v>121.6</v>
      </c>
      <c r="O42" s="422">
        <v>78477600</v>
      </c>
      <c r="P42" s="423">
        <v>1.0906711262997164E-3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680.6</v>
      </c>
      <c r="F43" s="38">
        <v>681.71666666666658</v>
      </c>
      <c r="G43" s="39">
        <v>675.43333333333317</v>
      </c>
      <c r="H43" s="39">
        <v>670.26666666666654</v>
      </c>
      <c r="I43" s="39">
        <v>663.98333333333312</v>
      </c>
      <c r="J43" s="39">
        <v>686.88333333333321</v>
      </c>
      <c r="K43" s="39">
        <v>693.16666666666674</v>
      </c>
      <c r="L43" s="39">
        <v>698.33333333333326</v>
      </c>
      <c r="M43" s="31">
        <v>688</v>
      </c>
      <c r="N43" s="31">
        <v>676.55</v>
      </c>
      <c r="O43" s="422">
        <v>7354600</v>
      </c>
      <c r="P43" s="423">
        <v>-5.9790732436472351E-4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837.6</v>
      </c>
      <c r="F44" s="38">
        <v>833.4666666666667</v>
      </c>
      <c r="G44" s="39">
        <v>823.13333333333344</v>
      </c>
      <c r="H44" s="39">
        <v>808.66666666666674</v>
      </c>
      <c r="I44" s="39">
        <v>798.33333333333348</v>
      </c>
      <c r="J44" s="39">
        <v>847.93333333333339</v>
      </c>
      <c r="K44" s="39">
        <v>858.26666666666665</v>
      </c>
      <c r="L44" s="39">
        <v>872.73333333333335</v>
      </c>
      <c r="M44" s="31">
        <v>843.8</v>
      </c>
      <c r="N44" s="31">
        <v>819</v>
      </c>
      <c r="O44" s="422">
        <v>8306000</v>
      </c>
      <c r="P44" s="423">
        <v>4.4779874213836481E-2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880.2</v>
      </c>
      <c r="F45" s="38">
        <v>877.61666666666667</v>
      </c>
      <c r="G45" s="39">
        <v>871.58333333333337</v>
      </c>
      <c r="H45" s="39">
        <v>862.9666666666667</v>
      </c>
      <c r="I45" s="39">
        <v>856.93333333333339</v>
      </c>
      <c r="J45" s="39">
        <v>886.23333333333335</v>
      </c>
      <c r="K45" s="39">
        <v>892.26666666666665</v>
      </c>
      <c r="L45" s="39">
        <v>900.88333333333333</v>
      </c>
      <c r="M45" s="31">
        <v>883.65</v>
      </c>
      <c r="N45" s="31">
        <v>869</v>
      </c>
      <c r="O45" s="422">
        <v>41502650</v>
      </c>
      <c r="P45" s="423">
        <v>2.3234570792832886E-2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88.3</v>
      </c>
      <c r="F46" s="38">
        <v>87.683333333333323</v>
      </c>
      <c r="G46" s="39">
        <v>86.21666666666664</v>
      </c>
      <c r="H46" s="39">
        <v>84.133333333333312</v>
      </c>
      <c r="I46" s="39">
        <v>82.666666666666629</v>
      </c>
      <c r="J46" s="39">
        <v>89.766666666666652</v>
      </c>
      <c r="K46" s="39">
        <v>91.23333333333332</v>
      </c>
      <c r="L46" s="39">
        <v>93.316666666666663</v>
      </c>
      <c r="M46" s="31">
        <v>89.15</v>
      </c>
      <c r="N46" s="31">
        <v>85.6</v>
      </c>
      <c r="O46" s="422">
        <v>100506000</v>
      </c>
      <c r="P46" s="423">
        <v>4.9216266578976216E-2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265.8</v>
      </c>
      <c r="F47" s="38">
        <v>260.03333333333336</v>
      </c>
      <c r="G47" s="39">
        <v>252.01666666666671</v>
      </c>
      <c r="H47" s="39">
        <v>238.23333333333335</v>
      </c>
      <c r="I47" s="39">
        <v>230.2166666666667</v>
      </c>
      <c r="J47" s="39">
        <v>273.81666666666672</v>
      </c>
      <c r="K47" s="39">
        <v>281.83333333333337</v>
      </c>
      <c r="L47" s="39">
        <v>295.61666666666673</v>
      </c>
      <c r="M47" s="31">
        <v>268.05</v>
      </c>
      <c r="N47" s="31">
        <v>246.25</v>
      </c>
      <c r="O47" s="422">
        <v>33087500</v>
      </c>
      <c r="P47" s="423">
        <v>0.16086308218577317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18895.849999999999</v>
      </c>
      <c r="F48" s="38">
        <v>18874.433333333334</v>
      </c>
      <c r="G48" s="39">
        <v>18621.416666666668</v>
      </c>
      <c r="H48" s="39">
        <v>18346.983333333334</v>
      </c>
      <c r="I48" s="39">
        <v>18093.966666666667</v>
      </c>
      <c r="J48" s="39">
        <v>19148.866666666669</v>
      </c>
      <c r="K48" s="39">
        <v>19401.883333333331</v>
      </c>
      <c r="L48" s="39">
        <v>19676.316666666669</v>
      </c>
      <c r="M48" s="31">
        <v>19127.45</v>
      </c>
      <c r="N48" s="31">
        <v>18600</v>
      </c>
      <c r="O48" s="422">
        <v>156700</v>
      </c>
      <c r="P48" s="423">
        <v>6.9259638348686453E-2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366.85</v>
      </c>
      <c r="F49" s="38">
        <v>367.08333333333331</v>
      </c>
      <c r="G49" s="39">
        <v>362.91666666666663</v>
      </c>
      <c r="H49" s="39">
        <v>358.98333333333329</v>
      </c>
      <c r="I49" s="39">
        <v>354.81666666666661</v>
      </c>
      <c r="J49" s="39">
        <v>371.01666666666665</v>
      </c>
      <c r="K49" s="39">
        <v>375.18333333333328</v>
      </c>
      <c r="L49" s="39">
        <v>379.11666666666667</v>
      </c>
      <c r="M49" s="31">
        <v>371.25</v>
      </c>
      <c r="N49" s="31">
        <v>363.15</v>
      </c>
      <c r="O49" s="422">
        <v>22024800</v>
      </c>
      <c r="P49" s="423">
        <v>5.8843890619591555E-2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5050.3</v>
      </c>
      <c r="F50" s="38">
        <v>5033.9333333333334</v>
      </c>
      <c r="G50" s="39">
        <v>5007.2166666666672</v>
      </c>
      <c r="H50" s="39">
        <v>4964.1333333333341</v>
      </c>
      <c r="I50" s="39">
        <v>4937.4166666666679</v>
      </c>
      <c r="J50" s="39">
        <v>5077.0166666666664</v>
      </c>
      <c r="K50" s="39">
        <v>5103.7333333333318</v>
      </c>
      <c r="L50" s="39">
        <v>5146.8166666666657</v>
      </c>
      <c r="M50" s="31">
        <v>5060.6499999999996</v>
      </c>
      <c r="N50" s="31">
        <v>4990.8500000000004</v>
      </c>
      <c r="O50" s="422">
        <v>1304200</v>
      </c>
      <c r="P50" s="423">
        <v>2.4026381909547739E-2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359.65</v>
      </c>
      <c r="F51" s="38">
        <v>358.48333333333335</v>
      </c>
      <c r="G51" s="39">
        <v>353.16666666666669</v>
      </c>
      <c r="H51" s="39">
        <v>346.68333333333334</v>
      </c>
      <c r="I51" s="39">
        <v>341.36666666666667</v>
      </c>
      <c r="J51" s="39">
        <v>364.9666666666667</v>
      </c>
      <c r="K51" s="39">
        <v>370.2833333333333</v>
      </c>
      <c r="L51" s="39">
        <v>376.76666666666671</v>
      </c>
      <c r="M51" s="31">
        <v>363.8</v>
      </c>
      <c r="N51" s="31">
        <v>352</v>
      </c>
      <c r="O51" s="422">
        <v>7656000</v>
      </c>
      <c r="P51" s="423">
        <v>0.17135862913096694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303.95</v>
      </c>
      <c r="F52" s="38">
        <v>302.58333333333331</v>
      </c>
      <c r="G52" s="39">
        <v>299.81666666666661</v>
      </c>
      <c r="H52" s="39">
        <v>295.68333333333328</v>
      </c>
      <c r="I52" s="39">
        <v>292.91666666666657</v>
      </c>
      <c r="J52" s="39">
        <v>306.71666666666664</v>
      </c>
      <c r="K52" s="39">
        <v>309.48333333333341</v>
      </c>
      <c r="L52" s="39">
        <v>313.61666666666667</v>
      </c>
      <c r="M52" s="31">
        <v>305.35000000000002</v>
      </c>
      <c r="N52" s="31">
        <v>298.45</v>
      </c>
      <c r="O52" s="422">
        <v>53022600</v>
      </c>
      <c r="P52" s="423">
        <v>2.3132228821506721E-2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780.6</v>
      </c>
      <c r="F53" s="38">
        <v>783.75</v>
      </c>
      <c r="G53" s="39">
        <v>772.5</v>
      </c>
      <c r="H53" s="39">
        <v>764.4</v>
      </c>
      <c r="I53" s="39">
        <v>753.15</v>
      </c>
      <c r="J53" s="39">
        <v>791.85</v>
      </c>
      <c r="K53" s="39">
        <v>803.1</v>
      </c>
      <c r="L53" s="39">
        <v>811.2</v>
      </c>
      <c r="M53" s="31">
        <v>795</v>
      </c>
      <c r="N53" s="31">
        <v>775.65</v>
      </c>
      <c r="O53" s="422">
        <v>3023475</v>
      </c>
      <c r="P53" s="423">
        <v>-6.0303030303030303E-2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274.7</v>
      </c>
      <c r="F54" s="38">
        <v>275.06666666666666</v>
      </c>
      <c r="G54" s="39">
        <v>272.88333333333333</v>
      </c>
      <c r="H54" s="39">
        <v>271.06666666666666</v>
      </c>
      <c r="I54" s="39">
        <v>268.88333333333333</v>
      </c>
      <c r="J54" s="39">
        <v>276.88333333333333</v>
      </c>
      <c r="K54" s="39">
        <v>279.06666666666661</v>
      </c>
      <c r="L54" s="39">
        <v>280.88333333333333</v>
      </c>
      <c r="M54" s="31">
        <v>277.25</v>
      </c>
      <c r="N54" s="31">
        <v>273.25</v>
      </c>
      <c r="O54" s="422">
        <v>9272000</v>
      </c>
      <c r="P54" s="423">
        <v>4.2512283700064088E-2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1149.0999999999999</v>
      </c>
      <c r="F55" s="38">
        <v>1141.1166666666668</v>
      </c>
      <c r="G55" s="39">
        <v>1130.2833333333335</v>
      </c>
      <c r="H55" s="39">
        <v>1111.4666666666667</v>
      </c>
      <c r="I55" s="39">
        <v>1100.6333333333334</v>
      </c>
      <c r="J55" s="39">
        <v>1159.9333333333336</v>
      </c>
      <c r="K55" s="39">
        <v>1170.7666666666667</v>
      </c>
      <c r="L55" s="39">
        <v>1189.5833333333337</v>
      </c>
      <c r="M55" s="31">
        <v>1151.95</v>
      </c>
      <c r="N55" s="31">
        <v>1122.3</v>
      </c>
      <c r="O55" s="422">
        <v>10602500</v>
      </c>
      <c r="P55" s="423">
        <v>1.7392347367158452E-2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1012.45</v>
      </c>
      <c r="F56" s="38">
        <v>1012.0166666666668</v>
      </c>
      <c r="G56" s="39">
        <v>1004.0333333333335</v>
      </c>
      <c r="H56" s="39">
        <v>995.61666666666679</v>
      </c>
      <c r="I56" s="39">
        <v>987.63333333333355</v>
      </c>
      <c r="J56" s="39">
        <v>1020.4333333333335</v>
      </c>
      <c r="K56" s="39">
        <v>1028.416666666667</v>
      </c>
      <c r="L56" s="39">
        <v>1036.8333333333335</v>
      </c>
      <c r="M56" s="31">
        <v>1020</v>
      </c>
      <c r="N56" s="31">
        <v>1003.6</v>
      </c>
      <c r="O56" s="422">
        <v>11350300</v>
      </c>
      <c r="P56" s="423">
        <v>2.6270937408169263E-2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231.65</v>
      </c>
      <c r="F57" s="38">
        <v>230.58333333333334</v>
      </c>
      <c r="G57" s="39">
        <v>229.11666666666667</v>
      </c>
      <c r="H57" s="39">
        <v>226.58333333333334</v>
      </c>
      <c r="I57" s="39">
        <v>225.11666666666667</v>
      </c>
      <c r="J57" s="39">
        <v>233.11666666666667</v>
      </c>
      <c r="K57" s="39">
        <v>234.58333333333331</v>
      </c>
      <c r="L57" s="39">
        <v>237.11666666666667</v>
      </c>
      <c r="M57" s="31">
        <v>232.05</v>
      </c>
      <c r="N57" s="31">
        <v>228.05</v>
      </c>
      <c r="O57" s="422">
        <v>56553000</v>
      </c>
      <c r="P57" s="423">
        <v>-2.5405327156919514E-2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4737.8</v>
      </c>
      <c r="F58" s="38">
        <v>4724.5333333333338</v>
      </c>
      <c r="G58" s="39">
        <v>4683.2666666666673</v>
      </c>
      <c r="H58" s="39">
        <v>4628.7333333333336</v>
      </c>
      <c r="I58" s="39">
        <v>4587.4666666666672</v>
      </c>
      <c r="J58" s="39">
        <v>4779.0666666666675</v>
      </c>
      <c r="K58" s="39">
        <v>4820.3333333333339</v>
      </c>
      <c r="L58" s="39">
        <v>4874.8666666666677</v>
      </c>
      <c r="M58" s="31">
        <v>4765.8</v>
      </c>
      <c r="N58" s="31">
        <v>4670</v>
      </c>
      <c r="O58" s="422">
        <v>550800</v>
      </c>
      <c r="P58" s="423">
        <v>-6.8256787617355999E-2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1701.45</v>
      </c>
      <c r="F59" s="38">
        <v>1698.9333333333334</v>
      </c>
      <c r="G59" s="39">
        <v>1691.3166666666668</v>
      </c>
      <c r="H59" s="39">
        <v>1681.1833333333334</v>
      </c>
      <c r="I59" s="39">
        <v>1673.5666666666668</v>
      </c>
      <c r="J59" s="39">
        <v>1709.0666666666668</v>
      </c>
      <c r="K59" s="39">
        <v>1716.6833333333336</v>
      </c>
      <c r="L59" s="39">
        <v>1726.8166666666668</v>
      </c>
      <c r="M59" s="31">
        <v>1706.55</v>
      </c>
      <c r="N59" s="31">
        <v>1688.8</v>
      </c>
      <c r="O59" s="422">
        <v>2629200</v>
      </c>
      <c r="P59" s="423">
        <v>1.3491635186184566E-2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664.75</v>
      </c>
      <c r="F60" s="38">
        <v>662.66666666666663</v>
      </c>
      <c r="G60" s="39">
        <v>659.33333333333326</v>
      </c>
      <c r="H60" s="39">
        <v>653.91666666666663</v>
      </c>
      <c r="I60" s="39">
        <v>650.58333333333326</v>
      </c>
      <c r="J60" s="39">
        <v>668.08333333333326</v>
      </c>
      <c r="K60" s="39">
        <v>671.41666666666652</v>
      </c>
      <c r="L60" s="39">
        <v>676.83333333333326</v>
      </c>
      <c r="M60" s="31">
        <v>666</v>
      </c>
      <c r="N60" s="31">
        <v>657.25</v>
      </c>
      <c r="O60" s="422">
        <v>5055000</v>
      </c>
      <c r="P60" s="423">
        <v>8.1771041084962113E-3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947.65</v>
      </c>
      <c r="F61" s="38">
        <v>948.55000000000007</v>
      </c>
      <c r="G61" s="39">
        <v>940.20000000000016</v>
      </c>
      <c r="H61" s="39">
        <v>932.75000000000011</v>
      </c>
      <c r="I61" s="39">
        <v>924.4000000000002</v>
      </c>
      <c r="J61" s="39">
        <v>956.00000000000011</v>
      </c>
      <c r="K61" s="39">
        <v>964.35</v>
      </c>
      <c r="L61" s="39">
        <v>971.80000000000007</v>
      </c>
      <c r="M61" s="31">
        <v>956.9</v>
      </c>
      <c r="N61" s="31">
        <v>941.1</v>
      </c>
      <c r="O61" s="422">
        <v>1663900</v>
      </c>
      <c r="P61" s="423">
        <v>7.2169598556608025E-2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288.55</v>
      </c>
      <c r="F62" s="38">
        <v>289.15000000000003</v>
      </c>
      <c r="G62" s="39">
        <v>286.40000000000009</v>
      </c>
      <c r="H62" s="39">
        <v>284.25000000000006</v>
      </c>
      <c r="I62" s="39">
        <v>281.50000000000011</v>
      </c>
      <c r="J62" s="39">
        <v>291.30000000000007</v>
      </c>
      <c r="K62" s="39">
        <v>294.04999999999995</v>
      </c>
      <c r="L62" s="39">
        <v>296.20000000000005</v>
      </c>
      <c r="M62" s="31">
        <v>291.89999999999998</v>
      </c>
      <c r="N62" s="31">
        <v>287</v>
      </c>
      <c r="O62" s="422">
        <v>14797800</v>
      </c>
      <c r="P62" s="423">
        <v>2.238527546325084E-2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128.25</v>
      </c>
      <c r="F63" s="38">
        <v>126.95</v>
      </c>
      <c r="G63" s="39">
        <v>125.20000000000002</v>
      </c>
      <c r="H63" s="39">
        <v>122.15000000000002</v>
      </c>
      <c r="I63" s="39">
        <v>120.40000000000003</v>
      </c>
      <c r="J63" s="39">
        <v>130</v>
      </c>
      <c r="K63" s="39">
        <v>131.74999999999997</v>
      </c>
      <c r="L63" s="39">
        <v>134.79999999999998</v>
      </c>
      <c r="M63" s="31">
        <v>128.69999999999999</v>
      </c>
      <c r="N63" s="31">
        <v>123.9</v>
      </c>
      <c r="O63" s="422">
        <v>36790000</v>
      </c>
      <c r="P63" s="423">
        <v>7.7621558289396597E-2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1932.9</v>
      </c>
      <c r="F64" s="38">
        <v>1923.8833333333332</v>
      </c>
      <c r="G64" s="39">
        <v>1905.7666666666664</v>
      </c>
      <c r="H64" s="39">
        <v>1878.6333333333332</v>
      </c>
      <c r="I64" s="39">
        <v>1860.5166666666664</v>
      </c>
      <c r="J64" s="39">
        <v>1951.0166666666664</v>
      </c>
      <c r="K64" s="39">
        <v>1969.1333333333332</v>
      </c>
      <c r="L64" s="39">
        <v>1996.2666666666664</v>
      </c>
      <c r="M64" s="31">
        <v>1942</v>
      </c>
      <c r="N64" s="31">
        <v>1896.75</v>
      </c>
      <c r="O64" s="422">
        <v>2659200</v>
      </c>
      <c r="P64" s="423">
        <v>-6.141465480728505E-2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573.20000000000005</v>
      </c>
      <c r="F65" s="38">
        <v>574.31666666666672</v>
      </c>
      <c r="G65" s="39">
        <v>569.53333333333342</v>
      </c>
      <c r="H65" s="39">
        <v>565.86666666666667</v>
      </c>
      <c r="I65" s="39">
        <v>561.08333333333337</v>
      </c>
      <c r="J65" s="39">
        <v>577.98333333333346</v>
      </c>
      <c r="K65" s="39">
        <v>582.76666666666677</v>
      </c>
      <c r="L65" s="39">
        <v>586.43333333333351</v>
      </c>
      <c r="M65" s="31">
        <v>579.1</v>
      </c>
      <c r="N65" s="31">
        <v>570.65</v>
      </c>
      <c r="O65" s="422">
        <v>12755000</v>
      </c>
      <c r="P65" s="423">
        <v>2.7179383933964164E-2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2181.35</v>
      </c>
      <c r="F66" s="38">
        <v>2206.4833333333336</v>
      </c>
      <c r="G66" s="39">
        <v>2151.9666666666672</v>
      </c>
      <c r="H66" s="39">
        <v>2122.5833333333335</v>
      </c>
      <c r="I66" s="39">
        <v>2068.0666666666671</v>
      </c>
      <c r="J66" s="39">
        <v>2235.8666666666672</v>
      </c>
      <c r="K66" s="39">
        <v>2290.3833333333337</v>
      </c>
      <c r="L66" s="39">
        <v>2319.7666666666673</v>
      </c>
      <c r="M66" s="31">
        <v>2261</v>
      </c>
      <c r="N66" s="31">
        <v>2177.1</v>
      </c>
      <c r="O66" s="422">
        <v>1698500</v>
      </c>
      <c r="P66" s="423">
        <v>-4.1043682204632073E-3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2162.75</v>
      </c>
      <c r="F67" s="38">
        <v>2171.3666666666668</v>
      </c>
      <c r="G67" s="39">
        <v>2146.4833333333336</v>
      </c>
      <c r="H67" s="39">
        <v>2130.2166666666667</v>
      </c>
      <c r="I67" s="39">
        <v>2105.3333333333335</v>
      </c>
      <c r="J67" s="39">
        <v>2187.6333333333337</v>
      </c>
      <c r="K67" s="39">
        <v>2212.5166666666669</v>
      </c>
      <c r="L67" s="39">
        <v>2228.7833333333338</v>
      </c>
      <c r="M67" s="31">
        <v>2196.25</v>
      </c>
      <c r="N67" s="31">
        <v>2155.1</v>
      </c>
      <c r="O67" s="422">
        <v>2154300</v>
      </c>
      <c r="P67" s="423">
        <v>4.725098439550824E-2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254.45</v>
      </c>
      <c r="F68" s="38">
        <v>254.73333333333335</v>
      </c>
      <c r="G68" s="39">
        <v>251.2166666666667</v>
      </c>
      <c r="H68" s="39">
        <v>247.98333333333335</v>
      </c>
      <c r="I68" s="39">
        <v>244.4666666666667</v>
      </c>
      <c r="J68" s="39">
        <v>257.9666666666667</v>
      </c>
      <c r="K68" s="39">
        <v>261.48333333333335</v>
      </c>
      <c r="L68" s="39">
        <v>264.7166666666667</v>
      </c>
      <c r="M68" s="31">
        <v>258.25</v>
      </c>
      <c r="N68" s="31">
        <v>251.5</v>
      </c>
      <c r="O68" s="422">
        <v>19157600</v>
      </c>
      <c r="P68" s="423">
        <v>4.8582375478927201E-2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3601.95</v>
      </c>
      <c r="F69" s="38">
        <v>3612.6666666666665</v>
      </c>
      <c r="G69" s="39">
        <v>3572.333333333333</v>
      </c>
      <c r="H69" s="39">
        <v>3542.7166666666667</v>
      </c>
      <c r="I69" s="39">
        <v>3502.3833333333332</v>
      </c>
      <c r="J69" s="39">
        <v>3642.2833333333328</v>
      </c>
      <c r="K69" s="39">
        <v>3682.6166666666659</v>
      </c>
      <c r="L69" s="39">
        <v>3712.2333333333327</v>
      </c>
      <c r="M69" s="31">
        <v>3653</v>
      </c>
      <c r="N69" s="31">
        <v>3583.05</v>
      </c>
      <c r="O69" s="422">
        <v>2675400</v>
      </c>
      <c r="P69" s="423">
        <v>8.4432717678100261E-3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4409.3</v>
      </c>
      <c r="F70" s="38">
        <v>4426.1499999999996</v>
      </c>
      <c r="G70" s="39">
        <v>4369.2999999999993</v>
      </c>
      <c r="H70" s="39">
        <v>4329.2999999999993</v>
      </c>
      <c r="I70" s="39">
        <v>4272.4499999999989</v>
      </c>
      <c r="J70" s="39">
        <v>4466.1499999999996</v>
      </c>
      <c r="K70" s="39">
        <v>4523</v>
      </c>
      <c r="L70" s="39">
        <v>4563</v>
      </c>
      <c r="M70" s="31">
        <v>4483</v>
      </c>
      <c r="N70" s="31">
        <v>4386.1499999999996</v>
      </c>
      <c r="O70" s="422">
        <v>779800</v>
      </c>
      <c r="P70" s="423">
        <v>2.8292181069958849E-3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493.7</v>
      </c>
      <c r="F71" s="38">
        <v>493.35000000000008</v>
      </c>
      <c r="G71" s="39">
        <v>489.70000000000016</v>
      </c>
      <c r="H71" s="39">
        <v>485.7000000000001</v>
      </c>
      <c r="I71" s="39">
        <v>482.05000000000018</v>
      </c>
      <c r="J71" s="39">
        <v>497.35000000000014</v>
      </c>
      <c r="K71" s="39">
        <v>501.00000000000011</v>
      </c>
      <c r="L71" s="39">
        <v>505.00000000000011</v>
      </c>
      <c r="M71" s="31">
        <v>497</v>
      </c>
      <c r="N71" s="31">
        <v>489.35</v>
      </c>
      <c r="O71" s="422">
        <v>28614300</v>
      </c>
      <c r="P71" s="423">
        <v>0.1081150159744409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5144.05</v>
      </c>
      <c r="F72" s="38">
        <v>5131.8666666666668</v>
      </c>
      <c r="G72" s="39">
        <v>5106.7833333333338</v>
      </c>
      <c r="H72" s="39">
        <v>5069.5166666666673</v>
      </c>
      <c r="I72" s="39">
        <v>5044.4333333333343</v>
      </c>
      <c r="J72" s="39">
        <v>5169.1333333333332</v>
      </c>
      <c r="K72" s="39">
        <v>5194.2166666666653</v>
      </c>
      <c r="L72" s="39">
        <v>5231.4833333333327</v>
      </c>
      <c r="M72" s="31">
        <v>5156.95</v>
      </c>
      <c r="N72" s="31">
        <v>5094.6000000000004</v>
      </c>
      <c r="O72" s="422">
        <v>2770375</v>
      </c>
      <c r="P72" s="423">
        <v>-1.4013702286680309E-2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3602.9</v>
      </c>
      <c r="F73" s="38">
        <v>3585.0499999999997</v>
      </c>
      <c r="G73" s="39">
        <v>3547.0999999999995</v>
      </c>
      <c r="H73" s="39">
        <v>3491.2999999999997</v>
      </c>
      <c r="I73" s="39">
        <v>3453.3499999999995</v>
      </c>
      <c r="J73" s="39">
        <v>3640.8499999999995</v>
      </c>
      <c r="K73" s="39">
        <v>3678.7999999999993</v>
      </c>
      <c r="L73" s="39">
        <v>3734.5999999999995</v>
      </c>
      <c r="M73" s="31">
        <v>3623</v>
      </c>
      <c r="N73" s="31">
        <v>3529.25</v>
      </c>
      <c r="O73" s="422">
        <v>3431225</v>
      </c>
      <c r="P73" s="423">
        <v>2.2582664024199436E-2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2264.5500000000002</v>
      </c>
      <c r="F74" s="38">
        <v>2245.0166666666669</v>
      </c>
      <c r="G74" s="39">
        <v>2212.1333333333337</v>
      </c>
      <c r="H74" s="39">
        <v>2159.7166666666667</v>
      </c>
      <c r="I74" s="39">
        <v>2126.8333333333335</v>
      </c>
      <c r="J74" s="39">
        <v>2297.4333333333338</v>
      </c>
      <c r="K74" s="39">
        <v>2330.3166666666671</v>
      </c>
      <c r="L74" s="39">
        <v>2382.733333333334</v>
      </c>
      <c r="M74" s="31">
        <v>2277.9</v>
      </c>
      <c r="N74" s="31">
        <v>2192.6</v>
      </c>
      <c r="O74" s="422">
        <v>1567225</v>
      </c>
      <c r="P74" s="423">
        <v>0.29258335223406667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238.4</v>
      </c>
      <c r="F75" s="38">
        <v>237.55000000000004</v>
      </c>
      <c r="G75" s="39">
        <v>235.05000000000007</v>
      </c>
      <c r="H75" s="39">
        <v>231.70000000000002</v>
      </c>
      <c r="I75" s="39">
        <v>229.20000000000005</v>
      </c>
      <c r="J75" s="39">
        <v>240.90000000000009</v>
      </c>
      <c r="K75" s="39">
        <v>243.40000000000003</v>
      </c>
      <c r="L75" s="39">
        <v>246.75000000000011</v>
      </c>
      <c r="M75" s="31">
        <v>240.05</v>
      </c>
      <c r="N75" s="31">
        <v>234.2</v>
      </c>
      <c r="O75" s="422">
        <v>20181600</v>
      </c>
      <c r="P75" s="423">
        <v>2.1873860736419979E-2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126.65</v>
      </c>
      <c r="F76" s="38">
        <v>125.41666666666667</v>
      </c>
      <c r="G76" s="39">
        <v>123.93333333333334</v>
      </c>
      <c r="H76" s="39">
        <v>121.21666666666667</v>
      </c>
      <c r="I76" s="39">
        <v>119.73333333333333</v>
      </c>
      <c r="J76" s="39">
        <v>128.13333333333333</v>
      </c>
      <c r="K76" s="39">
        <v>129.61666666666667</v>
      </c>
      <c r="L76" s="39">
        <v>132.33333333333334</v>
      </c>
      <c r="M76" s="31">
        <v>126.9</v>
      </c>
      <c r="N76" s="31">
        <v>122.7</v>
      </c>
      <c r="O76" s="422">
        <v>115605000</v>
      </c>
      <c r="P76" s="423">
        <v>5.90417735434225E-2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105.7</v>
      </c>
      <c r="F77" s="38">
        <v>105.41666666666667</v>
      </c>
      <c r="G77" s="39">
        <v>104.78333333333335</v>
      </c>
      <c r="H77" s="39">
        <v>103.86666666666667</v>
      </c>
      <c r="I77" s="39">
        <v>103.23333333333335</v>
      </c>
      <c r="J77" s="39">
        <v>106.33333333333334</v>
      </c>
      <c r="K77" s="39">
        <v>106.96666666666667</v>
      </c>
      <c r="L77" s="39">
        <v>107.88333333333334</v>
      </c>
      <c r="M77" s="31">
        <v>106.05</v>
      </c>
      <c r="N77" s="31">
        <v>104.5</v>
      </c>
      <c r="O77" s="422">
        <v>81370950</v>
      </c>
      <c r="P77" s="423">
        <v>-1.0899788677566455E-2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680.35</v>
      </c>
      <c r="F78" s="38">
        <v>682.0333333333333</v>
      </c>
      <c r="G78" s="39">
        <v>676.16666666666663</v>
      </c>
      <c r="H78" s="39">
        <v>671.98333333333335</v>
      </c>
      <c r="I78" s="39">
        <v>666.11666666666667</v>
      </c>
      <c r="J78" s="39">
        <v>686.21666666666658</v>
      </c>
      <c r="K78" s="39">
        <v>692.08333333333337</v>
      </c>
      <c r="L78" s="39">
        <v>696.26666666666654</v>
      </c>
      <c r="M78" s="31">
        <v>687.9</v>
      </c>
      <c r="N78" s="31">
        <v>677.85</v>
      </c>
      <c r="O78" s="422">
        <v>6765700</v>
      </c>
      <c r="P78" s="423">
        <v>-1.0392364793213149E-2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44.05</v>
      </c>
      <c r="F79" s="38">
        <v>43.816666666666663</v>
      </c>
      <c r="G79" s="39">
        <v>43.233333333333327</v>
      </c>
      <c r="H79" s="39">
        <v>42.416666666666664</v>
      </c>
      <c r="I79" s="39">
        <v>41.833333333333329</v>
      </c>
      <c r="J79" s="39">
        <v>44.633333333333326</v>
      </c>
      <c r="K79" s="39">
        <v>45.216666666666669</v>
      </c>
      <c r="L79" s="39">
        <v>46.033333333333324</v>
      </c>
      <c r="M79" s="31">
        <v>44.4</v>
      </c>
      <c r="N79" s="31">
        <v>43</v>
      </c>
      <c r="O79" s="422">
        <v>130635000</v>
      </c>
      <c r="P79" s="423">
        <v>4.6720885966430176E-3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603.29999999999995</v>
      </c>
      <c r="F80" s="38">
        <v>601.85</v>
      </c>
      <c r="G80" s="39">
        <v>593.95000000000005</v>
      </c>
      <c r="H80" s="39">
        <v>584.6</v>
      </c>
      <c r="I80" s="39">
        <v>576.70000000000005</v>
      </c>
      <c r="J80" s="39">
        <v>611.20000000000005</v>
      </c>
      <c r="K80" s="39">
        <v>619.09999999999991</v>
      </c>
      <c r="L80" s="39">
        <v>628.45000000000005</v>
      </c>
      <c r="M80" s="31">
        <v>609.75</v>
      </c>
      <c r="N80" s="31">
        <v>592.5</v>
      </c>
      <c r="O80" s="422">
        <v>7346300</v>
      </c>
      <c r="P80" s="423">
        <v>2.2435317532115071E-2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1089</v>
      </c>
      <c r="F81" s="38">
        <v>1085.5666666666666</v>
      </c>
      <c r="G81" s="39">
        <v>1078.1833333333332</v>
      </c>
      <c r="H81" s="39">
        <v>1067.3666666666666</v>
      </c>
      <c r="I81" s="39">
        <v>1059.9833333333331</v>
      </c>
      <c r="J81" s="39">
        <v>1096.3833333333332</v>
      </c>
      <c r="K81" s="39">
        <v>1103.7666666666664</v>
      </c>
      <c r="L81" s="39">
        <v>1114.5833333333333</v>
      </c>
      <c r="M81" s="31">
        <v>1092.95</v>
      </c>
      <c r="N81" s="31">
        <v>1074.75</v>
      </c>
      <c r="O81" s="422">
        <v>5072000</v>
      </c>
      <c r="P81" s="423">
        <v>-6.0748579267097787E-3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1580</v>
      </c>
      <c r="F82" s="38">
        <v>1586.7666666666667</v>
      </c>
      <c r="G82" s="39">
        <v>1569.7333333333333</v>
      </c>
      <c r="H82" s="39">
        <v>1559.4666666666667</v>
      </c>
      <c r="I82" s="39">
        <v>1542.4333333333334</v>
      </c>
      <c r="J82" s="39">
        <v>1597.0333333333333</v>
      </c>
      <c r="K82" s="39">
        <v>1614.0666666666666</v>
      </c>
      <c r="L82" s="39">
        <v>1624.3333333333333</v>
      </c>
      <c r="M82" s="31">
        <v>1603.8</v>
      </c>
      <c r="N82" s="31">
        <v>1576.5</v>
      </c>
      <c r="O82" s="422">
        <v>3117900</v>
      </c>
      <c r="P82" s="423">
        <v>2.7551659361302442E-2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299.2</v>
      </c>
      <c r="F83" s="38">
        <v>298.65000000000003</v>
      </c>
      <c r="G83" s="39">
        <v>296.00000000000006</v>
      </c>
      <c r="H83" s="39">
        <v>292.8</v>
      </c>
      <c r="I83" s="39">
        <v>290.15000000000003</v>
      </c>
      <c r="J83" s="39">
        <v>301.85000000000008</v>
      </c>
      <c r="K83" s="39">
        <v>304.50000000000006</v>
      </c>
      <c r="L83" s="39">
        <v>307.7000000000001</v>
      </c>
      <c r="M83" s="31">
        <v>301.3</v>
      </c>
      <c r="N83" s="31">
        <v>295.45</v>
      </c>
      <c r="O83" s="422">
        <v>10588000</v>
      </c>
      <c r="P83" s="423">
        <v>0.17670593465214493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1745.7</v>
      </c>
      <c r="F84" s="38">
        <v>1752.5166666666667</v>
      </c>
      <c r="G84" s="39">
        <v>1735.3833333333332</v>
      </c>
      <c r="H84" s="39">
        <v>1725.0666666666666</v>
      </c>
      <c r="I84" s="39">
        <v>1707.9333333333332</v>
      </c>
      <c r="J84" s="39">
        <v>1762.8333333333333</v>
      </c>
      <c r="K84" s="39">
        <v>1779.9666666666669</v>
      </c>
      <c r="L84" s="39">
        <v>1790.2833333333333</v>
      </c>
      <c r="M84" s="31">
        <v>1769.65</v>
      </c>
      <c r="N84" s="31">
        <v>1742.2</v>
      </c>
      <c r="O84" s="422">
        <v>12371375</v>
      </c>
      <c r="P84" s="423">
        <v>5.6372832927912278E-3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465.9</v>
      </c>
      <c r="F85" s="38">
        <v>467.9666666666667</v>
      </c>
      <c r="G85" s="39">
        <v>462.03333333333342</v>
      </c>
      <c r="H85" s="39">
        <v>458.16666666666674</v>
      </c>
      <c r="I85" s="39">
        <v>452.23333333333346</v>
      </c>
      <c r="J85" s="39">
        <v>471.83333333333337</v>
      </c>
      <c r="K85" s="39">
        <v>477.76666666666665</v>
      </c>
      <c r="L85" s="39">
        <v>481.63333333333333</v>
      </c>
      <c r="M85" s="31">
        <v>473.9</v>
      </c>
      <c r="N85" s="31">
        <v>464.1</v>
      </c>
      <c r="O85" s="422">
        <v>7210000</v>
      </c>
      <c r="P85" s="423">
        <v>0.12744331508991399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3813.25</v>
      </c>
      <c r="F86" s="38">
        <v>3785.2166666666667</v>
      </c>
      <c r="G86" s="39">
        <v>3742.9333333333334</v>
      </c>
      <c r="H86" s="39">
        <v>3672.6166666666668</v>
      </c>
      <c r="I86" s="39">
        <v>3630.3333333333335</v>
      </c>
      <c r="J86" s="39">
        <v>3855.5333333333333</v>
      </c>
      <c r="K86" s="39">
        <v>3897.8166666666671</v>
      </c>
      <c r="L86" s="39">
        <v>3968.1333333333332</v>
      </c>
      <c r="M86" s="31">
        <v>3827.5</v>
      </c>
      <c r="N86" s="31">
        <v>3714.9</v>
      </c>
      <c r="O86" s="422">
        <v>3497100</v>
      </c>
      <c r="P86" s="423">
        <v>1.3211647109952195E-2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1292.5999999999999</v>
      </c>
      <c r="F87" s="38">
        <v>1299</v>
      </c>
      <c r="G87" s="39">
        <v>1284.05</v>
      </c>
      <c r="H87" s="39">
        <v>1275.5</v>
      </c>
      <c r="I87" s="39">
        <v>1260.55</v>
      </c>
      <c r="J87" s="39">
        <v>1307.55</v>
      </c>
      <c r="K87" s="39">
        <v>1322.4999999999998</v>
      </c>
      <c r="L87" s="39">
        <v>1331.05</v>
      </c>
      <c r="M87" s="31">
        <v>1313.95</v>
      </c>
      <c r="N87" s="31">
        <v>1290.45</v>
      </c>
      <c r="O87" s="422">
        <v>5990000</v>
      </c>
      <c r="P87" s="423">
        <v>0.10792564505687598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1184.0999999999999</v>
      </c>
      <c r="F88" s="38">
        <v>1180.7333333333333</v>
      </c>
      <c r="G88" s="39">
        <v>1168.3666666666668</v>
      </c>
      <c r="H88" s="39">
        <v>1152.6333333333334</v>
      </c>
      <c r="I88" s="39">
        <v>1140.2666666666669</v>
      </c>
      <c r="J88" s="39">
        <v>1196.4666666666667</v>
      </c>
      <c r="K88" s="39">
        <v>1208.833333333333</v>
      </c>
      <c r="L88" s="39">
        <v>1224.5666666666666</v>
      </c>
      <c r="M88" s="31">
        <v>1193.0999999999999</v>
      </c>
      <c r="N88" s="31">
        <v>1165</v>
      </c>
      <c r="O88" s="422">
        <v>11394600</v>
      </c>
      <c r="P88" s="423">
        <v>3.1755086518349497E-2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2827.4</v>
      </c>
      <c r="F89" s="38">
        <v>2820.4499999999994</v>
      </c>
      <c r="G89" s="39">
        <v>2803.8999999999987</v>
      </c>
      <c r="H89" s="39">
        <v>2780.3999999999992</v>
      </c>
      <c r="I89" s="39">
        <v>2763.8499999999985</v>
      </c>
      <c r="J89" s="39">
        <v>2843.9499999999989</v>
      </c>
      <c r="K89" s="39">
        <v>2860.4999999999991</v>
      </c>
      <c r="L89" s="39">
        <v>2883.9999999999991</v>
      </c>
      <c r="M89" s="31">
        <v>2837</v>
      </c>
      <c r="N89" s="31">
        <v>2796.95</v>
      </c>
      <c r="O89" s="422">
        <v>20044500</v>
      </c>
      <c r="P89" s="423">
        <v>-1.8524328119631306E-3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2273.6</v>
      </c>
      <c r="F90" s="38">
        <v>2232.0666666666662</v>
      </c>
      <c r="G90" s="39">
        <v>2171.6833333333325</v>
      </c>
      <c r="H90" s="39">
        <v>2069.7666666666664</v>
      </c>
      <c r="I90" s="39">
        <v>2009.3833333333328</v>
      </c>
      <c r="J90" s="39">
        <v>2333.9833333333322</v>
      </c>
      <c r="K90" s="39">
        <v>2394.3666666666663</v>
      </c>
      <c r="L90" s="39">
        <v>2496.2833333333319</v>
      </c>
      <c r="M90" s="31">
        <v>2292.4499999999998</v>
      </c>
      <c r="N90" s="31">
        <v>2130.15</v>
      </c>
      <c r="O90" s="422">
        <v>2580600</v>
      </c>
      <c r="P90" s="423">
        <v>0.16243243243243244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1705.95</v>
      </c>
      <c r="F91" s="38">
        <v>1702.8166666666666</v>
      </c>
      <c r="G91" s="39">
        <v>1692.0833333333333</v>
      </c>
      <c r="H91" s="39">
        <v>1678.2166666666667</v>
      </c>
      <c r="I91" s="39">
        <v>1667.4833333333333</v>
      </c>
      <c r="J91" s="39">
        <v>1716.6833333333332</v>
      </c>
      <c r="K91" s="39">
        <v>1727.4166666666667</v>
      </c>
      <c r="L91" s="39">
        <v>1741.2833333333331</v>
      </c>
      <c r="M91" s="31">
        <v>1713.55</v>
      </c>
      <c r="N91" s="31">
        <v>1688.95</v>
      </c>
      <c r="O91" s="422">
        <v>86578800</v>
      </c>
      <c r="P91" s="423">
        <v>-7.68073531932181E-4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651.9</v>
      </c>
      <c r="F92" s="38">
        <v>650.83333333333337</v>
      </c>
      <c r="G92" s="39">
        <v>642.81666666666672</v>
      </c>
      <c r="H92" s="39">
        <v>633.73333333333335</v>
      </c>
      <c r="I92" s="39">
        <v>625.7166666666667</v>
      </c>
      <c r="J92" s="39">
        <v>659.91666666666674</v>
      </c>
      <c r="K92" s="39">
        <v>667.93333333333339</v>
      </c>
      <c r="L92" s="39">
        <v>677.01666666666677</v>
      </c>
      <c r="M92" s="31">
        <v>658.85</v>
      </c>
      <c r="N92" s="31">
        <v>641.75</v>
      </c>
      <c r="O92" s="422">
        <v>23114300</v>
      </c>
      <c r="P92" s="423">
        <v>1.0531884197364625E-2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2892.5</v>
      </c>
      <c r="F93" s="38">
        <v>2871.2833333333333</v>
      </c>
      <c r="G93" s="39">
        <v>2837.5666666666666</v>
      </c>
      <c r="H93" s="39">
        <v>2782.6333333333332</v>
      </c>
      <c r="I93" s="39">
        <v>2748.9166666666665</v>
      </c>
      <c r="J93" s="39">
        <v>2926.2166666666667</v>
      </c>
      <c r="K93" s="39">
        <v>2959.9333333333329</v>
      </c>
      <c r="L93" s="39">
        <v>3014.8666666666668</v>
      </c>
      <c r="M93" s="31">
        <v>2905</v>
      </c>
      <c r="N93" s="31">
        <v>2816.35</v>
      </c>
      <c r="O93" s="422">
        <v>3653400</v>
      </c>
      <c r="P93" s="423">
        <v>4.4539755856153086E-3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423.3</v>
      </c>
      <c r="F94" s="38">
        <v>421.4666666666667</v>
      </c>
      <c r="G94" s="39">
        <v>418.13333333333338</v>
      </c>
      <c r="H94" s="39">
        <v>412.9666666666667</v>
      </c>
      <c r="I94" s="39">
        <v>409.63333333333338</v>
      </c>
      <c r="J94" s="39">
        <v>426.63333333333338</v>
      </c>
      <c r="K94" s="39">
        <v>429.96666666666664</v>
      </c>
      <c r="L94" s="39">
        <v>435.13333333333338</v>
      </c>
      <c r="M94" s="31">
        <v>424.8</v>
      </c>
      <c r="N94" s="31">
        <v>416.3</v>
      </c>
      <c r="O94" s="422">
        <v>30529800</v>
      </c>
      <c r="P94" s="423">
        <v>1.183184855233853E-2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116.75</v>
      </c>
      <c r="F95" s="38">
        <v>117.18333333333334</v>
      </c>
      <c r="G95" s="39">
        <v>115.46666666666667</v>
      </c>
      <c r="H95" s="39">
        <v>114.18333333333334</v>
      </c>
      <c r="I95" s="39">
        <v>112.46666666666667</v>
      </c>
      <c r="J95" s="39">
        <v>118.46666666666667</v>
      </c>
      <c r="K95" s="39">
        <v>120.18333333333334</v>
      </c>
      <c r="L95" s="39">
        <v>121.46666666666667</v>
      </c>
      <c r="M95" s="31">
        <v>118.9</v>
      </c>
      <c r="N95" s="31">
        <v>115.9</v>
      </c>
      <c r="O95" s="422">
        <v>23155700</v>
      </c>
      <c r="P95" s="423">
        <v>3.9990478457510116E-2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275.7</v>
      </c>
      <c r="F96" s="38">
        <v>274.31666666666666</v>
      </c>
      <c r="G96" s="39">
        <v>271.48333333333335</v>
      </c>
      <c r="H96" s="39">
        <v>267.26666666666671</v>
      </c>
      <c r="I96" s="39">
        <v>264.43333333333339</v>
      </c>
      <c r="J96" s="39">
        <v>278.5333333333333</v>
      </c>
      <c r="K96" s="39">
        <v>281.36666666666667</v>
      </c>
      <c r="L96" s="39">
        <v>285.58333333333326</v>
      </c>
      <c r="M96" s="31">
        <v>277.14999999999998</v>
      </c>
      <c r="N96" s="31">
        <v>270.10000000000002</v>
      </c>
      <c r="O96" s="422">
        <v>22674600</v>
      </c>
      <c r="P96" s="423">
        <v>9.9358554784657674E-2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2694.95</v>
      </c>
      <c r="F97" s="38">
        <v>2688.9500000000003</v>
      </c>
      <c r="G97" s="39">
        <v>2677.0000000000005</v>
      </c>
      <c r="H97" s="39">
        <v>2659.05</v>
      </c>
      <c r="I97" s="39">
        <v>2647.1000000000004</v>
      </c>
      <c r="J97" s="39">
        <v>2706.9000000000005</v>
      </c>
      <c r="K97" s="39">
        <v>2718.8500000000004</v>
      </c>
      <c r="L97" s="39">
        <v>2736.8000000000006</v>
      </c>
      <c r="M97" s="31">
        <v>2700.9</v>
      </c>
      <c r="N97" s="31">
        <v>2671</v>
      </c>
      <c r="O97" s="422">
        <v>9516000</v>
      </c>
      <c r="P97" s="423">
        <v>1.1060466005801167E-2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124.3</v>
      </c>
      <c r="F98" s="38">
        <v>122.85000000000001</v>
      </c>
      <c r="G98" s="39">
        <v>119.20000000000002</v>
      </c>
      <c r="H98" s="39">
        <v>114.10000000000001</v>
      </c>
      <c r="I98" s="39">
        <v>110.45000000000002</v>
      </c>
      <c r="J98" s="39">
        <v>127.95000000000002</v>
      </c>
      <c r="K98" s="39">
        <v>131.60000000000002</v>
      </c>
      <c r="L98" s="39">
        <v>136.70000000000002</v>
      </c>
      <c r="M98" s="31">
        <v>126.5</v>
      </c>
      <c r="N98" s="31">
        <v>117.75</v>
      </c>
      <c r="O98" s="422">
        <v>62607600</v>
      </c>
      <c r="P98" s="423">
        <v>0.12366132723112128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940.6</v>
      </c>
      <c r="F99" s="38">
        <v>940.08333333333337</v>
      </c>
      <c r="G99" s="39">
        <v>935.9666666666667</v>
      </c>
      <c r="H99" s="39">
        <v>931.33333333333337</v>
      </c>
      <c r="I99" s="39">
        <v>927.2166666666667</v>
      </c>
      <c r="J99" s="39">
        <v>944.7166666666667</v>
      </c>
      <c r="K99" s="39">
        <v>948.83333333333326</v>
      </c>
      <c r="L99" s="39">
        <v>953.4666666666667</v>
      </c>
      <c r="M99" s="31">
        <v>944.2</v>
      </c>
      <c r="N99" s="31">
        <v>935.45</v>
      </c>
      <c r="O99" s="422">
        <v>76135500</v>
      </c>
      <c r="P99" s="423">
        <v>2.9883816720165896E-2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1351.5</v>
      </c>
      <c r="F100" s="38">
        <v>1347.8666666666668</v>
      </c>
      <c r="G100" s="39">
        <v>1338.0833333333335</v>
      </c>
      <c r="H100" s="39">
        <v>1324.6666666666667</v>
      </c>
      <c r="I100" s="39">
        <v>1314.8833333333334</v>
      </c>
      <c r="J100" s="39">
        <v>1361.2833333333335</v>
      </c>
      <c r="K100" s="39">
        <v>1371.0666666666668</v>
      </c>
      <c r="L100" s="39">
        <v>1384.4833333333336</v>
      </c>
      <c r="M100" s="31">
        <v>1357.65</v>
      </c>
      <c r="N100" s="31">
        <v>1334.45</v>
      </c>
      <c r="O100" s="422">
        <v>4217500</v>
      </c>
      <c r="P100" s="423">
        <v>-5.0719509318235432E-3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576.20000000000005</v>
      </c>
      <c r="F101" s="38">
        <v>574.06666666666672</v>
      </c>
      <c r="G101" s="39">
        <v>570.13333333333344</v>
      </c>
      <c r="H101" s="39">
        <v>564.06666666666672</v>
      </c>
      <c r="I101" s="39">
        <v>560.13333333333344</v>
      </c>
      <c r="J101" s="39">
        <v>580.13333333333344</v>
      </c>
      <c r="K101" s="39">
        <v>584.06666666666661</v>
      </c>
      <c r="L101" s="39">
        <v>590.13333333333344</v>
      </c>
      <c r="M101" s="31">
        <v>578</v>
      </c>
      <c r="N101" s="31">
        <v>568</v>
      </c>
      <c r="O101" s="422">
        <v>12234000</v>
      </c>
      <c r="P101" s="423">
        <v>-1.8357606168155672E-3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7.5</v>
      </c>
      <c r="F102" s="38">
        <v>7.4833333333333343</v>
      </c>
      <c r="G102" s="39">
        <v>7.4166666666666687</v>
      </c>
      <c r="H102" s="39">
        <v>7.3333333333333348</v>
      </c>
      <c r="I102" s="39">
        <v>7.2666666666666693</v>
      </c>
      <c r="J102" s="39">
        <v>7.5666666666666682</v>
      </c>
      <c r="K102" s="39">
        <v>7.6333333333333346</v>
      </c>
      <c r="L102" s="39">
        <v>7.7166666666666677</v>
      </c>
      <c r="M102" s="31">
        <v>7.55</v>
      </c>
      <c r="N102" s="31">
        <v>7.4</v>
      </c>
      <c r="O102" s="422">
        <v>659920000</v>
      </c>
      <c r="P102" s="423">
        <v>5.2302589616022452E-2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103.5</v>
      </c>
      <c r="F103" s="38">
        <v>103.43333333333332</v>
      </c>
      <c r="G103" s="39">
        <v>102.66666666666664</v>
      </c>
      <c r="H103" s="39">
        <v>101.83333333333331</v>
      </c>
      <c r="I103" s="39">
        <v>101.06666666666663</v>
      </c>
      <c r="J103" s="39">
        <v>104.26666666666665</v>
      </c>
      <c r="K103" s="39">
        <v>105.03333333333333</v>
      </c>
      <c r="L103" s="39">
        <v>105.86666666666666</v>
      </c>
      <c r="M103" s="31">
        <v>104.2</v>
      </c>
      <c r="N103" s="31">
        <v>102.6</v>
      </c>
      <c r="O103" s="422">
        <v>170830000</v>
      </c>
      <c r="P103" s="423">
        <v>-1.1109811717927728E-3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78.8</v>
      </c>
      <c r="F104" s="38">
        <v>79.283333333333331</v>
      </c>
      <c r="G104" s="39">
        <v>78.166666666666657</v>
      </c>
      <c r="H104" s="39">
        <v>77.533333333333331</v>
      </c>
      <c r="I104" s="39">
        <v>76.416666666666657</v>
      </c>
      <c r="J104" s="39">
        <v>79.916666666666657</v>
      </c>
      <c r="K104" s="39">
        <v>81.033333333333331</v>
      </c>
      <c r="L104" s="39">
        <v>81.666666666666657</v>
      </c>
      <c r="M104" s="31">
        <v>80.400000000000006</v>
      </c>
      <c r="N104" s="31">
        <v>78.650000000000006</v>
      </c>
      <c r="O104" s="422">
        <v>216060000</v>
      </c>
      <c r="P104" s="423">
        <v>-1.6634322151372332E-3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128.05000000000001</v>
      </c>
      <c r="F105" s="38">
        <v>128.31666666666669</v>
      </c>
      <c r="G105" s="39">
        <v>127.38333333333338</v>
      </c>
      <c r="H105" s="39">
        <v>126.7166666666667</v>
      </c>
      <c r="I105" s="39">
        <v>125.78333333333339</v>
      </c>
      <c r="J105" s="39">
        <v>128.98333333333338</v>
      </c>
      <c r="K105" s="39">
        <v>129.91666666666671</v>
      </c>
      <c r="L105" s="39">
        <v>130.58333333333337</v>
      </c>
      <c r="M105" s="31">
        <v>129.25</v>
      </c>
      <c r="N105" s="31">
        <v>127.65</v>
      </c>
      <c r="O105" s="422">
        <v>47647500</v>
      </c>
      <c r="P105" s="423">
        <v>2.8742611934256337E-2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476.85</v>
      </c>
      <c r="F106" s="38">
        <v>478.01666666666665</v>
      </c>
      <c r="G106" s="39">
        <v>474.5333333333333</v>
      </c>
      <c r="H106" s="39">
        <v>472.21666666666664</v>
      </c>
      <c r="I106" s="39">
        <v>468.73333333333329</v>
      </c>
      <c r="J106" s="39">
        <v>480.33333333333331</v>
      </c>
      <c r="K106" s="39">
        <v>483.81666666666666</v>
      </c>
      <c r="L106" s="39">
        <v>486.13333333333333</v>
      </c>
      <c r="M106" s="31">
        <v>481.5</v>
      </c>
      <c r="N106" s="31">
        <v>475.7</v>
      </c>
      <c r="O106" s="422">
        <v>7624375</v>
      </c>
      <c r="P106" s="423">
        <v>6.6756444786456329E-2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394.65</v>
      </c>
      <c r="F107" s="38">
        <v>395.7166666666667</v>
      </c>
      <c r="G107" s="39">
        <v>391.93333333333339</v>
      </c>
      <c r="H107" s="39">
        <v>389.2166666666667</v>
      </c>
      <c r="I107" s="39">
        <v>385.43333333333339</v>
      </c>
      <c r="J107" s="39">
        <v>398.43333333333339</v>
      </c>
      <c r="K107" s="39">
        <v>402.2166666666667</v>
      </c>
      <c r="L107" s="39">
        <v>404.93333333333339</v>
      </c>
      <c r="M107" s="31">
        <v>399.5</v>
      </c>
      <c r="N107" s="31">
        <v>393</v>
      </c>
      <c r="O107" s="422">
        <v>17266000</v>
      </c>
      <c r="P107" s="423">
        <v>1.5049970605526162E-2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213.6</v>
      </c>
      <c r="F108" s="38">
        <v>214.96666666666667</v>
      </c>
      <c r="G108" s="39">
        <v>211.58333333333334</v>
      </c>
      <c r="H108" s="39">
        <v>209.56666666666666</v>
      </c>
      <c r="I108" s="39">
        <v>206.18333333333334</v>
      </c>
      <c r="J108" s="39">
        <v>216.98333333333335</v>
      </c>
      <c r="K108" s="39">
        <v>220.36666666666667</v>
      </c>
      <c r="L108" s="39">
        <v>222.38333333333335</v>
      </c>
      <c r="M108" s="31">
        <v>218.35</v>
      </c>
      <c r="N108" s="31">
        <v>212.95</v>
      </c>
      <c r="O108" s="422">
        <v>16878000</v>
      </c>
      <c r="P108" s="423">
        <v>4.8648648648648651E-2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2829.65</v>
      </c>
      <c r="F109" s="38">
        <v>2837.9333333333329</v>
      </c>
      <c r="G109" s="39">
        <v>2805.8666666666659</v>
      </c>
      <c r="H109" s="39">
        <v>2782.083333333333</v>
      </c>
      <c r="I109" s="39">
        <v>2750.016666666666</v>
      </c>
      <c r="J109" s="39">
        <v>2861.7166666666658</v>
      </c>
      <c r="K109" s="39">
        <v>2893.7833333333324</v>
      </c>
      <c r="L109" s="39">
        <v>2917.5666666666657</v>
      </c>
      <c r="M109" s="31">
        <v>2870</v>
      </c>
      <c r="N109" s="31">
        <v>2814.15</v>
      </c>
      <c r="O109" s="422">
        <v>519000</v>
      </c>
      <c r="P109" s="423">
        <v>6.0049019607843139E-2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2640.1</v>
      </c>
      <c r="F110" s="38">
        <v>2644.85</v>
      </c>
      <c r="G110" s="39">
        <v>2615.5</v>
      </c>
      <c r="H110" s="39">
        <v>2590.9</v>
      </c>
      <c r="I110" s="39">
        <v>2561.5500000000002</v>
      </c>
      <c r="J110" s="39">
        <v>2669.45</v>
      </c>
      <c r="K110" s="39">
        <v>2698.7999999999993</v>
      </c>
      <c r="L110" s="39">
        <v>2723.3999999999996</v>
      </c>
      <c r="M110" s="31">
        <v>2674.2</v>
      </c>
      <c r="N110" s="31">
        <v>2620.25</v>
      </c>
      <c r="O110" s="422">
        <v>3927000</v>
      </c>
      <c r="P110" s="423">
        <v>1.812242358248425E-2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1381.25</v>
      </c>
      <c r="F111" s="38">
        <v>1371.1333333333332</v>
      </c>
      <c r="G111" s="39">
        <v>1353.5666666666664</v>
      </c>
      <c r="H111" s="39">
        <v>1325.8833333333332</v>
      </c>
      <c r="I111" s="39">
        <v>1308.3166666666664</v>
      </c>
      <c r="J111" s="39">
        <v>1398.8166666666664</v>
      </c>
      <c r="K111" s="39">
        <v>1416.383333333333</v>
      </c>
      <c r="L111" s="39">
        <v>1444.0666666666664</v>
      </c>
      <c r="M111" s="31">
        <v>1388.7</v>
      </c>
      <c r="N111" s="31">
        <v>1343.45</v>
      </c>
      <c r="O111" s="422">
        <v>20852000</v>
      </c>
      <c r="P111" s="423">
        <v>4.0155634259490196E-2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165.55</v>
      </c>
      <c r="F112" s="38">
        <v>164.03333333333333</v>
      </c>
      <c r="G112" s="39">
        <v>161.16666666666666</v>
      </c>
      <c r="H112" s="39">
        <v>156.78333333333333</v>
      </c>
      <c r="I112" s="39">
        <v>153.91666666666666</v>
      </c>
      <c r="J112" s="39">
        <v>168.41666666666666</v>
      </c>
      <c r="K112" s="39">
        <v>171.28333333333333</v>
      </c>
      <c r="L112" s="39">
        <v>175.66666666666666</v>
      </c>
      <c r="M112" s="31">
        <v>166.9</v>
      </c>
      <c r="N112" s="31">
        <v>159.65</v>
      </c>
      <c r="O112" s="422">
        <v>86740800</v>
      </c>
      <c r="P112" s="423">
        <v>8.4417240499872481E-2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1345.25</v>
      </c>
      <c r="F113" s="38">
        <v>1334.3666666666668</v>
      </c>
      <c r="G113" s="39">
        <v>1320.8333333333335</v>
      </c>
      <c r="H113" s="39">
        <v>1296.4166666666667</v>
      </c>
      <c r="I113" s="39">
        <v>1282.8833333333334</v>
      </c>
      <c r="J113" s="39">
        <v>1358.7833333333335</v>
      </c>
      <c r="K113" s="39">
        <v>1372.3166666666668</v>
      </c>
      <c r="L113" s="39">
        <v>1396.7333333333336</v>
      </c>
      <c r="M113" s="31">
        <v>1347.9</v>
      </c>
      <c r="N113" s="31">
        <v>1309.95</v>
      </c>
      <c r="O113" s="422">
        <v>39612400</v>
      </c>
      <c r="P113" s="423">
        <v>-5.9891779001329033E-2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631.75</v>
      </c>
      <c r="F114" s="38">
        <v>632.6</v>
      </c>
      <c r="G114" s="39">
        <v>623.20000000000005</v>
      </c>
      <c r="H114" s="39">
        <v>614.65</v>
      </c>
      <c r="I114" s="39">
        <v>605.25</v>
      </c>
      <c r="J114" s="39">
        <v>641.15000000000009</v>
      </c>
      <c r="K114" s="39">
        <v>650.54999999999995</v>
      </c>
      <c r="L114" s="39">
        <v>659.10000000000014</v>
      </c>
      <c r="M114" s="31">
        <v>642</v>
      </c>
      <c r="N114" s="31">
        <v>624.04999999999995</v>
      </c>
      <c r="O114" s="422">
        <v>3247400</v>
      </c>
      <c r="P114" s="423">
        <v>9.7057531840140529E-2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92</v>
      </c>
      <c r="F115" s="38">
        <v>91.716666666666654</v>
      </c>
      <c r="G115" s="39">
        <v>91.083333333333314</v>
      </c>
      <c r="H115" s="39">
        <v>90.166666666666657</v>
      </c>
      <c r="I115" s="39">
        <v>89.533333333333317</v>
      </c>
      <c r="J115" s="39">
        <v>92.633333333333312</v>
      </c>
      <c r="K115" s="39">
        <v>93.266666666666666</v>
      </c>
      <c r="L115" s="39">
        <v>94.183333333333309</v>
      </c>
      <c r="M115" s="31">
        <v>92.35</v>
      </c>
      <c r="N115" s="31">
        <v>90.8</v>
      </c>
      <c r="O115" s="422">
        <v>68474250</v>
      </c>
      <c r="P115" s="423">
        <v>2.3313419787265043E-2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748.4</v>
      </c>
      <c r="F116" s="38">
        <v>751.04999999999984</v>
      </c>
      <c r="G116" s="39">
        <v>743.04999999999973</v>
      </c>
      <c r="H116" s="39">
        <v>737.69999999999993</v>
      </c>
      <c r="I116" s="39">
        <v>729.69999999999982</v>
      </c>
      <c r="J116" s="39">
        <v>756.39999999999964</v>
      </c>
      <c r="K116" s="39">
        <v>764.39999999999986</v>
      </c>
      <c r="L116" s="39">
        <v>769.74999999999955</v>
      </c>
      <c r="M116" s="31">
        <v>759.05</v>
      </c>
      <c r="N116" s="31">
        <v>745.7</v>
      </c>
      <c r="O116" s="422">
        <v>3238300</v>
      </c>
      <c r="P116" s="423">
        <v>-2.2370486656200943E-2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639.54999999999995</v>
      </c>
      <c r="F117" s="38">
        <v>639.48333333333323</v>
      </c>
      <c r="G117" s="39">
        <v>632.81666666666649</v>
      </c>
      <c r="H117" s="39">
        <v>626.08333333333326</v>
      </c>
      <c r="I117" s="39">
        <v>619.41666666666652</v>
      </c>
      <c r="J117" s="39">
        <v>646.21666666666647</v>
      </c>
      <c r="K117" s="39">
        <v>652.88333333333321</v>
      </c>
      <c r="L117" s="39">
        <v>659.61666666666645</v>
      </c>
      <c r="M117" s="31">
        <v>646.15</v>
      </c>
      <c r="N117" s="31">
        <v>632.75</v>
      </c>
      <c r="O117" s="422">
        <v>13022625</v>
      </c>
      <c r="P117" s="423">
        <v>4.8612517723313755E-3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454.2</v>
      </c>
      <c r="F118" s="38">
        <v>453</v>
      </c>
      <c r="G118" s="39">
        <v>451.05</v>
      </c>
      <c r="H118" s="39">
        <v>447.90000000000003</v>
      </c>
      <c r="I118" s="39">
        <v>445.95000000000005</v>
      </c>
      <c r="J118" s="39">
        <v>456.15</v>
      </c>
      <c r="K118" s="39">
        <v>458.1</v>
      </c>
      <c r="L118" s="39">
        <v>461.24999999999994</v>
      </c>
      <c r="M118" s="31">
        <v>454.95</v>
      </c>
      <c r="N118" s="31">
        <v>449.85</v>
      </c>
      <c r="O118" s="422">
        <v>62726400</v>
      </c>
      <c r="P118" s="423">
        <v>1.4543760674913307E-2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585.20000000000005</v>
      </c>
      <c r="F119" s="38">
        <v>583.6</v>
      </c>
      <c r="G119" s="39">
        <v>580.1</v>
      </c>
      <c r="H119" s="39">
        <v>575</v>
      </c>
      <c r="I119" s="39">
        <v>571.5</v>
      </c>
      <c r="J119" s="39">
        <v>588.70000000000005</v>
      </c>
      <c r="K119" s="39">
        <v>592.20000000000005</v>
      </c>
      <c r="L119" s="39">
        <v>597.30000000000007</v>
      </c>
      <c r="M119" s="31">
        <v>587.1</v>
      </c>
      <c r="N119" s="31">
        <v>578.5</v>
      </c>
      <c r="O119" s="422">
        <v>28102500</v>
      </c>
      <c r="P119" s="423">
        <v>1.1199568209418432E-2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3361.55</v>
      </c>
      <c r="F120" s="38">
        <v>3389.2999999999997</v>
      </c>
      <c r="G120" s="39">
        <v>3326.4999999999995</v>
      </c>
      <c r="H120" s="39">
        <v>3291.45</v>
      </c>
      <c r="I120" s="39">
        <v>3228.6499999999996</v>
      </c>
      <c r="J120" s="39">
        <v>3424.3499999999995</v>
      </c>
      <c r="K120" s="39">
        <v>3487.1499999999996</v>
      </c>
      <c r="L120" s="39">
        <v>3522.1999999999994</v>
      </c>
      <c r="M120" s="31">
        <v>3452.1</v>
      </c>
      <c r="N120" s="31">
        <v>3354.25</v>
      </c>
      <c r="O120" s="422">
        <v>275750</v>
      </c>
      <c r="P120" s="423">
        <v>-3.245614035087719E-2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784.7</v>
      </c>
      <c r="F121" s="38">
        <v>785.33333333333337</v>
      </c>
      <c r="G121" s="39">
        <v>780.86666666666679</v>
      </c>
      <c r="H121" s="39">
        <v>777.03333333333342</v>
      </c>
      <c r="I121" s="39">
        <v>772.56666666666683</v>
      </c>
      <c r="J121" s="39">
        <v>789.16666666666674</v>
      </c>
      <c r="K121" s="39">
        <v>793.63333333333321</v>
      </c>
      <c r="L121" s="39">
        <v>797.4666666666667</v>
      </c>
      <c r="M121" s="31">
        <v>789.8</v>
      </c>
      <c r="N121" s="31">
        <v>781.5</v>
      </c>
      <c r="O121" s="422">
        <v>30817800</v>
      </c>
      <c r="P121" s="423">
        <v>-4.925678915478837E-3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497.6</v>
      </c>
      <c r="F122" s="38">
        <v>495.9666666666667</v>
      </c>
      <c r="G122" s="39">
        <v>492.23333333333341</v>
      </c>
      <c r="H122" s="39">
        <v>486.86666666666673</v>
      </c>
      <c r="I122" s="39">
        <v>483.13333333333344</v>
      </c>
      <c r="J122" s="39">
        <v>501.33333333333337</v>
      </c>
      <c r="K122" s="39">
        <v>505.06666666666672</v>
      </c>
      <c r="L122" s="39">
        <v>510.43333333333334</v>
      </c>
      <c r="M122" s="31">
        <v>499.7</v>
      </c>
      <c r="N122" s="31">
        <v>490.6</v>
      </c>
      <c r="O122" s="422">
        <v>15836250</v>
      </c>
      <c r="P122" s="423">
        <v>7.9560824250139231E-3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1856.25</v>
      </c>
      <c r="F123" s="38">
        <v>1853.6499999999999</v>
      </c>
      <c r="G123" s="39">
        <v>1848.7999999999997</v>
      </c>
      <c r="H123" s="39">
        <v>1841.35</v>
      </c>
      <c r="I123" s="39">
        <v>1836.4999999999998</v>
      </c>
      <c r="J123" s="39">
        <v>1861.0999999999997</v>
      </c>
      <c r="K123" s="39">
        <v>1865.9499999999996</v>
      </c>
      <c r="L123" s="39">
        <v>1873.3999999999996</v>
      </c>
      <c r="M123" s="31">
        <v>1858.5</v>
      </c>
      <c r="N123" s="31">
        <v>1846.2</v>
      </c>
      <c r="O123" s="422">
        <v>25684400</v>
      </c>
      <c r="P123" s="423">
        <v>3.4326675257731962E-2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127.7</v>
      </c>
      <c r="F124" s="38">
        <v>126.55000000000001</v>
      </c>
      <c r="G124" s="39">
        <v>124.95000000000002</v>
      </c>
      <c r="H124" s="39">
        <v>122.2</v>
      </c>
      <c r="I124" s="39">
        <v>120.60000000000001</v>
      </c>
      <c r="J124" s="39">
        <v>129.30000000000001</v>
      </c>
      <c r="K124" s="39">
        <v>130.90000000000003</v>
      </c>
      <c r="L124" s="39">
        <v>133.65000000000003</v>
      </c>
      <c r="M124" s="31">
        <v>128.15</v>
      </c>
      <c r="N124" s="31">
        <v>123.8</v>
      </c>
      <c r="O124" s="422">
        <v>74247680</v>
      </c>
      <c r="P124" s="423">
        <v>4.8387096774193547E-2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2267.1999999999998</v>
      </c>
      <c r="F125" s="38">
        <v>2259.8333333333335</v>
      </c>
      <c r="G125" s="39">
        <v>2223.666666666667</v>
      </c>
      <c r="H125" s="39">
        <v>2180.1333333333337</v>
      </c>
      <c r="I125" s="39">
        <v>2143.9666666666672</v>
      </c>
      <c r="J125" s="39">
        <v>2303.3666666666668</v>
      </c>
      <c r="K125" s="39">
        <v>2339.5333333333338</v>
      </c>
      <c r="L125" s="39">
        <v>2383.0666666666666</v>
      </c>
      <c r="M125" s="31">
        <v>2296</v>
      </c>
      <c r="N125" s="31">
        <v>2216.3000000000002</v>
      </c>
      <c r="O125" s="422">
        <v>759000</v>
      </c>
      <c r="P125" s="423">
        <v>5.9020510673922146E-2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368.7</v>
      </c>
      <c r="F126" s="38">
        <v>369.86666666666662</v>
      </c>
      <c r="G126" s="39">
        <v>365.73333333333323</v>
      </c>
      <c r="H126" s="39">
        <v>362.76666666666659</v>
      </c>
      <c r="I126" s="39">
        <v>358.63333333333321</v>
      </c>
      <c r="J126" s="39">
        <v>372.83333333333326</v>
      </c>
      <c r="K126" s="39">
        <v>376.96666666666658</v>
      </c>
      <c r="L126" s="39">
        <v>379.93333333333328</v>
      </c>
      <c r="M126" s="31">
        <v>374</v>
      </c>
      <c r="N126" s="31">
        <v>366.9</v>
      </c>
      <c r="O126" s="422">
        <v>11233600</v>
      </c>
      <c r="P126" s="423">
        <v>3.3792240300375469E-2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395.2</v>
      </c>
      <c r="F127" s="38">
        <v>397.61666666666662</v>
      </c>
      <c r="G127" s="39">
        <v>391.58333333333326</v>
      </c>
      <c r="H127" s="39">
        <v>387.96666666666664</v>
      </c>
      <c r="I127" s="39">
        <v>381.93333333333328</v>
      </c>
      <c r="J127" s="39">
        <v>401.23333333333323</v>
      </c>
      <c r="K127" s="39">
        <v>407.26666666666665</v>
      </c>
      <c r="L127" s="39">
        <v>410.88333333333321</v>
      </c>
      <c r="M127" s="31">
        <v>403.65</v>
      </c>
      <c r="N127" s="31">
        <v>394</v>
      </c>
      <c r="O127" s="422">
        <v>17202000</v>
      </c>
      <c r="P127" s="423">
        <v>0.12094356835657501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2486.15</v>
      </c>
      <c r="F128" s="38">
        <v>2469.9833333333331</v>
      </c>
      <c r="G128" s="39">
        <v>2447.7166666666662</v>
      </c>
      <c r="H128" s="39">
        <v>2409.2833333333333</v>
      </c>
      <c r="I128" s="39">
        <v>2387.0166666666664</v>
      </c>
      <c r="J128" s="39">
        <v>2508.4166666666661</v>
      </c>
      <c r="K128" s="39">
        <v>2530.6833333333334</v>
      </c>
      <c r="L128" s="39">
        <v>2569.1166666666659</v>
      </c>
      <c r="M128" s="31">
        <v>2492.25</v>
      </c>
      <c r="N128" s="31">
        <v>2431.5500000000002</v>
      </c>
      <c r="O128" s="422">
        <v>9390000</v>
      </c>
      <c r="P128" s="423">
        <v>-3.2935796823827475E-2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5178.6000000000004</v>
      </c>
      <c r="F129" s="38">
        <v>5164.6333333333341</v>
      </c>
      <c r="G129" s="39">
        <v>5109.2666666666682</v>
      </c>
      <c r="H129" s="39">
        <v>5039.9333333333343</v>
      </c>
      <c r="I129" s="39">
        <v>4984.5666666666684</v>
      </c>
      <c r="J129" s="39">
        <v>5233.9666666666681</v>
      </c>
      <c r="K129" s="39">
        <v>5289.3333333333348</v>
      </c>
      <c r="L129" s="39">
        <v>5358.6666666666679</v>
      </c>
      <c r="M129" s="31">
        <v>5220</v>
      </c>
      <c r="N129" s="31">
        <v>5095.3</v>
      </c>
      <c r="O129" s="422">
        <v>1982700</v>
      </c>
      <c r="P129" s="423">
        <v>2.3144206207910828E-2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3928.95</v>
      </c>
      <c r="F130" s="38">
        <v>3906.5166666666664</v>
      </c>
      <c r="G130" s="39">
        <v>3877.6333333333328</v>
      </c>
      <c r="H130" s="39">
        <v>3826.3166666666662</v>
      </c>
      <c r="I130" s="39">
        <v>3797.4333333333325</v>
      </c>
      <c r="J130" s="39">
        <v>3957.833333333333</v>
      </c>
      <c r="K130" s="39">
        <v>3986.7166666666662</v>
      </c>
      <c r="L130" s="39">
        <v>4038.0333333333333</v>
      </c>
      <c r="M130" s="31">
        <v>3935.4</v>
      </c>
      <c r="N130" s="31">
        <v>3855.2</v>
      </c>
      <c r="O130" s="422">
        <v>1071400</v>
      </c>
      <c r="P130" s="423">
        <v>5.3490658800393311E-2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903.1</v>
      </c>
      <c r="F131" s="38">
        <v>901.58333333333337</v>
      </c>
      <c r="G131" s="39">
        <v>892.31666666666672</v>
      </c>
      <c r="H131" s="39">
        <v>881.5333333333333</v>
      </c>
      <c r="I131" s="39">
        <v>872.26666666666665</v>
      </c>
      <c r="J131" s="39">
        <v>912.36666666666679</v>
      </c>
      <c r="K131" s="39">
        <v>921.63333333333344</v>
      </c>
      <c r="L131" s="39">
        <v>932.41666666666686</v>
      </c>
      <c r="M131" s="31">
        <v>910.85</v>
      </c>
      <c r="N131" s="31">
        <v>890.8</v>
      </c>
      <c r="O131" s="422">
        <v>5479950</v>
      </c>
      <c r="P131" s="423">
        <v>1.7091361093847109E-3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1444.1</v>
      </c>
      <c r="F132" s="38">
        <v>1429.3500000000001</v>
      </c>
      <c r="G132" s="39">
        <v>1407.0000000000002</v>
      </c>
      <c r="H132" s="39">
        <v>1369.9</v>
      </c>
      <c r="I132" s="39">
        <v>1347.5500000000002</v>
      </c>
      <c r="J132" s="39">
        <v>1466.4500000000003</v>
      </c>
      <c r="K132" s="39">
        <v>1488.8000000000002</v>
      </c>
      <c r="L132" s="39">
        <v>1525.9000000000003</v>
      </c>
      <c r="M132" s="31">
        <v>1451.7</v>
      </c>
      <c r="N132" s="31">
        <v>1392.25</v>
      </c>
      <c r="O132" s="422">
        <v>13922300</v>
      </c>
      <c r="P132" s="423">
        <v>2.1782686873876189E-2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338.15</v>
      </c>
      <c r="F133" s="38">
        <v>336.16666666666669</v>
      </c>
      <c r="G133" s="39">
        <v>328.48333333333335</v>
      </c>
      <c r="H133" s="39">
        <v>318.81666666666666</v>
      </c>
      <c r="I133" s="39">
        <v>311.13333333333333</v>
      </c>
      <c r="J133" s="39">
        <v>345.83333333333337</v>
      </c>
      <c r="K133" s="39">
        <v>353.51666666666665</v>
      </c>
      <c r="L133" s="39">
        <v>363.18333333333339</v>
      </c>
      <c r="M133" s="31">
        <v>343.85</v>
      </c>
      <c r="N133" s="31">
        <v>326.5</v>
      </c>
      <c r="O133" s="422">
        <v>23024000</v>
      </c>
      <c r="P133" s="423">
        <v>-5.1886015483445888E-2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133.30000000000001</v>
      </c>
      <c r="F134" s="38">
        <v>132.76666666666668</v>
      </c>
      <c r="G134" s="39">
        <v>131.13333333333335</v>
      </c>
      <c r="H134" s="39">
        <v>128.96666666666667</v>
      </c>
      <c r="I134" s="39">
        <v>127.33333333333334</v>
      </c>
      <c r="J134" s="39">
        <v>134.93333333333337</v>
      </c>
      <c r="K134" s="39">
        <v>136.56666666666669</v>
      </c>
      <c r="L134" s="39">
        <v>138.73333333333338</v>
      </c>
      <c r="M134" s="31">
        <v>134.4</v>
      </c>
      <c r="N134" s="31">
        <v>130.6</v>
      </c>
      <c r="O134" s="422">
        <v>66888000</v>
      </c>
      <c r="P134" s="423">
        <v>8.0965771356540289E-2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533.5</v>
      </c>
      <c r="F135" s="38">
        <v>531.76666666666665</v>
      </c>
      <c r="G135" s="39">
        <v>528.73333333333335</v>
      </c>
      <c r="H135" s="39">
        <v>523.9666666666667</v>
      </c>
      <c r="I135" s="39">
        <v>520.93333333333339</v>
      </c>
      <c r="J135" s="39">
        <v>536.5333333333333</v>
      </c>
      <c r="K135" s="39">
        <v>539.56666666666661</v>
      </c>
      <c r="L135" s="39">
        <v>544.33333333333326</v>
      </c>
      <c r="M135" s="31">
        <v>534.79999999999995</v>
      </c>
      <c r="N135" s="31">
        <v>527</v>
      </c>
      <c r="O135" s="422">
        <v>10020000</v>
      </c>
      <c r="P135" s="423">
        <v>9.0634441087613302E-3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9858.7999999999993</v>
      </c>
      <c r="F136" s="38">
        <v>9792.1833333333325</v>
      </c>
      <c r="G136" s="39">
        <v>9659.366666666665</v>
      </c>
      <c r="H136" s="39">
        <v>9459.9333333333325</v>
      </c>
      <c r="I136" s="39">
        <v>9327.116666666665</v>
      </c>
      <c r="J136" s="39">
        <v>9991.616666666665</v>
      </c>
      <c r="K136" s="39">
        <v>10124.433333333334</v>
      </c>
      <c r="L136" s="39">
        <v>10323.866666666665</v>
      </c>
      <c r="M136" s="31">
        <v>9925</v>
      </c>
      <c r="N136" s="31">
        <v>9592.75</v>
      </c>
      <c r="O136" s="422">
        <v>2204600</v>
      </c>
      <c r="P136" s="423">
        <v>3.7263573915498262E-2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918.8</v>
      </c>
      <c r="F137" s="38">
        <v>920.86666666666667</v>
      </c>
      <c r="G137" s="39">
        <v>914.33333333333337</v>
      </c>
      <c r="H137" s="39">
        <v>909.86666666666667</v>
      </c>
      <c r="I137" s="39">
        <v>903.33333333333337</v>
      </c>
      <c r="J137" s="39">
        <v>925.33333333333337</v>
      </c>
      <c r="K137" s="39">
        <v>931.86666666666667</v>
      </c>
      <c r="L137" s="39">
        <v>936.33333333333337</v>
      </c>
      <c r="M137" s="31">
        <v>927.4</v>
      </c>
      <c r="N137" s="31">
        <v>916.4</v>
      </c>
      <c r="O137" s="422">
        <v>9370200</v>
      </c>
      <c r="P137" s="423">
        <v>-9.9844686043931655E-3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1499.95</v>
      </c>
      <c r="F138" s="38">
        <v>1477.6833333333334</v>
      </c>
      <c r="G138" s="39">
        <v>1426.1666666666667</v>
      </c>
      <c r="H138" s="39">
        <v>1352.3833333333334</v>
      </c>
      <c r="I138" s="39">
        <v>1300.8666666666668</v>
      </c>
      <c r="J138" s="39">
        <v>1551.4666666666667</v>
      </c>
      <c r="K138" s="39">
        <v>1602.9833333333331</v>
      </c>
      <c r="L138" s="39">
        <v>1676.7666666666667</v>
      </c>
      <c r="M138" s="31">
        <v>1529.2</v>
      </c>
      <c r="N138" s="31">
        <v>1403.9</v>
      </c>
      <c r="O138" s="422">
        <v>2220400</v>
      </c>
      <c r="P138" s="423">
        <v>0.89842681258549928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1499.9</v>
      </c>
      <c r="F139" s="38">
        <v>1486.2</v>
      </c>
      <c r="G139" s="39">
        <v>1468.15</v>
      </c>
      <c r="H139" s="39">
        <v>1436.4</v>
      </c>
      <c r="I139" s="39">
        <v>1418.3500000000001</v>
      </c>
      <c r="J139" s="39">
        <v>1517.95</v>
      </c>
      <c r="K139" s="39">
        <v>1535.9999999999998</v>
      </c>
      <c r="L139" s="39">
        <v>1567.75</v>
      </c>
      <c r="M139" s="31">
        <v>1504.25</v>
      </c>
      <c r="N139" s="31">
        <v>1454.45</v>
      </c>
      <c r="O139" s="422">
        <v>1518000</v>
      </c>
      <c r="P139" s="423">
        <v>0.12311334714412549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814.85</v>
      </c>
      <c r="F140" s="38">
        <v>814.7833333333333</v>
      </c>
      <c r="G140" s="39">
        <v>801.56666666666661</v>
      </c>
      <c r="H140" s="39">
        <v>788.2833333333333</v>
      </c>
      <c r="I140" s="39">
        <v>775.06666666666661</v>
      </c>
      <c r="J140" s="39">
        <v>828.06666666666661</v>
      </c>
      <c r="K140" s="39">
        <v>841.2833333333333</v>
      </c>
      <c r="L140" s="39">
        <v>854.56666666666661</v>
      </c>
      <c r="M140" s="31">
        <v>828</v>
      </c>
      <c r="N140" s="31">
        <v>801.5</v>
      </c>
      <c r="O140" s="422">
        <v>5649600</v>
      </c>
      <c r="P140" s="423">
        <v>-7.2254335260115612E-2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1056.25</v>
      </c>
      <c r="F141" s="38">
        <v>1054.7333333333333</v>
      </c>
      <c r="G141" s="39">
        <v>1047.5166666666667</v>
      </c>
      <c r="H141" s="39">
        <v>1038.7833333333333</v>
      </c>
      <c r="I141" s="39">
        <v>1031.5666666666666</v>
      </c>
      <c r="J141" s="39">
        <v>1063.4666666666667</v>
      </c>
      <c r="K141" s="39">
        <v>1070.6833333333334</v>
      </c>
      <c r="L141" s="39">
        <v>1079.4166666666667</v>
      </c>
      <c r="M141" s="31">
        <v>1061.95</v>
      </c>
      <c r="N141" s="31">
        <v>1046</v>
      </c>
      <c r="O141" s="422">
        <v>2069600</v>
      </c>
      <c r="P141" s="423">
        <v>3.3972821742605915E-2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86.4</v>
      </c>
      <c r="F142" s="38">
        <v>86.416666666666671</v>
      </c>
      <c r="G142" s="39">
        <v>85.783333333333346</v>
      </c>
      <c r="H142" s="39">
        <v>85.166666666666671</v>
      </c>
      <c r="I142" s="39">
        <v>84.533333333333346</v>
      </c>
      <c r="J142" s="39">
        <v>87.033333333333346</v>
      </c>
      <c r="K142" s="39">
        <v>87.666666666666671</v>
      </c>
      <c r="L142" s="39">
        <v>88.283333333333346</v>
      </c>
      <c r="M142" s="31">
        <v>87.05</v>
      </c>
      <c r="N142" s="31">
        <v>85.8</v>
      </c>
      <c r="O142" s="422">
        <v>66683200</v>
      </c>
      <c r="P142" s="423">
        <v>2.5327510917030567E-2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1908.55</v>
      </c>
      <c r="F143" s="38">
        <v>1897.3999999999999</v>
      </c>
      <c r="G143" s="39">
        <v>1858.9999999999998</v>
      </c>
      <c r="H143" s="39">
        <v>1809.4499999999998</v>
      </c>
      <c r="I143" s="39">
        <v>1771.0499999999997</v>
      </c>
      <c r="J143" s="39">
        <v>1946.9499999999998</v>
      </c>
      <c r="K143" s="39">
        <v>1985.35</v>
      </c>
      <c r="L143" s="39">
        <v>2034.8999999999999</v>
      </c>
      <c r="M143" s="31">
        <v>1935.8</v>
      </c>
      <c r="N143" s="31">
        <v>1847.85</v>
      </c>
      <c r="O143" s="422">
        <v>2792625</v>
      </c>
      <c r="P143" s="423">
        <v>-9.224993295789756E-2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101821.75</v>
      </c>
      <c r="F144" s="38">
        <v>101500.48333333334</v>
      </c>
      <c r="G144" s="39">
        <v>100834.96666666667</v>
      </c>
      <c r="H144" s="39">
        <v>99848.183333333334</v>
      </c>
      <c r="I144" s="39">
        <v>99182.666666666672</v>
      </c>
      <c r="J144" s="39">
        <v>102487.26666666668</v>
      </c>
      <c r="K144" s="39">
        <v>103152.78333333334</v>
      </c>
      <c r="L144" s="39">
        <v>104139.56666666668</v>
      </c>
      <c r="M144" s="31">
        <v>102166</v>
      </c>
      <c r="N144" s="31">
        <v>100513.7</v>
      </c>
      <c r="O144" s="422">
        <v>51280</v>
      </c>
      <c r="P144" s="423">
        <v>6.9447340980187691E-2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1248.1500000000001</v>
      </c>
      <c r="F145" s="38">
        <v>1250.3666666666668</v>
      </c>
      <c r="G145" s="39">
        <v>1238.7833333333335</v>
      </c>
      <c r="H145" s="39">
        <v>1229.4166666666667</v>
      </c>
      <c r="I145" s="39">
        <v>1217.8333333333335</v>
      </c>
      <c r="J145" s="39">
        <v>1259.7333333333336</v>
      </c>
      <c r="K145" s="39">
        <v>1271.3166666666666</v>
      </c>
      <c r="L145" s="39">
        <v>1280.6833333333336</v>
      </c>
      <c r="M145" s="31">
        <v>1261.95</v>
      </c>
      <c r="N145" s="31">
        <v>1241</v>
      </c>
      <c r="O145" s="422">
        <v>4825700</v>
      </c>
      <c r="P145" s="423">
        <v>4.34981684981685E-3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82.6</v>
      </c>
      <c r="F146" s="38">
        <v>82.683333333333337</v>
      </c>
      <c r="G146" s="39">
        <v>82.216666666666669</v>
      </c>
      <c r="H146" s="39">
        <v>81.833333333333329</v>
      </c>
      <c r="I146" s="39">
        <v>81.36666666666666</v>
      </c>
      <c r="J146" s="39">
        <v>83.066666666666677</v>
      </c>
      <c r="K146" s="39">
        <v>83.533333333333346</v>
      </c>
      <c r="L146" s="39">
        <v>83.916666666666686</v>
      </c>
      <c r="M146" s="31">
        <v>83.15</v>
      </c>
      <c r="N146" s="31">
        <v>82.3</v>
      </c>
      <c r="O146" s="422">
        <v>49785000</v>
      </c>
      <c r="P146" s="423">
        <v>1.5450512467492733E-2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4515.8500000000004</v>
      </c>
      <c r="F147" s="38">
        <v>4495.6166666666668</v>
      </c>
      <c r="G147" s="39">
        <v>4464.4833333333336</v>
      </c>
      <c r="H147" s="39">
        <v>4413.1166666666668</v>
      </c>
      <c r="I147" s="39">
        <v>4381.9833333333336</v>
      </c>
      <c r="J147" s="39">
        <v>4546.9833333333336</v>
      </c>
      <c r="K147" s="39">
        <v>4578.1166666666668</v>
      </c>
      <c r="L147" s="39">
        <v>4629.4833333333336</v>
      </c>
      <c r="M147" s="31">
        <v>4526.75</v>
      </c>
      <c r="N147" s="31">
        <v>4444.25</v>
      </c>
      <c r="O147" s="422">
        <v>1188150</v>
      </c>
      <c r="P147" s="423">
        <v>2.5313251487153526E-3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4509.8500000000004</v>
      </c>
      <c r="F148" s="38">
        <v>4498.8</v>
      </c>
      <c r="G148" s="39">
        <v>4471.05</v>
      </c>
      <c r="H148" s="39">
        <v>4432.25</v>
      </c>
      <c r="I148" s="39">
        <v>4404.5</v>
      </c>
      <c r="J148" s="39">
        <v>4537.6000000000004</v>
      </c>
      <c r="K148" s="39">
        <v>4565.3500000000004</v>
      </c>
      <c r="L148" s="39">
        <v>4604.1500000000005</v>
      </c>
      <c r="M148" s="31">
        <v>4526.55</v>
      </c>
      <c r="N148" s="31">
        <v>4460</v>
      </c>
      <c r="O148" s="422">
        <v>694650</v>
      </c>
      <c r="P148" s="423">
        <v>3.5323049407556449E-2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23037.5</v>
      </c>
      <c r="F149" s="38">
        <v>22978.583333333332</v>
      </c>
      <c r="G149" s="39">
        <v>22857.566666666666</v>
      </c>
      <c r="H149" s="39">
        <v>22677.633333333335</v>
      </c>
      <c r="I149" s="39">
        <v>22556.616666666669</v>
      </c>
      <c r="J149" s="39">
        <v>23158.516666666663</v>
      </c>
      <c r="K149" s="39">
        <v>23279.533333333333</v>
      </c>
      <c r="L149" s="39">
        <v>23459.46666666666</v>
      </c>
      <c r="M149" s="31">
        <v>23099.599999999999</v>
      </c>
      <c r="N149" s="31">
        <v>22798.65</v>
      </c>
      <c r="O149" s="422">
        <v>349000</v>
      </c>
      <c r="P149" s="423">
        <v>1.3238880501683892E-2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105.45</v>
      </c>
      <c r="F150" s="38">
        <v>105.48333333333333</v>
      </c>
      <c r="G150" s="39">
        <v>104.96666666666667</v>
      </c>
      <c r="H150" s="39">
        <v>104.48333333333333</v>
      </c>
      <c r="I150" s="39">
        <v>103.96666666666667</v>
      </c>
      <c r="J150" s="39">
        <v>105.96666666666667</v>
      </c>
      <c r="K150" s="39">
        <v>106.48333333333335</v>
      </c>
      <c r="L150" s="39">
        <v>106.96666666666667</v>
      </c>
      <c r="M150" s="31">
        <v>106</v>
      </c>
      <c r="N150" s="31">
        <v>105</v>
      </c>
      <c r="O150" s="422">
        <v>75150000</v>
      </c>
      <c r="P150" s="423">
        <v>5.2697932425617752E-2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190</v>
      </c>
      <c r="F151" s="38">
        <v>190.58333333333334</v>
      </c>
      <c r="G151" s="39">
        <v>188.31666666666669</v>
      </c>
      <c r="H151" s="39">
        <v>186.63333333333335</v>
      </c>
      <c r="I151" s="39">
        <v>184.3666666666667</v>
      </c>
      <c r="J151" s="39">
        <v>192.26666666666668</v>
      </c>
      <c r="K151" s="39">
        <v>194.53333333333333</v>
      </c>
      <c r="L151" s="39">
        <v>196.21666666666667</v>
      </c>
      <c r="M151" s="31">
        <v>192.85</v>
      </c>
      <c r="N151" s="31">
        <v>188.9</v>
      </c>
      <c r="O151" s="422">
        <v>62019000</v>
      </c>
      <c r="P151" s="423">
        <v>-1.3880938752146537E-2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991.15</v>
      </c>
      <c r="F152" s="38">
        <v>994.95000000000016</v>
      </c>
      <c r="G152" s="39">
        <v>983.65000000000032</v>
      </c>
      <c r="H152" s="39">
        <v>976.1500000000002</v>
      </c>
      <c r="I152" s="39">
        <v>964.85000000000036</v>
      </c>
      <c r="J152" s="39">
        <v>1002.4500000000003</v>
      </c>
      <c r="K152" s="39">
        <v>1013.7500000000002</v>
      </c>
      <c r="L152" s="39">
        <v>1021.2500000000002</v>
      </c>
      <c r="M152" s="31">
        <v>1006.25</v>
      </c>
      <c r="N152" s="31">
        <v>987.45</v>
      </c>
      <c r="O152" s="422">
        <v>3798200</v>
      </c>
      <c r="P152" s="423">
        <v>2.4016257158692039E-3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3886.6</v>
      </c>
      <c r="F153" s="38">
        <v>3886.5</v>
      </c>
      <c r="G153" s="39">
        <v>3845.85</v>
      </c>
      <c r="H153" s="39">
        <v>3805.1</v>
      </c>
      <c r="I153" s="39">
        <v>3764.45</v>
      </c>
      <c r="J153" s="39">
        <v>3927.25</v>
      </c>
      <c r="K153" s="39">
        <v>3967.8999999999996</v>
      </c>
      <c r="L153" s="39">
        <v>4008.65</v>
      </c>
      <c r="M153" s="31">
        <v>3927.15</v>
      </c>
      <c r="N153" s="31">
        <v>3845.75</v>
      </c>
      <c r="O153" s="422">
        <v>251600</v>
      </c>
      <c r="P153" s="423">
        <v>7.2463768115942032E-2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160.75</v>
      </c>
      <c r="F154" s="38">
        <v>160.43333333333331</v>
      </c>
      <c r="G154" s="39">
        <v>159.66666666666663</v>
      </c>
      <c r="H154" s="39">
        <v>158.58333333333331</v>
      </c>
      <c r="I154" s="39">
        <v>157.81666666666663</v>
      </c>
      <c r="J154" s="39">
        <v>161.51666666666662</v>
      </c>
      <c r="K154" s="39">
        <v>162.28333333333333</v>
      </c>
      <c r="L154" s="39">
        <v>163.36666666666662</v>
      </c>
      <c r="M154" s="31">
        <v>161.19999999999999</v>
      </c>
      <c r="N154" s="31">
        <v>159.35</v>
      </c>
      <c r="O154" s="422">
        <v>40540500</v>
      </c>
      <c r="P154" s="423">
        <v>6.4035171556914841E-3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37905.599999999999</v>
      </c>
      <c r="F155" s="38">
        <v>37946.166666666664</v>
      </c>
      <c r="G155" s="39">
        <v>37701.383333333331</v>
      </c>
      <c r="H155" s="39">
        <v>37497.166666666664</v>
      </c>
      <c r="I155" s="39">
        <v>37252.383333333331</v>
      </c>
      <c r="J155" s="39">
        <v>38150.383333333331</v>
      </c>
      <c r="K155" s="39">
        <v>38395.166666666672</v>
      </c>
      <c r="L155" s="39">
        <v>38599.383333333331</v>
      </c>
      <c r="M155" s="31">
        <v>38190.949999999997</v>
      </c>
      <c r="N155" s="31">
        <v>37741.949999999997</v>
      </c>
      <c r="O155" s="422">
        <v>157980</v>
      </c>
      <c r="P155" s="423">
        <v>-7.6321492509186847E-3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947.9</v>
      </c>
      <c r="F156" s="38">
        <v>954.91666666666663</v>
      </c>
      <c r="G156" s="39">
        <v>937.08333333333326</v>
      </c>
      <c r="H156" s="39">
        <v>926.26666666666665</v>
      </c>
      <c r="I156" s="39">
        <v>908.43333333333328</v>
      </c>
      <c r="J156" s="39">
        <v>965.73333333333323</v>
      </c>
      <c r="K156" s="39">
        <v>983.56666666666649</v>
      </c>
      <c r="L156" s="39">
        <v>994.38333333333321</v>
      </c>
      <c r="M156" s="31">
        <v>972.75</v>
      </c>
      <c r="N156" s="31">
        <v>944.1</v>
      </c>
      <c r="O156" s="422">
        <v>10027500</v>
      </c>
      <c r="P156" s="423">
        <v>-5.2377914806152101E-2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5023.3</v>
      </c>
      <c r="F157" s="38">
        <v>4989.3166666666666</v>
      </c>
      <c r="G157" s="39">
        <v>4923.6333333333332</v>
      </c>
      <c r="H157" s="39">
        <v>4823.9666666666662</v>
      </c>
      <c r="I157" s="39">
        <v>4758.2833333333328</v>
      </c>
      <c r="J157" s="39">
        <v>5088.9833333333336</v>
      </c>
      <c r="K157" s="39">
        <v>5154.6666666666661</v>
      </c>
      <c r="L157" s="39">
        <v>5254.3333333333339</v>
      </c>
      <c r="M157" s="31">
        <v>5055</v>
      </c>
      <c r="N157" s="31">
        <v>4889.6499999999996</v>
      </c>
      <c r="O157" s="422">
        <v>1231650</v>
      </c>
      <c r="P157" s="423">
        <v>1.3390928725701945E-2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222.35</v>
      </c>
      <c r="F158" s="38">
        <v>221.45000000000002</v>
      </c>
      <c r="G158" s="39">
        <v>220.05000000000004</v>
      </c>
      <c r="H158" s="39">
        <v>217.75000000000003</v>
      </c>
      <c r="I158" s="39">
        <v>216.35000000000005</v>
      </c>
      <c r="J158" s="39">
        <v>223.75000000000003</v>
      </c>
      <c r="K158" s="39">
        <v>225.15</v>
      </c>
      <c r="L158" s="39">
        <v>227.45000000000002</v>
      </c>
      <c r="M158" s="31">
        <v>222.85</v>
      </c>
      <c r="N158" s="31">
        <v>219.15</v>
      </c>
      <c r="O158" s="422">
        <v>11889000</v>
      </c>
      <c r="P158" s="423">
        <v>7.1156289707750954E-3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217.25</v>
      </c>
      <c r="F159" s="38">
        <v>218.01666666666665</v>
      </c>
      <c r="G159" s="39">
        <v>214.6333333333333</v>
      </c>
      <c r="H159" s="39">
        <v>212.01666666666665</v>
      </c>
      <c r="I159" s="39">
        <v>208.6333333333333</v>
      </c>
      <c r="J159" s="39">
        <v>220.6333333333333</v>
      </c>
      <c r="K159" s="39">
        <v>224.01666666666662</v>
      </c>
      <c r="L159" s="39">
        <v>226.6333333333333</v>
      </c>
      <c r="M159" s="31">
        <v>221.4</v>
      </c>
      <c r="N159" s="31">
        <v>215.4</v>
      </c>
      <c r="O159" s="422">
        <v>61076200</v>
      </c>
      <c r="P159" s="423">
        <v>-2.0385839299920445E-2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2610.0500000000002</v>
      </c>
      <c r="F160" s="38">
        <v>2620.2166666666667</v>
      </c>
      <c r="G160" s="39">
        <v>2588.4333333333334</v>
      </c>
      <c r="H160" s="39">
        <v>2566.8166666666666</v>
      </c>
      <c r="I160" s="39">
        <v>2535.0333333333333</v>
      </c>
      <c r="J160" s="39">
        <v>2641.8333333333335</v>
      </c>
      <c r="K160" s="39">
        <v>2673.6166666666672</v>
      </c>
      <c r="L160" s="39">
        <v>2695.2333333333336</v>
      </c>
      <c r="M160" s="31">
        <v>2652</v>
      </c>
      <c r="N160" s="31">
        <v>2598.6</v>
      </c>
      <c r="O160" s="422">
        <v>2375000</v>
      </c>
      <c r="P160" s="423">
        <v>8.2251082251082255E-2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3935.6</v>
      </c>
      <c r="F161" s="38">
        <v>3930.9833333333336</v>
      </c>
      <c r="G161" s="39">
        <v>3901.9666666666672</v>
      </c>
      <c r="H161" s="39">
        <v>3868.3333333333335</v>
      </c>
      <c r="I161" s="39">
        <v>3839.3166666666671</v>
      </c>
      <c r="J161" s="39">
        <v>3964.6166666666672</v>
      </c>
      <c r="K161" s="39">
        <v>3993.6333333333337</v>
      </c>
      <c r="L161" s="39">
        <v>4027.2666666666673</v>
      </c>
      <c r="M161" s="31">
        <v>3960</v>
      </c>
      <c r="N161" s="31">
        <v>3897.35</v>
      </c>
      <c r="O161" s="422">
        <v>1615750</v>
      </c>
      <c r="P161" s="423">
        <v>4.3766149870801033E-2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52.05</v>
      </c>
      <c r="F162" s="38">
        <v>51.716666666666661</v>
      </c>
      <c r="G162" s="39">
        <v>51.283333333333324</v>
      </c>
      <c r="H162" s="39">
        <v>50.516666666666666</v>
      </c>
      <c r="I162" s="39">
        <v>50.083333333333329</v>
      </c>
      <c r="J162" s="39">
        <v>52.48333333333332</v>
      </c>
      <c r="K162" s="39">
        <v>52.916666666666657</v>
      </c>
      <c r="L162" s="39">
        <v>53.683333333333316</v>
      </c>
      <c r="M162" s="31">
        <v>52.15</v>
      </c>
      <c r="N162" s="31">
        <v>50.95</v>
      </c>
      <c r="O162" s="422">
        <v>268384000</v>
      </c>
      <c r="P162" s="423">
        <v>3.9152521372816253E-2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3570.4</v>
      </c>
      <c r="F163" s="38">
        <v>3584.2999999999997</v>
      </c>
      <c r="G163" s="39">
        <v>3534.3499999999995</v>
      </c>
      <c r="H163" s="39">
        <v>3498.2999999999997</v>
      </c>
      <c r="I163" s="39">
        <v>3448.3499999999995</v>
      </c>
      <c r="J163" s="39">
        <v>3620.3499999999995</v>
      </c>
      <c r="K163" s="39">
        <v>3670.2999999999993</v>
      </c>
      <c r="L163" s="39">
        <v>3706.3499999999995</v>
      </c>
      <c r="M163" s="31">
        <v>3634.25</v>
      </c>
      <c r="N163" s="31">
        <v>3548.25</v>
      </c>
      <c r="O163" s="422">
        <v>1534500</v>
      </c>
      <c r="P163" s="423">
        <v>-2.7196652719665274E-2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255.9</v>
      </c>
      <c r="F164" s="38">
        <v>256.40000000000003</v>
      </c>
      <c r="G164" s="39">
        <v>252.00000000000006</v>
      </c>
      <c r="H164" s="39">
        <v>248.10000000000002</v>
      </c>
      <c r="I164" s="39">
        <v>243.70000000000005</v>
      </c>
      <c r="J164" s="39">
        <v>260.30000000000007</v>
      </c>
      <c r="K164" s="39">
        <v>264.70000000000005</v>
      </c>
      <c r="L164" s="39">
        <v>268.60000000000008</v>
      </c>
      <c r="M164" s="31">
        <v>260.8</v>
      </c>
      <c r="N164" s="31">
        <v>252.5</v>
      </c>
      <c r="O164" s="422">
        <v>29319300</v>
      </c>
      <c r="P164" s="423">
        <v>6.861381548446917E-3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1382.6</v>
      </c>
      <c r="F165" s="38">
        <v>1388.9166666666667</v>
      </c>
      <c r="G165" s="39">
        <v>1373.6833333333334</v>
      </c>
      <c r="H165" s="39">
        <v>1364.7666666666667</v>
      </c>
      <c r="I165" s="39">
        <v>1349.5333333333333</v>
      </c>
      <c r="J165" s="39">
        <v>1397.8333333333335</v>
      </c>
      <c r="K165" s="39">
        <v>1413.0666666666666</v>
      </c>
      <c r="L165" s="39">
        <v>1421.9833333333336</v>
      </c>
      <c r="M165" s="31">
        <v>1404.15</v>
      </c>
      <c r="N165" s="31">
        <v>1380</v>
      </c>
      <c r="O165" s="422">
        <v>3557587</v>
      </c>
      <c r="P165" s="423">
        <v>3.0899870267720252E-2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930.75</v>
      </c>
      <c r="F166" s="38">
        <v>934.1</v>
      </c>
      <c r="G166" s="39">
        <v>924.1</v>
      </c>
      <c r="H166" s="39">
        <v>917.45</v>
      </c>
      <c r="I166" s="39">
        <v>907.45</v>
      </c>
      <c r="J166" s="39">
        <v>940.75</v>
      </c>
      <c r="K166" s="39">
        <v>950.75</v>
      </c>
      <c r="L166" s="39">
        <v>957.4</v>
      </c>
      <c r="M166" s="31">
        <v>944.1</v>
      </c>
      <c r="N166" s="31">
        <v>927.45</v>
      </c>
      <c r="O166" s="422">
        <v>2307750</v>
      </c>
      <c r="P166" s="423">
        <v>-2.267818574514039E-2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183.1</v>
      </c>
      <c r="F167" s="38">
        <v>181.35</v>
      </c>
      <c r="G167" s="39">
        <v>178.64999999999998</v>
      </c>
      <c r="H167" s="39">
        <v>174.2</v>
      </c>
      <c r="I167" s="39">
        <v>171.49999999999997</v>
      </c>
      <c r="J167" s="39">
        <v>185.79999999999998</v>
      </c>
      <c r="K167" s="39">
        <v>188.49999999999997</v>
      </c>
      <c r="L167" s="39">
        <v>192.95</v>
      </c>
      <c r="M167" s="31">
        <v>184.05</v>
      </c>
      <c r="N167" s="31">
        <v>176.9</v>
      </c>
      <c r="O167" s="422">
        <v>44965000</v>
      </c>
      <c r="P167" s="423">
        <v>0.10370643102601866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165.8</v>
      </c>
      <c r="F168" s="38">
        <v>167.00000000000003</v>
      </c>
      <c r="G168" s="39">
        <v>163.60000000000005</v>
      </c>
      <c r="H168" s="39">
        <v>161.40000000000003</v>
      </c>
      <c r="I168" s="39">
        <v>158.00000000000006</v>
      </c>
      <c r="J168" s="39">
        <v>169.20000000000005</v>
      </c>
      <c r="K168" s="39">
        <v>172.60000000000002</v>
      </c>
      <c r="L168" s="39">
        <v>174.80000000000004</v>
      </c>
      <c r="M168" s="31">
        <v>170.4</v>
      </c>
      <c r="N168" s="31">
        <v>164.8</v>
      </c>
      <c r="O168" s="422">
        <v>55144000</v>
      </c>
      <c r="P168" s="423">
        <v>1.9372966577935521E-2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2564.6999999999998</v>
      </c>
      <c r="F169" s="38">
        <v>2561.4</v>
      </c>
      <c r="G169" s="39">
        <v>2554.8000000000002</v>
      </c>
      <c r="H169" s="39">
        <v>2544.9</v>
      </c>
      <c r="I169" s="39">
        <v>2538.3000000000002</v>
      </c>
      <c r="J169" s="39">
        <v>2571.3000000000002</v>
      </c>
      <c r="K169" s="39">
        <v>2577.8999999999996</v>
      </c>
      <c r="L169" s="39">
        <v>2587.8000000000002</v>
      </c>
      <c r="M169" s="31">
        <v>2568</v>
      </c>
      <c r="N169" s="31">
        <v>2551.5</v>
      </c>
      <c r="O169" s="422">
        <v>34473750</v>
      </c>
      <c r="P169" s="423">
        <v>-8.9976787138781288E-3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85.95</v>
      </c>
      <c r="F170" s="38">
        <v>85.883333333333326</v>
      </c>
      <c r="G170" s="39">
        <v>85.466666666666654</v>
      </c>
      <c r="H170" s="39">
        <v>84.983333333333334</v>
      </c>
      <c r="I170" s="39">
        <v>84.566666666666663</v>
      </c>
      <c r="J170" s="39">
        <v>86.366666666666646</v>
      </c>
      <c r="K170" s="39">
        <v>86.783333333333331</v>
      </c>
      <c r="L170" s="39">
        <v>87.266666666666637</v>
      </c>
      <c r="M170" s="31">
        <v>86.3</v>
      </c>
      <c r="N170" s="31">
        <v>85.4</v>
      </c>
      <c r="O170" s="422">
        <v>94152000</v>
      </c>
      <c r="P170" s="423">
        <v>6.9301848049281318E-3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852.9</v>
      </c>
      <c r="F171" s="38">
        <v>856.81666666666661</v>
      </c>
      <c r="G171" s="39">
        <v>846.63333333333321</v>
      </c>
      <c r="H171" s="39">
        <v>840.36666666666656</v>
      </c>
      <c r="I171" s="39">
        <v>830.18333333333317</v>
      </c>
      <c r="J171" s="39">
        <v>863.08333333333326</v>
      </c>
      <c r="K171" s="39">
        <v>873.26666666666665</v>
      </c>
      <c r="L171" s="39">
        <v>879.5333333333333</v>
      </c>
      <c r="M171" s="31">
        <v>867</v>
      </c>
      <c r="N171" s="31">
        <v>850.55</v>
      </c>
      <c r="O171" s="422">
        <v>9008000</v>
      </c>
      <c r="P171" s="423">
        <v>2.3078320915864075E-2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1316.2</v>
      </c>
      <c r="F172" s="38">
        <v>1315.3666666666668</v>
      </c>
      <c r="G172" s="39">
        <v>1306.8333333333335</v>
      </c>
      <c r="H172" s="39">
        <v>1297.4666666666667</v>
      </c>
      <c r="I172" s="39">
        <v>1288.9333333333334</v>
      </c>
      <c r="J172" s="39">
        <v>1324.7333333333336</v>
      </c>
      <c r="K172" s="39">
        <v>1333.2666666666669</v>
      </c>
      <c r="L172" s="39">
        <v>1342.6333333333337</v>
      </c>
      <c r="M172" s="31">
        <v>1323.9</v>
      </c>
      <c r="N172" s="31">
        <v>1306</v>
      </c>
      <c r="O172" s="422">
        <v>7581750</v>
      </c>
      <c r="P172" s="423">
        <v>-1.1054588143220506E-2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575.75</v>
      </c>
      <c r="F173" s="38">
        <v>575.44999999999993</v>
      </c>
      <c r="G173" s="39">
        <v>573.69999999999982</v>
      </c>
      <c r="H173" s="39">
        <v>571.64999999999986</v>
      </c>
      <c r="I173" s="39">
        <v>569.89999999999975</v>
      </c>
      <c r="J173" s="39">
        <v>577.49999999999989</v>
      </c>
      <c r="K173" s="39">
        <v>579.25000000000011</v>
      </c>
      <c r="L173" s="39">
        <v>581.29999999999995</v>
      </c>
      <c r="M173" s="31">
        <v>577.20000000000005</v>
      </c>
      <c r="N173" s="31">
        <v>573.4</v>
      </c>
      <c r="O173" s="422">
        <v>77958000</v>
      </c>
      <c r="P173" s="423">
        <v>2.3594753220152045E-2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24050.25</v>
      </c>
      <c r="F174" s="38">
        <v>24139.666666666668</v>
      </c>
      <c r="G174" s="39">
        <v>23916.133333333335</v>
      </c>
      <c r="H174" s="39">
        <v>23782.016666666666</v>
      </c>
      <c r="I174" s="39">
        <v>23558.483333333334</v>
      </c>
      <c r="J174" s="39">
        <v>24273.783333333336</v>
      </c>
      <c r="K174" s="39">
        <v>24497.316666666669</v>
      </c>
      <c r="L174" s="39">
        <v>24631.433333333338</v>
      </c>
      <c r="M174" s="31">
        <v>24363.200000000001</v>
      </c>
      <c r="N174" s="31">
        <v>24005.55</v>
      </c>
      <c r="O174" s="422">
        <v>251225</v>
      </c>
      <c r="P174" s="423">
        <v>4.5986204138758376E-3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3780.5</v>
      </c>
      <c r="F175" s="38">
        <v>3781.75</v>
      </c>
      <c r="G175" s="39">
        <v>3739.6</v>
      </c>
      <c r="H175" s="39">
        <v>3698.7</v>
      </c>
      <c r="I175" s="39">
        <v>3656.5499999999997</v>
      </c>
      <c r="J175" s="39">
        <v>3822.65</v>
      </c>
      <c r="K175" s="39">
        <v>3864.7999999999997</v>
      </c>
      <c r="L175" s="39">
        <v>3905.7000000000003</v>
      </c>
      <c r="M175" s="31">
        <v>3823.9</v>
      </c>
      <c r="N175" s="31">
        <v>3740.85</v>
      </c>
      <c r="O175" s="422">
        <v>1582350</v>
      </c>
      <c r="P175" s="423">
        <v>4.8899755501222494E-3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2306.15</v>
      </c>
      <c r="F176" s="38">
        <v>2315.7000000000003</v>
      </c>
      <c r="G176" s="39">
        <v>2291.6000000000004</v>
      </c>
      <c r="H176" s="39">
        <v>2277.0500000000002</v>
      </c>
      <c r="I176" s="39">
        <v>2252.9500000000003</v>
      </c>
      <c r="J176" s="39">
        <v>2330.2500000000005</v>
      </c>
      <c r="K176" s="39">
        <v>2354.35</v>
      </c>
      <c r="L176" s="39">
        <v>2368.9000000000005</v>
      </c>
      <c r="M176" s="31">
        <v>2339.8000000000002</v>
      </c>
      <c r="N176" s="31">
        <v>2301.15</v>
      </c>
      <c r="O176" s="422">
        <v>3799875</v>
      </c>
      <c r="P176" s="423">
        <v>5.2669852482858923E-2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1744.35</v>
      </c>
      <c r="F177" s="38">
        <v>1747.0166666666667</v>
      </c>
      <c r="G177" s="39">
        <v>1715.0333333333333</v>
      </c>
      <c r="H177" s="39">
        <v>1685.7166666666667</v>
      </c>
      <c r="I177" s="39">
        <v>1653.7333333333333</v>
      </c>
      <c r="J177" s="39">
        <v>1776.3333333333333</v>
      </c>
      <c r="K177" s="39">
        <v>1808.3166666666664</v>
      </c>
      <c r="L177" s="39">
        <v>1837.6333333333332</v>
      </c>
      <c r="M177" s="31">
        <v>1779</v>
      </c>
      <c r="N177" s="31">
        <v>1717.7</v>
      </c>
      <c r="O177" s="422">
        <v>5478600</v>
      </c>
      <c r="P177" s="423">
        <v>1.8289282926285268E-2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1056.0999999999999</v>
      </c>
      <c r="F178" s="38">
        <v>1048.6666666666667</v>
      </c>
      <c r="G178" s="39">
        <v>1034.7333333333336</v>
      </c>
      <c r="H178" s="39">
        <v>1013.3666666666668</v>
      </c>
      <c r="I178" s="39">
        <v>999.43333333333362</v>
      </c>
      <c r="J178" s="39">
        <v>1070.0333333333335</v>
      </c>
      <c r="K178" s="39">
        <v>1083.9666666666665</v>
      </c>
      <c r="L178" s="39">
        <v>1105.3333333333335</v>
      </c>
      <c r="M178" s="31">
        <v>1062.5999999999999</v>
      </c>
      <c r="N178" s="31">
        <v>1027.3</v>
      </c>
      <c r="O178" s="422">
        <v>27584900</v>
      </c>
      <c r="P178" s="423">
        <v>-1.1811023622047244E-2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441.75</v>
      </c>
      <c r="F179" s="38">
        <v>441.38333333333338</v>
      </c>
      <c r="G179" s="39">
        <v>438.26666666666677</v>
      </c>
      <c r="H179" s="39">
        <v>434.78333333333336</v>
      </c>
      <c r="I179" s="39">
        <v>431.66666666666674</v>
      </c>
      <c r="J179" s="39">
        <v>444.86666666666679</v>
      </c>
      <c r="K179" s="39">
        <v>447.98333333333346</v>
      </c>
      <c r="L179" s="39">
        <v>451.46666666666681</v>
      </c>
      <c r="M179" s="31">
        <v>444.5</v>
      </c>
      <c r="N179" s="31">
        <v>437.9</v>
      </c>
      <c r="O179" s="422">
        <v>8236500</v>
      </c>
      <c r="P179" s="423">
        <v>-7.2793448589626936E-4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770.45</v>
      </c>
      <c r="F180" s="38">
        <v>767.66666666666663</v>
      </c>
      <c r="G180" s="39">
        <v>756.7833333333333</v>
      </c>
      <c r="H180" s="39">
        <v>743.11666666666667</v>
      </c>
      <c r="I180" s="39">
        <v>732.23333333333335</v>
      </c>
      <c r="J180" s="39">
        <v>781.33333333333326</v>
      </c>
      <c r="K180" s="39">
        <v>792.2166666666667</v>
      </c>
      <c r="L180" s="39">
        <v>805.88333333333321</v>
      </c>
      <c r="M180" s="31">
        <v>778.55</v>
      </c>
      <c r="N180" s="31">
        <v>754</v>
      </c>
      <c r="O180" s="422">
        <v>2994000</v>
      </c>
      <c r="P180" s="423">
        <v>2.3589743589743591E-2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1004.1</v>
      </c>
      <c r="F181" s="38">
        <v>1003.3666666666668</v>
      </c>
      <c r="G181" s="39">
        <v>995.53333333333353</v>
      </c>
      <c r="H181" s="39">
        <v>986.9666666666667</v>
      </c>
      <c r="I181" s="39">
        <v>979.13333333333344</v>
      </c>
      <c r="J181" s="39">
        <v>1011.9333333333336</v>
      </c>
      <c r="K181" s="39">
        <v>1019.7666666666669</v>
      </c>
      <c r="L181" s="39">
        <v>1028.3333333333337</v>
      </c>
      <c r="M181" s="31">
        <v>1011.2</v>
      </c>
      <c r="N181" s="31">
        <v>994.8</v>
      </c>
      <c r="O181" s="422">
        <v>7384300</v>
      </c>
      <c r="P181" s="423">
        <v>2.1143900212960146E-2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1606.8</v>
      </c>
      <c r="F182" s="38">
        <v>1581.4833333333333</v>
      </c>
      <c r="G182" s="39">
        <v>1540.3666666666668</v>
      </c>
      <c r="H182" s="39">
        <v>1473.9333333333334</v>
      </c>
      <c r="I182" s="39">
        <v>1432.8166666666668</v>
      </c>
      <c r="J182" s="39">
        <v>1647.9166666666667</v>
      </c>
      <c r="K182" s="39">
        <v>1689.0333333333331</v>
      </c>
      <c r="L182" s="39">
        <v>1755.4666666666667</v>
      </c>
      <c r="M182" s="31">
        <v>1622.6</v>
      </c>
      <c r="N182" s="31">
        <v>1515.05</v>
      </c>
      <c r="O182" s="422">
        <v>3726500</v>
      </c>
      <c r="P182" s="423">
        <v>9.4580702012042883E-2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867</v>
      </c>
      <c r="F183" s="38">
        <v>864.35</v>
      </c>
      <c r="G183" s="39">
        <v>859.30000000000007</v>
      </c>
      <c r="H183" s="39">
        <v>851.6</v>
      </c>
      <c r="I183" s="39">
        <v>846.55000000000007</v>
      </c>
      <c r="J183" s="39">
        <v>872.05000000000007</v>
      </c>
      <c r="K183" s="39">
        <v>877.1</v>
      </c>
      <c r="L183" s="39">
        <v>884.80000000000007</v>
      </c>
      <c r="M183" s="31">
        <v>869.4</v>
      </c>
      <c r="N183" s="31">
        <v>856.65</v>
      </c>
      <c r="O183" s="422">
        <v>9489600</v>
      </c>
      <c r="P183" s="423">
        <v>4.4374009508716325E-2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598.4</v>
      </c>
      <c r="F184" s="38">
        <v>597.5</v>
      </c>
      <c r="G184" s="39">
        <v>592.1</v>
      </c>
      <c r="H184" s="39">
        <v>585.80000000000007</v>
      </c>
      <c r="I184" s="39">
        <v>580.40000000000009</v>
      </c>
      <c r="J184" s="39">
        <v>603.79999999999995</v>
      </c>
      <c r="K184" s="39">
        <v>609.20000000000005</v>
      </c>
      <c r="L184" s="39">
        <v>615.49999999999989</v>
      </c>
      <c r="M184" s="31">
        <v>602.9</v>
      </c>
      <c r="N184" s="31">
        <v>591.20000000000005</v>
      </c>
      <c r="O184" s="422">
        <v>46732875</v>
      </c>
      <c r="P184" s="423">
        <v>-7.8056454784739661E-3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223.5</v>
      </c>
      <c r="F185" s="38">
        <v>222.61666666666667</v>
      </c>
      <c r="G185" s="39">
        <v>221.03333333333336</v>
      </c>
      <c r="H185" s="39">
        <v>218.56666666666669</v>
      </c>
      <c r="I185" s="39">
        <v>216.98333333333338</v>
      </c>
      <c r="J185" s="39">
        <v>225.08333333333334</v>
      </c>
      <c r="K185" s="39">
        <v>226.66666666666666</v>
      </c>
      <c r="L185" s="39">
        <v>229.13333333333333</v>
      </c>
      <c r="M185" s="31">
        <v>224.2</v>
      </c>
      <c r="N185" s="31">
        <v>220.15</v>
      </c>
      <c r="O185" s="422">
        <v>84594375</v>
      </c>
      <c r="P185" s="423">
        <v>1.1582855759141173E-2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112.5</v>
      </c>
      <c r="F186" s="38">
        <v>111.83333333333333</v>
      </c>
      <c r="G186" s="39">
        <v>110.86666666666666</v>
      </c>
      <c r="H186" s="39">
        <v>109.23333333333333</v>
      </c>
      <c r="I186" s="39">
        <v>108.26666666666667</v>
      </c>
      <c r="J186" s="39">
        <v>113.46666666666665</v>
      </c>
      <c r="K186" s="39">
        <v>114.43333333333332</v>
      </c>
      <c r="L186" s="39">
        <v>116.06666666666665</v>
      </c>
      <c r="M186" s="31">
        <v>112.8</v>
      </c>
      <c r="N186" s="31">
        <v>110.2</v>
      </c>
      <c r="O186" s="422">
        <v>224240500</v>
      </c>
      <c r="P186" s="423">
        <v>1.1009993304733802E-2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3313.8</v>
      </c>
      <c r="F187" s="38">
        <v>3286.25</v>
      </c>
      <c r="G187" s="39">
        <v>3254.5</v>
      </c>
      <c r="H187" s="39">
        <v>3195.2</v>
      </c>
      <c r="I187" s="39">
        <v>3163.45</v>
      </c>
      <c r="J187" s="39">
        <v>3345.55</v>
      </c>
      <c r="K187" s="39">
        <v>3377.3</v>
      </c>
      <c r="L187" s="39">
        <v>3436.6000000000004</v>
      </c>
      <c r="M187" s="31">
        <v>3318</v>
      </c>
      <c r="N187" s="31">
        <v>3226.95</v>
      </c>
      <c r="O187" s="422">
        <v>11835775</v>
      </c>
      <c r="P187" s="423">
        <v>3.6505557451734015E-3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1137.8</v>
      </c>
      <c r="F188" s="38">
        <v>1131.2666666666667</v>
      </c>
      <c r="G188" s="39">
        <v>1122.5333333333333</v>
      </c>
      <c r="H188" s="39">
        <v>1107.2666666666667</v>
      </c>
      <c r="I188" s="39">
        <v>1098.5333333333333</v>
      </c>
      <c r="J188" s="39">
        <v>1146.5333333333333</v>
      </c>
      <c r="K188" s="39">
        <v>1155.2666666666664</v>
      </c>
      <c r="L188" s="39">
        <v>1170.5333333333333</v>
      </c>
      <c r="M188" s="31">
        <v>1140</v>
      </c>
      <c r="N188" s="31">
        <v>1116</v>
      </c>
      <c r="O188" s="422">
        <v>13027800</v>
      </c>
      <c r="P188" s="423">
        <v>1.3111235535647629E-2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3052.15</v>
      </c>
      <c r="F189" s="38">
        <v>3052.5499999999997</v>
      </c>
      <c r="G189" s="39">
        <v>3035.6999999999994</v>
      </c>
      <c r="H189" s="39">
        <v>3019.2499999999995</v>
      </c>
      <c r="I189" s="39">
        <v>3002.3999999999992</v>
      </c>
      <c r="J189" s="39">
        <v>3068.9999999999995</v>
      </c>
      <c r="K189" s="39">
        <v>3085.85</v>
      </c>
      <c r="L189" s="39">
        <v>3102.2999999999997</v>
      </c>
      <c r="M189" s="31">
        <v>3069.4</v>
      </c>
      <c r="N189" s="31">
        <v>3036.1</v>
      </c>
      <c r="O189" s="422">
        <v>5469375</v>
      </c>
      <c r="P189" s="423">
        <v>-6.4037059745214253E-3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1919.5</v>
      </c>
      <c r="F190" s="38">
        <v>1924.4333333333334</v>
      </c>
      <c r="G190" s="39">
        <v>1908.0166666666669</v>
      </c>
      <c r="H190" s="39">
        <v>1896.5333333333335</v>
      </c>
      <c r="I190" s="39">
        <v>1880.116666666667</v>
      </c>
      <c r="J190" s="39">
        <v>1935.9166666666667</v>
      </c>
      <c r="K190" s="39">
        <v>1952.3333333333333</v>
      </c>
      <c r="L190" s="39">
        <v>1963.8166666666666</v>
      </c>
      <c r="M190" s="31">
        <v>1940.85</v>
      </c>
      <c r="N190" s="31">
        <v>1912.95</v>
      </c>
      <c r="O190" s="422">
        <v>1805500</v>
      </c>
      <c r="P190" s="423">
        <v>-2.2733423545331529E-2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1777.4</v>
      </c>
      <c r="F191" s="38">
        <v>1782.1000000000001</v>
      </c>
      <c r="G191" s="39">
        <v>1768.2000000000003</v>
      </c>
      <c r="H191" s="39">
        <v>1759.0000000000002</v>
      </c>
      <c r="I191" s="39">
        <v>1745.1000000000004</v>
      </c>
      <c r="J191" s="39">
        <v>1791.3000000000002</v>
      </c>
      <c r="K191" s="39">
        <v>1805.2000000000003</v>
      </c>
      <c r="L191" s="39">
        <v>1814.4</v>
      </c>
      <c r="M191" s="31">
        <v>1796</v>
      </c>
      <c r="N191" s="31">
        <v>1772.9</v>
      </c>
      <c r="O191" s="422">
        <v>3610400</v>
      </c>
      <c r="P191" s="423">
        <v>1.0297738974703379E-2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1333.35</v>
      </c>
      <c r="F192" s="38">
        <v>1333.2666666666667</v>
      </c>
      <c r="G192" s="39">
        <v>1320.0833333333333</v>
      </c>
      <c r="H192" s="39">
        <v>1306.8166666666666</v>
      </c>
      <c r="I192" s="39">
        <v>1293.6333333333332</v>
      </c>
      <c r="J192" s="39">
        <v>1346.5333333333333</v>
      </c>
      <c r="K192" s="39">
        <v>1359.7166666666667</v>
      </c>
      <c r="L192" s="39">
        <v>1372.9833333333333</v>
      </c>
      <c r="M192" s="31">
        <v>1346.45</v>
      </c>
      <c r="N192" s="31">
        <v>1320</v>
      </c>
      <c r="O192" s="422">
        <v>7260400</v>
      </c>
      <c r="P192" s="423">
        <v>6.5016982047549736E-3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1522.5</v>
      </c>
      <c r="F193" s="38">
        <v>1522.9333333333334</v>
      </c>
      <c r="G193" s="39">
        <v>1513.1166666666668</v>
      </c>
      <c r="H193" s="39">
        <v>1503.7333333333333</v>
      </c>
      <c r="I193" s="39">
        <v>1493.9166666666667</v>
      </c>
      <c r="J193" s="39">
        <v>1532.3166666666668</v>
      </c>
      <c r="K193" s="39">
        <v>1542.1333333333334</v>
      </c>
      <c r="L193" s="39">
        <v>1551.5166666666669</v>
      </c>
      <c r="M193" s="31">
        <v>1532.75</v>
      </c>
      <c r="N193" s="31">
        <v>1513.55</v>
      </c>
      <c r="O193" s="422">
        <v>2161600</v>
      </c>
      <c r="P193" s="423">
        <v>2.3872679045092837E-2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8306.9</v>
      </c>
      <c r="F194" s="38">
        <v>8301.2999999999993</v>
      </c>
      <c r="G194" s="39">
        <v>8271.7999999999993</v>
      </c>
      <c r="H194" s="39">
        <v>8236.7000000000007</v>
      </c>
      <c r="I194" s="39">
        <v>8207.2000000000007</v>
      </c>
      <c r="J194" s="39">
        <v>8336.3999999999978</v>
      </c>
      <c r="K194" s="39">
        <v>8365.8999999999978</v>
      </c>
      <c r="L194" s="39">
        <v>8400.9999999999964</v>
      </c>
      <c r="M194" s="31">
        <v>8330.7999999999993</v>
      </c>
      <c r="N194" s="31">
        <v>8266.2000000000007</v>
      </c>
      <c r="O194" s="422">
        <v>1521500</v>
      </c>
      <c r="P194" s="423">
        <v>1.2578197790496473E-2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688.2</v>
      </c>
      <c r="F195" s="38">
        <v>687.19999999999993</v>
      </c>
      <c r="G195" s="39">
        <v>685.09999999999991</v>
      </c>
      <c r="H195" s="39">
        <v>682</v>
      </c>
      <c r="I195" s="39">
        <v>679.9</v>
      </c>
      <c r="J195" s="39">
        <v>690.29999999999984</v>
      </c>
      <c r="K195" s="39">
        <v>692.4</v>
      </c>
      <c r="L195" s="39">
        <v>695.49999999999977</v>
      </c>
      <c r="M195" s="31">
        <v>689.3</v>
      </c>
      <c r="N195" s="31">
        <v>684.1</v>
      </c>
      <c r="O195" s="422">
        <v>19818500</v>
      </c>
      <c r="P195" s="423">
        <v>3.9512676983865661E-3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274.85000000000002</v>
      </c>
      <c r="F196" s="38">
        <v>275.0333333333333</v>
      </c>
      <c r="G196" s="39">
        <v>273.86666666666662</v>
      </c>
      <c r="H196" s="39">
        <v>272.88333333333333</v>
      </c>
      <c r="I196" s="39">
        <v>271.71666666666664</v>
      </c>
      <c r="J196" s="39">
        <v>276.01666666666659</v>
      </c>
      <c r="K196" s="39">
        <v>277.18333333333334</v>
      </c>
      <c r="L196" s="39">
        <v>278.16666666666657</v>
      </c>
      <c r="M196" s="31">
        <v>276.2</v>
      </c>
      <c r="N196" s="31">
        <v>274.05</v>
      </c>
      <c r="O196" s="422">
        <v>49198000</v>
      </c>
      <c r="P196" s="423">
        <v>1.9098516861380397E-2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764.9</v>
      </c>
      <c r="F197" s="38">
        <v>764.06666666666661</v>
      </c>
      <c r="G197" s="39">
        <v>760.13333333333321</v>
      </c>
      <c r="H197" s="39">
        <v>755.36666666666656</v>
      </c>
      <c r="I197" s="39">
        <v>751.43333333333317</v>
      </c>
      <c r="J197" s="39">
        <v>768.83333333333326</v>
      </c>
      <c r="K197" s="39">
        <v>772.76666666666665</v>
      </c>
      <c r="L197" s="39">
        <v>777.5333333333333</v>
      </c>
      <c r="M197" s="31">
        <v>768</v>
      </c>
      <c r="N197" s="31">
        <v>759.3</v>
      </c>
      <c r="O197" s="422">
        <v>10414200</v>
      </c>
      <c r="P197" s="423">
        <v>3.5929573261712922E-2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391.7</v>
      </c>
      <c r="F198" s="38">
        <v>389.38333333333338</v>
      </c>
      <c r="G198" s="39">
        <v>386.41666666666674</v>
      </c>
      <c r="H198" s="39">
        <v>381.13333333333338</v>
      </c>
      <c r="I198" s="39">
        <v>378.16666666666674</v>
      </c>
      <c r="J198" s="39">
        <v>394.66666666666674</v>
      </c>
      <c r="K198" s="39">
        <v>397.63333333333333</v>
      </c>
      <c r="L198" s="39">
        <v>402.91666666666674</v>
      </c>
      <c r="M198" s="31">
        <v>392.35</v>
      </c>
      <c r="N198" s="31">
        <v>384.1</v>
      </c>
      <c r="O198" s="422">
        <v>39019500</v>
      </c>
      <c r="P198" s="423">
        <v>-2.7587753728832567E-2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178.5</v>
      </c>
      <c r="F199" s="38">
        <v>179.20000000000002</v>
      </c>
      <c r="G199" s="39">
        <v>177.30000000000004</v>
      </c>
      <c r="H199" s="39">
        <v>176.10000000000002</v>
      </c>
      <c r="I199" s="39">
        <v>174.20000000000005</v>
      </c>
      <c r="J199" s="39">
        <v>180.40000000000003</v>
      </c>
      <c r="K199" s="39">
        <v>182.3</v>
      </c>
      <c r="L199" s="39">
        <v>183.50000000000003</v>
      </c>
      <c r="M199" s="31">
        <v>181.1</v>
      </c>
      <c r="N199" s="31">
        <v>178</v>
      </c>
      <c r="O199" s="422">
        <v>93234000</v>
      </c>
      <c r="P199" s="423">
        <v>4.2005945456895441E-3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586.29999999999995</v>
      </c>
      <c r="F200" s="38">
        <v>586.15</v>
      </c>
      <c r="G200" s="39">
        <v>580.29999999999995</v>
      </c>
      <c r="H200" s="39">
        <v>574.29999999999995</v>
      </c>
      <c r="I200" s="39">
        <v>568.44999999999993</v>
      </c>
      <c r="J200" s="39">
        <v>592.15</v>
      </c>
      <c r="K200" s="39">
        <v>598.00000000000011</v>
      </c>
      <c r="L200" s="39">
        <v>604</v>
      </c>
      <c r="M200" s="31">
        <v>592</v>
      </c>
      <c r="N200" s="31">
        <v>580.15</v>
      </c>
      <c r="O200" s="422">
        <v>6730200</v>
      </c>
      <c r="P200" s="423">
        <v>-2.0434896515588157E-2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32" t="s">
        <v>16</v>
      </c>
      <c r="B8" s="434"/>
      <c r="C8" s="438" t="s">
        <v>20</v>
      </c>
      <c r="D8" s="438" t="s">
        <v>21</v>
      </c>
      <c r="E8" s="429" t="s">
        <v>22</v>
      </c>
      <c r="F8" s="430"/>
      <c r="G8" s="431"/>
      <c r="H8" s="429" t="s">
        <v>23</v>
      </c>
      <c r="I8" s="430"/>
      <c r="J8" s="431"/>
      <c r="K8" s="26"/>
      <c r="L8" s="53"/>
      <c r="M8" s="53"/>
      <c r="N8" s="1"/>
      <c r="O8" s="1"/>
    </row>
    <row r="9" spans="1:15" ht="36" customHeight="1">
      <c r="A9" s="436"/>
      <c r="B9" s="437"/>
      <c r="C9" s="437"/>
      <c r="D9" s="43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19189.05</v>
      </c>
      <c r="D10" s="35">
        <v>19138.45</v>
      </c>
      <c r="E10" s="35">
        <v>19075.2</v>
      </c>
      <c r="F10" s="35">
        <v>18961.349999999999</v>
      </c>
      <c r="G10" s="35">
        <v>18898.099999999999</v>
      </c>
      <c r="H10" s="35">
        <v>19252.300000000003</v>
      </c>
      <c r="I10" s="35">
        <v>19315.550000000003</v>
      </c>
      <c r="J10" s="35">
        <v>19429.400000000005</v>
      </c>
      <c r="K10" s="35">
        <v>19201.7</v>
      </c>
      <c r="L10" s="35">
        <v>19024.599999999999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44747.35</v>
      </c>
      <c r="D11" s="35">
        <v>44660.549999999996</v>
      </c>
      <c r="E11" s="35">
        <v>44533.999999999993</v>
      </c>
      <c r="F11" s="35">
        <v>44320.649999999994</v>
      </c>
      <c r="G11" s="35">
        <v>44194.099999999991</v>
      </c>
      <c r="H11" s="35">
        <v>44873.899999999994</v>
      </c>
      <c r="I11" s="35">
        <v>45000.45</v>
      </c>
      <c r="J11" s="35">
        <v>45213.799999999996</v>
      </c>
      <c r="K11" s="35">
        <v>44787.1</v>
      </c>
      <c r="L11" s="35">
        <v>44447.199999999997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3257.95</v>
      </c>
      <c r="D12" s="38">
        <v>3247</v>
      </c>
      <c r="E12" s="38">
        <v>3233.1</v>
      </c>
      <c r="F12" s="38">
        <v>3208.25</v>
      </c>
      <c r="G12" s="38">
        <v>3194.35</v>
      </c>
      <c r="H12" s="38">
        <v>3271.85</v>
      </c>
      <c r="I12" s="38">
        <v>3285.7499999999995</v>
      </c>
      <c r="J12" s="38">
        <v>3310.6</v>
      </c>
      <c r="K12" s="38">
        <v>3260.9</v>
      </c>
      <c r="L12" s="38">
        <v>3222.15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5738.7</v>
      </c>
      <c r="D13" s="38">
        <v>5728.2333333333336</v>
      </c>
      <c r="E13" s="38">
        <v>5710.166666666667</v>
      </c>
      <c r="F13" s="38">
        <v>5681.6333333333332</v>
      </c>
      <c r="G13" s="38">
        <v>5663.5666666666666</v>
      </c>
      <c r="H13" s="38">
        <v>5756.7666666666673</v>
      </c>
      <c r="I13" s="38">
        <v>5774.833333333333</v>
      </c>
      <c r="J13" s="38">
        <v>5803.3666666666677</v>
      </c>
      <c r="K13" s="38">
        <v>5746.3</v>
      </c>
      <c r="L13" s="38">
        <v>5699.7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29563</v>
      </c>
      <c r="D14" s="38">
        <v>29371.45</v>
      </c>
      <c r="E14" s="38">
        <v>29148.7</v>
      </c>
      <c r="F14" s="38">
        <v>28734.400000000001</v>
      </c>
      <c r="G14" s="38">
        <v>28511.65</v>
      </c>
      <c r="H14" s="38">
        <v>29785.75</v>
      </c>
      <c r="I14" s="38">
        <v>30008.5</v>
      </c>
      <c r="J14" s="38">
        <v>30422.799999999999</v>
      </c>
      <c r="K14" s="38">
        <v>29594.2</v>
      </c>
      <c r="L14" s="38">
        <v>28957.15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5081.6000000000004</v>
      </c>
      <c r="D15" s="38">
        <v>5069.2</v>
      </c>
      <c r="E15" s="38">
        <v>5052.25</v>
      </c>
      <c r="F15" s="38">
        <v>5022.9000000000005</v>
      </c>
      <c r="G15" s="38">
        <v>5005.9500000000007</v>
      </c>
      <c r="H15" s="38">
        <v>5098.5499999999993</v>
      </c>
      <c r="I15" s="38">
        <v>5115.4999999999982</v>
      </c>
      <c r="J15" s="38">
        <v>5144.8499999999985</v>
      </c>
      <c r="K15" s="38">
        <v>5086.1499999999996</v>
      </c>
      <c r="L15" s="38">
        <v>5039.8500000000004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10126.85</v>
      </c>
      <c r="D16" s="38">
        <v>10106.833333333334</v>
      </c>
      <c r="E16" s="38">
        <v>10080.416666666668</v>
      </c>
      <c r="F16" s="38">
        <v>10033.983333333334</v>
      </c>
      <c r="G16" s="38">
        <v>10007.566666666668</v>
      </c>
      <c r="H16" s="38">
        <v>10153.266666666668</v>
      </c>
      <c r="I16" s="38">
        <v>10179.683333333336</v>
      </c>
      <c r="J16" s="38">
        <v>10226.116666666669</v>
      </c>
      <c r="K16" s="38">
        <v>10133.25</v>
      </c>
      <c r="L16" s="38">
        <v>10060.4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4423</v>
      </c>
      <c r="D17" s="38">
        <v>4414.0999999999995</v>
      </c>
      <c r="E17" s="38">
        <v>4384.1999999999989</v>
      </c>
      <c r="F17" s="38">
        <v>4345.3999999999996</v>
      </c>
      <c r="G17" s="38">
        <v>4315.4999999999991</v>
      </c>
      <c r="H17" s="38">
        <v>4452.8999999999987</v>
      </c>
      <c r="I17" s="38">
        <v>4482.7999999999984</v>
      </c>
      <c r="J17" s="38">
        <v>4521.5999999999985</v>
      </c>
      <c r="K17" s="31">
        <v>4444</v>
      </c>
      <c r="L17" s="31">
        <v>4375.3</v>
      </c>
      <c r="M17" s="31">
        <v>2.0931700000000002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23419.15</v>
      </c>
      <c r="D18" s="38">
        <v>23341.383333333331</v>
      </c>
      <c r="E18" s="38">
        <v>23227.766666666663</v>
      </c>
      <c r="F18" s="38">
        <v>23036.383333333331</v>
      </c>
      <c r="G18" s="38">
        <v>22922.766666666663</v>
      </c>
      <c r="H18" s="38">
        <v>23532.766666666663</v>
      </c>
      <c r="I18" s="38">
        <v>23646.383333333331</v>
      </c>
      <c r="J18" s="38">
        <v>23837.766666666663</v>
      </c>
      <c r="K18" s="31">
        <v>23455</v>
      </c>
      <c r="L18" s="31">
        <v>23150</v>
      </c>
      <c r="M18" s="31">
        <v>9.0149999999999994E-2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196.3</v>
      </c>
      <c r="D19" s="38">
        <v>194.60000000000002</v>
      </c>
      <c r="E19" s="38">
        <v>192.30000000000004</v>
      </c>
      <c r="F19" s="38">
        <v>188.3</v>
      </c>
      <c r="G19" s="38">
        <v>186.00000000000003</v>
      </c>
      <c r="H19" s="38">
        <v>198.60000000000005</v>
      </c>
      <c r="I19" s="38">
        <v>200.9</v>
      </c>
      <c r="J19" s="38">
        <v>204.90000000000006</v>
      </c>
      <c r="K19" s="31">
        <v>196.9</v>
      </c>
      <c r="L19" s="31">
        <v>190.6</v>
      </c>
      <c r="M19" s="31">
        <v>108.4265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212.95</v>
      </c>
      <c r="D20" s="38">
        <v>213.06666666666669</v>
      </c>
      <c r="E20" s="38">
        <v>210.73333333333338</v>
      </c>
      <c r="F20" s="38">
        <v>208.51666666666668</v>
      </c>
      <c r="G20" s="38">
        <v>206.18333333333337</v>
      </c>
      <c r="H20" s="38">
        <v>215.28333333333339</v>
      </c>
      <c r="I20" s="38">
        <v>217.6166666666667</v>
      </c>
      <c r="J20" s="38">
        <v>219.8333333333334</v>
      </c>
      <c r="K20" s="31">
        <v>215.4</v>
      </c>
      <c r="L20" s="31">
        <v>210.85</v>
      </c>
      <c r="M20" s="31">
        <v>32.831290000000003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1813.7</v>
      </c>
      <c r="D21" s="38">
        <v>1814.0166666666664</v>
      </c>
      <c r="E21" s="38">
        <v>1800.2833333333328</v>
      </c>
      <c r="F21" s="38">
        <v>1786.8666666666663</v>
      </c>
      <c r="G21" s="38">
        <v>1773.1333333333328</v>
      </c>
      <c r="H21" s="38">
        <v>1827.4333333333329</v>
      </c>
      <c r="I21" s="38">
        <v>1841.1666666666665</v>
      </c>
      <c r="J21" s="38">
        <v>1854.583333333333</v>
      </c>
      <c r="K21" s="31">
        <v>1827.75</v>
      </c>
      <c r="L21" s="31">
        <v>1800.6</v>
      </c>
      <c r="M21" s="31">
        <v>6.1489599999999998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2388.0500000000002</v>
      </c>
      <c r="D22" s="38">
        <v>2392</v>
      </c>
      <c r="E22" s="38">
        <v>2346.0500000000002</v>
      </c>
      <c r="F22" s="38">
        <v>2304.0500000000002</v>
      </c>
      <c r="G22" s="38">
        <v>2258.1000000000004</v>
      </c>
      <c r="H22" s="38">
        <v>2434</v>
      </c>
      <c r="I22" s="38">
        <v>2479.9499999999998</v>
      </c>
      <c r="J22" s="38">
        <v>2521.9499999999998</v>
      </c>
      <c r="K22" s="31">
        <v>2437.9499999999998</v>
      </c>
      <c r="L22" s="31">
        <v>2350</v>
      </c>
      <c r="M22" s="31">
        <v>51.25497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945.9</v>
      </c>
      <c r="D23" s="38">
        <v>950.25</v>
      </c>
      <c r="E23" s="38">
        <v>933.9</v>
      </c>
      <c r="F23" s="38">
        <v>921.9</v>
      </c>
      <c r="G23" s="38">
        <v>905.55</v>
      </c>
      <c r="H23" s="38">
        <v>962.25</v>
      </c>
      <c r="I23" s="38">
        <v>978.59999999999991</v>
      </c>
      <c r="J23" s="38">
        <v>990.6</v>
      </c>
      <c r="K23" s="31">
        <v>966.6</v>
      </c>
      <c r="L23" s="31">
        <v>938.25</v>
      </c>
      <c r="M23" s="31">
        <v>13.263299999999999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739.25</v>
      </c>
      <c r="D24" s="38">
        <v>745.7166666666667</v>
      </c>
      <c r="E24" s="38">
        <v>731.53333333333342</v>
      </c>
      <c r="F24" s="38">
        <v>723.81666666666672</v>
      </c>
      <c r="G24" s="38">
        <v>709.63333333333344</v>
      </c>
      <c r="H24" s="38">
        <v>753.43333333333339</v>
      </c>
      <c r="I24" s="38">
        <v>767.61666666666679</v>
      </c>
      <c r="J24" s="38">
        <v>775.33333333333337</v>
      </c>
      <c r="K24" s="31">
        <v>759.9</v>
      </c>
      <c r="L24" s="31">
        <v>738</v>
      </c>
      <c r="M24" s="31">
        <v>66.292720000000003</v>
      </c>
      <c r="N24" s="1"/>
      <c r="O24" s="1"/>
    </row>
    <row r="25" spans="1:15" ht="12.75" customHeight="1">
      <c r="A25" s="56">
        <v>16</v>
      </c>
      <c r="B25" s="58" t="s">
        <v>1088</v>
      </c>
      <c r="C25" s="31">
        <v>249.85</v>
      </c>
      <c r="D25" s="38">
        <v>251.81666666666669</v>
      </c>
      <c r="E25" s="38">
        <v>247.03333333333336</v>
      </c>
      <c r="F25" s="38">
        <v>244.21666666666667</v>
      </c>
      <c r="G25" s="38">
        <v>239.43333333333334</v>
      </c>
      <c r="H25" s="38">
        <v>254.63333333333338</v>
      </c>
      <c r="I25" s="38">
        <v>259.41666666666674</v>
      </c>
      <c r="J25" s="38">
        <v>262.23333333333341</v>
      </c>
      <c r="K25" s="31">
        <v>256.60000000000002</v>
      </c>
      <c r="L25" s="31">
        <v>249</v>
      </c>
      <c r="M25" s="31">
        <v>27.22288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767.25</v>
      </c>
      <c r="D26" s="38">
        <v>787.0333333333333</v>
      </c>
      <c r="E26" s="38">
        <v>745.36666666666656</v>
      </c>
      <c r="F26" s="38">
        <v>723.48333333333323</v>
      </c>
      <c r="G26" s="38">
        <v>681.81666666666649</v>
      </c>
      <c r="H26" s="38">
        <v>808.91666666666663</v>
      </c>
      <c r="I26" s="38">
        <v>850.58333333333337</v>
      </c>
      <c r="J26" s="38">
        <v>872.4666666666667</v>
      </c>
      <c r="K26" s="31">
        <v>828.7</v>
      </c>
      <c r="L26" s="31">
        <v>765.15</v>
      </c>
      <c r="M26" s="31">
        <v>460.87335000000002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3512.85</v>
      </c>
      <c r="D27" s="38">
        <v>3493.1333333333337</v>
      </c>
      <c r="E27" s="38">
        <v>3468.7666666666673</v>
      </c>
      <c r="F27" s="38">
        <v>3424.6833333333338</v>
      </c>
      <c r="G27" s="38">
        <v>3400.3166666666675</v>
      </c>
      <c r="H27" s="38">
        <v>3537.2166666666672</v>
      </c>
      <c r="I27" s="38">
        <v>3561.583333333333</v>
      </c>
      <c r="J27" s="38">
        <v>3605.666666666667</v>
      </c>
      <c r="K27" s="31">
        <v>3517.5</v>
      </c>
      <c r="L27" s="31">
        <v>3449.05</v>
      </c>
      <c r="M27" s="31">
        <v>2.0551499999999998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425.9</v>
      </c>
      <c r="D28" s="38">
        <v>430.63333333333338</v>
      </c>
      <c r="E28" s="38">
        <v>420.26666666666677</v>
      </c>
      <c r="F28" s="38">
        <v>414.63333333333338</v>
      </c>
      <c r="G28" s="38">
        <v>404.26666666666677</v>
      </c>
      <c r="H28" s="38">
        <v>436.26666666666677</v>
      </c>
      <c r="I28" s="38">
        <v>446.63333333333344</v>
      </c>
      <c r="J28" s="38">
        <v>452.26666666666677</v>
      </c>
      <c r="K28" s="31">
        <v>441</v>
      </c>
      <c r="L28" s="31">
        <v>425</v>
      </c>
      <c r="M28" s="31">
        <v>63.182369999999999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5098.2</v>
      </c>
      <c r="D29" s="38">
        <v>5103.7333333333336</v>
      </c>
      <c r="E29" s="38">
        <v>5058.5166666666673</v>
      </c>
      <c r="F29" s="38">
        <v>5018.8333333333339</v>
      </c>
      <c r="G29" s="38">
        <v>4973.6166666666677</v>
      </c>
      <c r="H29" s="38">
        <v>5143.416666666667</v>
      </c>
      <c r="I29" s="38">
        <v>5188.6333333333341</v>
      </c>
      <c r="J29" s="38">
        <v>5228.3166666666666</v>
      </c>
      <c r="K29" s="31">
        <v>5148.95</v>
      </c>
      <c r="L29" s="31">
        <v>5064.05</v>
      </c>
      <c r="M29" s="31">
        <v>4.11015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406.7</v>
      </c>
      <c r="D30" s="38">
        <v>407.76666666666665</v>
      </c>
      <c r="E30" s="38">
        <v>402.93333333333328</v>
      </c>
      <c r="F30" s="38">
        <v>399.16666666666663</v>
      </c>
      <c r="G30" s="38">
        <v>394.33333333333326</v>
      </c>
      <c r="H30" s="38">
        <v>411.5333333333333</v>
      </c>
      <c r="I30" s="38">
        <v>416.36666666666667</v>
      </c>
      <c r="J30" s="38">
        <v>420.13333333333333</v>
      </c>
      <c r="K30" s="31">
        <v>412.6</v>
      </c>
      <c r="L30" s="31">
        <v>404</v>
      </c>
      <c r="M30" s="31">
        <v>24.21632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167.4</v>
      </c>
      <c r="D31" s="38">
        <v>167.35</v>
      </c>
      <c r="E31" s="38">
        <v>166.2</v>
      </c>
      <c r="F31" s="38">
        <v>165</v>
      </c>
      <c r="G31" s="38">
        <v>163.85</v>
      </c>
      <c r="H31" s="38">
        <v>168.54999999999998</v>
      </c>
      <c r="I31" s="38">
        <v>169.70000000000002</v>
      </c>
      <c r="J31" s="38">
        <v>170.89999999999998</v>
      </c>
      <c r="K31" s="31">
        <v>168.5</v>
      </c>
      <c r="L31" s="31">
        <v>166.15</v>
      </c>
      <c r="M31" s="31">
        <v>104.45206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3362.05</v>
      </c>
      <c r="D32" s="38">
        <v>3385.1333333333332</v>
      </c>
      <c r="E32" s="38">
        <v>3320.6666666666665</v>
      </c>
      <c r="F32" s="38">
        <v>3279.2833333333333</v>
      </c>
      <c r="G32" s="38">
        <v>3214.8166666666666</v>
      </c>
      <c r="H32" s="38">
        <v>3426.5166666666664</v>
      </c>
      <c r="I32" s="38">
        <v>3490.9833333333336</v>
      </c>
      <c r="J32" s="38">
        <v>3532.3666666666663</v>
      </c>
      <c r="K32" s="31">
        <v>3449.6</v>
      </c>
      <c r="L32" s="31">
        <v>3343.75</v>
      </c>
      <c r="M32" s="31">
        <v>14.363630000000001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1982.55</v>
      </c>
      <c r="D33" s="38">
        <v>1985.8500000000001</v>
      </c>
      <c r="E33" s="38">
        <v>1964.7500000000002</v>
      </c>
      <c r="F33" s="38">
        <v>1946.95</v>
      </c>
      <c r="G33" s="38">
        <v>1925.8500000000001</v>
      </c>
      <c r="H33" s="38">
        <v>2003.6500000000003</v>
      </c>
      <c r="I33" s="38">
        <v>2024.7500000000002</v>
      </c>
      <c r="J33" s="38">
        <v>2042.5500000000004</v>
      </c>
      <c r="K33" s="31">
        <v>2006.95</v>
      </c>
      <c r="L33" s="31">
        <v>1968.05</v>
      </c>
      <c r="M33" s="31">
        <v>7.1957899999999997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654.6</v>
      </c>
      <c r="D34" s="38">
        <v>658.11666666666667</v>
      </c>
      <c r="E34" s="38">
        <v>646.58333333333337</v>
      </c>
      <c r="F34" s="38">
        <v>638.56666666666672</v>
      </c>
      <c r="G34" s="38">
        <v>627.03333333333342</v>
      </c>
      <c r="H34" s="38">
        <v>666.13333333333333</v>
      </c>
      <c r="I34" s="38">
        <v>677.66666666666663</v>
      </c>
      <c r="J34" s="38">
        <v>685.68333333333328</v>
      </c>
      <c r="K34" s="31">
        <v>669.65</v>
      </c>
      <c r="L34" s="31">
        <v>650.1</v>
      </c>
      <c r="M34" s="31">
        <v>11.640319999999999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753.65</v>
      </c>
      <c r="D35" s="38">
        <v>753.63333333333321</v>
      </c>
      <c r="E35" s="38">
        <v>747.46666666666647</v>
      </c>
      <c r="F35" s="38">
        <v>741.2833333333333</v>
      </c>
      <c r="G35" s="38">
        <v>735.11666666666656</v>
      </c>
      <c r="H35" s="38">
        <v>759.81666666666638</v>
      </c>
      <c r="I35" s="38">
        <v>765.98333333333312</v>
      </c>
      <c r="J35" s="38">
        <v>772.16666666666629</v>
      </c>
      <c r="K35" s="31">
        <v>759.8</v>
      </c>
      <c r="L35" s="31">
        <v>747.45</v>
      </c>
      <c r="M35" s="31">
        <v>17.257750000000001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727.35</v>
      </c>
      <c r="D36" s="38">
        <v>730.56666666666661</v>
      </c>
      <c r="E36" s="38">
        <v>722.38333333333321</v>
      </c>
      <c r="F36" s="38">
        <v>717.41666666666663</v>
      </c>
      <c r="G36" s="38">
        <v>709.23333333333323</v>
      </c>
      <c r="H36" s="38">
        <v>735.53333333333319</v>
      </c>
      <c r="I36" s="38">
        <v>743.71666666666658</v>
      </c>
      <c r="J36" s="38">
        <v>748.68333333333317</v>
      </c>
      <c r="K36" s="31">
        <v>738.75</v>
      </c>
      <c r="L36" s="31">
        <v>725.6</v>
      </c>
      <c r="M36" s="31">
        <v>18.902909999999999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409.95</v>
      </c>
      <c r="D37" s="38">
        <v>412.33333333333331</v>
      </c>
      <c r="E37" s="38">
        <v>406.86666666666662</v>
      </c>
      <c r="F37" s="38">
        <v>403.7833333333333</v>
      </c>
      <c r="G37" s="38">
        <v>398.31666666666661</v>
      </c>
      <c r="H37" s="38">
        <v>415.41666666666663</v>
      </c>
      <c r="I37" s="38">
        <v>420.88333333333333</v>
      </c>
      <c r="J37" s="38">
        <v>423.96666666666664</v>
      </c>
      <c r="K37" s="31">
        <v>417.8</v>
      </c>
      <c r="L37" s="31">
        <v>409.25</v>
      </c>
      <c r="M37" s="31">
        <v>10.29091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987.45</v>
      </c>
      <c r="D38" s="38">
        <v>984.43333333333339</v>
      </c>
      <c r="E38" s="38">
        <v>979.01666666666677</v>
      </c>
      <c r="F38" s="38">
        <v>970.58333333333337</v>
      </c>
      <c r="G38" s="38">
        <v>965.16666666666674</v>
      </c>
      <c r="H38" s="38">
        <v>992.86666666666679</v>
      </c>
      <c r="I38" s="38">
        <v>998.2833333333333</v>
      </c>
      <c r="J38" s="38">
        <v>1006.7166666666668</v>
      </c>
      <c r="K38" s="31">
        <v>989.85</v>
      </c>
      <c r="L38" s="31">
        <v>976</v>
      </c>
      <c r="M38" s="31">
        <v>70.963499999999996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4691.55</v>
      </c>
      <c r="D39" s="38">
        <v>4687.1833333333334</v>
      </c>
      <c r="E39" s="38">
        <v>4639.3666666666668</v>
      </c>
      <c r="F39" s="38">
        <v>4587.1833333333334</v>
      </c>
      <c r="G39" s="38">
        <v>4539.3666666666668</v>
      </c>
      <c r="H39" s="38">
        <v>4739.3666666666668</v>
      </c>
      <c r="I39" s="38">
        <v>4787.1833333333343</v>
      </c>
      <c r="J39" s="38">
        <v>4839.3666666666668</v>
      </c>
      <c r="K39" s="31">
        <v>4735</v>
      </c>
      <c r="L39" s="31">
        <v>4635</v>
      </c>
      <c r="M39" s="31">
        <v>5.8793600000000001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1528</v>
      </c>
      <c r="D40" s="38">
        <v>1527.8666666666668</v>
      </c>
      <c r="E40" s="38">
        <v>1519.1333333333337</v>
      </c>
      <c r="F40" s="38">
        <v>1510.2666666666669</v>
      </c>
      <c r="G40" s="38">
        <v>1501.5333333333338</v>
      </c>
      <c r="H40" s="38">
        <v>1536.7333333333336</v>
      </c>
      <c r="I40" s="38">
        <v>1545.4666666666667</v>
      </c>
      <c r="J40" s="38">
        <v>1554.3333333333335</v>
      </c>
      <c r="K40" s="31">
        <v>1536.6</v>
      </c>
      <c r="L40" s="31">
        <v>1519</v>
      </c>
      <c r="M40" s="31">
        <v>9.3463899999999995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7004.55</v>
      </c>
      <c r="D41" s="38">
        <v>6991.6833333333334</v>
      </c>
      <c r="E41" s="38">
        <v>6947.8666666666668</v>
      </c>
      <c r="F41" s="38">
        <v>6891.1833333333334</v>
      </c>
      <c r="G41" s="38">
        <v>6847.3666666666668</v>
      </c>
      <c r="H41" s="38">
        <v>7048.3666666666668</v>
      </c>
      <c r="I41" s="38">
        <v>7092.1833333333343</v>
      </c>
      <c r="J41" s="38">
        <v>7148.8666666666668</v>
      </c>
      <c r="K41" s="31">
        <v>7035.5</v>
      </c>
      <c r="L41" s="31">
        <v>6935</v>
      </c>
      <c r="M41" s="31">
        <v>0.16134000000000001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7160.6</v>
      </c>
      <c r="D42" s="38">
        <v>7148.9333333333334</v>
      </c>
      <c r="E42" s="38">
        <v>7102.8666666666668</v>
      </c>
      <c r="F42" s="38">
        <v>7045.1333333333332</v>
      </c>
      <c r="G42" s="38">
        <v>6999.0666666666666</v>
      </c>
      <c r="H42" s="38">
        <v>7206.666666666667</v>
      </c>
      <c r="I42" s="38">
        <v>7252.7333333333345</v>
      </c>
      <c r="J42" s="38">
        <v>7310.4666666666672</v>
      </c>
      <c r="K42" s="31">
        <v>7195</v>
      </c>
      <c r="L42" s="31">
        <v>7091.2</v>
      </c>
      <c r="M42" s="31">
        <v>8.8790800000000001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2370.4</v>
      </c>
      <c r="D43" s="38">
        <v>2374.9666666666667</v>
      </c>
      <c r="E43" s="38">
        <v>2356.4333333333334</v>
      </c>
      <c r="F43" s="38">
        <v>2342.4666666666667</v>
      </c>
      <c r="G43" s="38">
        <v>2323.9333333333334</v>
      </c>
      <c r="H43" s="38">
        <v>2388.9333333333334</v>
      </c>
      <c r="I43" s="38">
        <v>2407.4666666666672</v>
      </c>
      <c r="J43" s="38">
        <v>2421.4333333333334</v>
      </c>
      <c r="K43" s="31">
        <v>2393.5</v>
      </c>
      <c r="L43" s="31">
        <v>2361</v>
      </c>
      <c r="M43" s="31">
        <v>2.7316500000000001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242.05</v>
      </c>
      <c r="D44" s="38">
        <v>240.01666666666665</v>
      </c>
      <c r="E44" s="38">
        <v>235.5333333333333</v>
      </c>
      <c r="F44" s="38">
        <v>229.01666666666665</v>
      </c>
      <c r="G44" s="38">
        <v>224.5333333333333</v>
      </c>
      <c r="H44" s="38">
        <v>246.5333333333333</v>
      </c>
      <c r="I44" s="38">
        <v>251.01666666666665</v>
      </c>
      <c r="J44" s="38">
        <v>257.5333333333333</v>
      </c>
      <c r="K44" s="31">
        <v>244.5</v>
      </c>
      <c r="L44" s="31">
        <v>233.5</v>
      </c>
      <c r="M44" s="31">
        <v>211.86767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190.35</v>
      </c>
      <c r="D45" s="38">
        <v>188.9</v>
      </c>
      <c r="E45" s="38">
        <v>186.8</v>
      </c>
      <c r="F45" s="38">
        <v>183.25</v>
      </c>
      <c r="G45" s="38">
        <v>181.15</v>
      </c>
      <c r="H45" s="38">
        <v>192.45000000000002</v>
      </c>
      <c r="I45" s="38">
        <v>194.54999999999998</v>
      </c>
      <c r="J45" s="38">
        <v>198.10000000000002</v>
      </c>
      <c r="K45" s="31">
        <v>191</v>
      </c>
      <c r="L45" s="31">
        <v>185.35</v>
      </c>
      <c r="M45" s="31">
        <v>170.37322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73.599999999999994</v>
      </c>
      <c r="D46" s="38">
        <v>73.083333333333329</v>
      </c>
      <c r="E46" s="38">
        <v>72.266666666666652</v>
      </c>
      <c r="F46" s="38">
        <v>70.933333333333323</v>
      </c>
      <c r="G46" s="38">
        <v>70.116666666666646</v>
      </c>
      <c r="H46" s="38">
        <v>74.416666666666657</v>
      </c>
      <c r="I46" s="38">
        <v>75.233333333333348</v>
      </c>
      <c r="J46" s="38">
        <v>76.566666666666663</v>
      </c>
      <c r="K46" s="31">
        <v>73.900000000000006</v>
      </c>
      <c r="L46" s="31">
        <v>71.75</v>
      </c>
      <c r="M46" s="31">
        <v>79.802850000000007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1675.5</v>
      </c>
      <c r="D47" s="38">
        <v>1673.45</v>
      </c>
      <c r="E47" s="38">
        <v>1664.3000000000002</v>
      </c>
      <c r="F47" s="38">
        <v>1653.1000000000001</v>
      </c>
      <c r="G47" s="38">
        <v>1643.9500000000003</v>
      </c>
      <c r="H47" s="38">
        <v>1684.65</v>
      </c>
      <c r="I47" s="38">
        <v>1693.8000000000002</v>
      </c>
      <c r="J47" s="38">
        <v>1705</v>
      </c>
      <c r="K47" s="31">
        <v>1682.6</v>
      </c>
      <c r="L47" s="31">
        <v>1662.25</v>
      </c>
      <c r="M47" s="31">
        <v>1.6942699999999999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125.75</v>
      </c>
      <c r="D48" s="38">
        <v>124.39999999999999</v>
      </c>
      <c r="E48" s="38">
        <v>122.09999999999998</v>
      </c>
      <c r="F48" s="38">
        <v>118.44999999999999</v>
      </c>
      <c r="G48" s="38">
        <v>116.14999999999998</v>
      </c>
      <c r="H48" s="38">
        <v>128.04999999999998</v>
      </c>
      <c r="I48" s="38">
        <v>130.35</v>
      </c>
      <c r="J48" s="38">
        <v>134</v>
      </c>
      <c r="K48" s="31">
        <v>126.7</v>
      </c>
      <c r="L48" s="31">
        <v>120.75</v>
      </c>
      <c r="M48" s="31">
        <v>279.73500000000001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678.1</v>
      </c>
      <c r="D49" s="38">
        <v>679.43333333333339</v>
      </c>
      <c r="E49" s="38">
        <v>672.76666666666677</v>
      </c>
      <c r="F49" s="38">
        <v>667.43333333333339</v>
      </c>
      <c r="G49" s="38">
        <v>660.76666666666677</v>
      </c>
      <c r="H49" s="38">
        <v>684.76666666666677</v>
      </c>
      <c r="I49" s="38">
        <v>691.43333333333328</v>
      </c>
      <c r="J49" s="38">
        <v>696.76666666666677</v>
      </c>
      <c r="K49" s="31">
        <v>686.1</v>
      </c>
      <c r="L49" s="31">
        <v>674.1</v>
      </c>
      <c r="M49" s="31">
        <v>6.0147199999999996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836.8</v>
      </c>
      <c r="D50" s="38">
        <v>832.26666666666677</v>
      </c>
      <c r="E50" s="38">
        <v>821.53333333333353</v>
      </c>
      <c r="F50" s="38">
        <v>806.26666666666677</v>
      </c>
      <c r="G50" s="38">
        <v>795.53333333333353</v>
      </c>
      <c r="H50" s="38">
        <v>847.53333333333353</v>
      </c>
      <c r="I50" s="38">
        <v>858.26666666666688</v>
      </c>
      <c r="J50" s="38">
        <v>873.53333333333353</v>
      </c>
      <c r="K50" s="31">
        <v>843</v>
      </c>
      <c r="L50" s="31">
        <v>817</v>
      </c>
      <c r="M50" s="31">
        <v>14.181520000000001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878.75</v>
      </c>
      <c r="D51" s="38">
        <v>876.26666666666677</v>
      </c>
      <c r="E51" s="38">
        <v>869.53333333333353</v>
      </c>
      <c r="F51" s="38">
        <v>860.31666666666672</v>
      </c>
      <c r="G51" s="38">
        <v>853.58333333333348</v>
      </c>
      <c r="H51" s="38">
        <v>885.48333333333358</v>
      </c>
      <c r="I51" s="38">
        <v>892.21666666666692</v>
      </c>
      <c r="J51" s="38">
        <v>901.43333333333362</v>
      </c>
      <c r="K51" s="31">
        <v>883</v>
      </c>
      <c r="L51" s="31">
        <v>867.05</v>
      </c>
      <c r="M51" s="31">
        <v>52.175109999999997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87.65</v>
      </c>
      <c r="D52" s="38">
        <v>87.066666666666677</v>
      </c>
      <c r="E52" s="38">
        <v>85.683333333333351</v>
      </c>
      <c r="F52" s="38">
        <v>83.716666666666669</v>
      </c>
      <c r="G52" s="38">
        <v>82.333333333333343</v>
      </c>
      <c r="H52" s="38">
        <v>89.03333333333336</v>
      </c>
      <c r="I52" s="38">
        <v>90.416666666666686</v>
      </c>
      <c r="J52" s="38">
        <v>92.383333333333368</v>
      </c>
      <c r="K52" s="31">
        <v>88.45</v>
      </c>
      <c r="L52" s="31">
        <v>85.1</v>
      </c>
      <c r="M52" s="31">
        <v>253.65133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265.5</v>
      </c>
      <c r="D53" s="38">
        <v>259.76666666666665</v>
      </c>
      <c r="E53" s="38">
        <v>251.73333333333329</v>
      </c>
      <c r="F53" s="38">
        <v>237.96666666666664</v>
      </c>
      <c r="G53" s="38">
        <v>229.93333333333328</v>
      </c>
      <c r="H53" s="38">
        <v>273.5333333333333</v>
      </c>
      <c r="I53" s="38">
        <v>281.56666666666661</v>
      </c>
      <c r="J53" s="38">
        <v>295.33333333333331</v>
      </c>
      <c r="K53" s="31">
        <v>267.8</v>
      </c>
      <c r="L53" s="31">
        <v>246</v>
      </c>
      <c r="M53" s="31">
        <v>183.96181000000001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19042.349999999999</v>
      </c>
      <c r="D54" s="38">
        <v>19004.600000000002</v>
      </c>
      <c r="E54" s="38">
        <v>18759.200000000004</v>
      </c>
      <c r="F54" s="38">
        <v>18476.050000000003</v>
      </c>
      <c r="G54" s="38">
        <v>18230.650000000005</v>
      </c>
      <c r="H54" s="38">
        <v>19287.750000000004</v>
      </c>
      <c r="I54" s="38">
        <v>19533.150000000005</v>
      </c>
      <c r="J54" s="38">
        <v>19816.300000000003</v>
      </c>
      <c r="K54" s="31">
        <v>19250</v>
      </c>
      <c r="L54" s="31">
        <v>18721.45</v>
      </c>
      <c r="M54" s="31">
        <v>0.32351999999999997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364.7</v>
      </c>
      <c r="D55" s="38">
        <v>364.91666666666669</v>
      </c>
      <c r="E55" s="38">
        <v>361.03333333333336</v>
      </c>
      <c r="F55" s="38">
        <v>357.36666666666667</v>
      </c>
      <c r="G55" s="38">
        <v>353.48333333333335</v>
      </c>
      <c r="H55" s="38">
        <v>368.58333333333337</v>
      </c>
      <c r="I55" s="38">
        <v>372.4666666666667</v>
      </c>
      <c r="J55" s="38">
        <v>376.13333333333338</v>
      </c>
      <c r="K55" s="31">
        <v>368.8</v>
      </c>
      <c r="L55" s="31">
        <v>361.25</v>
      </c>
      <c r="M55" s="31">
        <v>41.958300000000001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5024.55</v>
      </c>
      <c r="D56" s="38">
        <v>5003.9833333333336</v>
      </c>
      <c r="E56" s="38">
        <v>4975.6166666666668</v>
      </c>
      <c r="F56" s="38">
        <v>4926.6833333333334</v>
      </c>
      <c r="G56" s="38">
        <v>4898.3166666666666</v>
      </c>
      <c r="H56" s="38">
        <v>5052.916666666667</v>
      </c>
      <c r="I56" s="38">
        <v>5081.2833333333338</v>
      </c>
      <c r="J56" s="38">
        <v>5130.2166666666672</v>
      </c>
      <c r="K56" s="31">
        <v>5032.3500000000004</v>
      </c>
      <c r="L56" s="31">
        <v>4955.05</v>
      </c>
      <c r="M56" s="31">
        <v>1.96106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301.85000000000002</v>
      </c>
      <c r="D57" s="38">
        <v>300.84999999999997</v>
      </c>
      <c r="E57" s="38">
        <v>298.49999999999994</v>
      </c>
      <c r="F57" s="38">
        <v>295.14999999999998</v>
      </c>
      <c r="G57" s="38">
        <v>292.79999999999995</v>
      </c>
      <c r="H57" s="38">
        <v>304.19999999999993</v>
      </c>
      <c r="I57" s="38">
        <v>306.54999999999995</v>
      </c>
      <c r="J57" s="38">
        <v>309.89999999999992</v>
      </c>
      <c r="K57" s="31">
        <v>303.2</v>
      </c>
      <c r="L57" s="31">
        <v>297.5</v>
      </c>
      <c r="M57" s="31">
        <v>41.276580000000003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378.5</v>
      </c>
      <c r="D58" s="38">
        <v>377.68333333333339</v>
      </c>
      <c r="E58" s="38">
        <v>375.4166666666668</v>
      </c>
      <c r="F58" s="38">
        <v>372.33333333333343</v>
      </c>
      <c r="G58" s="38">
        <v>370.06666666666683</v>
      </c>
      <c r="H58" s="38">
        <v>380.76666666666677</v>
      </c>
      <c r="I58" s="38">
        <v>383.03333333333342</v>
      </c>
      <c r="J58" s="38">
        <v>386.11666666666673</v>
      </c>
      <c r="K58" s="31">
        <v>379.95</v>
      </c>
      <c r="L58" s="31">
        <v>374.6</v>
      </c>
      <c r="M58" s="31">
        <v>8.7594200000000004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1142</v>
      </c>
      <c r="D59" s="38">
        <v>1136.2833333333333</v>
      </c>
      <c r="E59" s="38">
        <v>1125.1166666666666</v>
      </c>
      <c r="F59" s="38">
        <v>1108.2333333333333</v>
      </c>
      <c r="G59" s="38">
        <v>1097.0666666666666</v>
      </c>
      <c r="H59" s="38">
        <v>1153.1666666666665</v>
      </c>
      <c r="I59" s="38">
        <v>1164.3333333333335</v>
      </c>
      <c r="J59" s="38">
        <v>1181.2166666666665</v>
      </c>
      <c r="K59" s="31">
        <v>1147.45</v>
      </c>
      <c r="L59" s="31">
        <v>1119.4000000000001</v>
      </c>
      <c r="M59" s="31">
        <v>13.24535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1014.95</v>
      </c>
      <c r="D60" s="38">
        <v>1013.8000000000001</v>
      </c>
      <c r="E60" s="38">
        <v>1006.1500000000001</v>
      </c>
      <c r="F60" s="38">
        <v>997.35</v>
      </c>
      <c r="G60" s="38">
        <v>989.7</v>
      </c>
      <c r="H60" s="38">
        <v>1022.6000000000001</v>
      </c>
      <c r="I60" s="38">
        <v>1030.25</v>
      </c>
      <c r="J60" s="38">
        <v>1039.0500000000002</v>
      </c>
      <c r="K60" s="31">
        <v>1021.45</v>
      </c>
      <c r="L60" s="31">
        <v>1005</v>
      </c>
      <c r="M60" s="31">
        <v>19.63457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231</v>
      </c>
      <c r="D61" s="38">
        <v>229.70000000000002</v>
      </c>
      <c r="E61" s="38">
        <v>228.05000000000004</v>
      </c>
      <c r="F61" s="38">
        <v>225.10000000000002</v>
      </c>
      <c r="G61" s="38">
        <v>223.45000000000005</v>
      </c>
      <c r="H61" s="38">
        <v>232.65000000000003</v>
      </c>
      <c r="I61" s="38">
        <v>234.3</v>
      </c>
      <c r="J61" s="38">
        <v>237.25000000000003</v>
      </c>
      <c r="K61" s="31">
        <v>231.35</v>
      </c>
      <c r="L61" s="31">
        <v>226.75</v>
      </c>
      <c r="M61" s="31">
        <v>78.502960000000002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4711.3</v>
      </c>
      <c r="D62" s="38">
        <v>4711.75</v>
      </c>
      <c r="E62" s="38">
        <v>4668.5</v>
      </c>
      <c r="F62" s="38">
        <v>4625.7</v>
      </c>
      <c r="G62" s="38">
        <v>4582.45</v>
      </c>
      <c r="H62" s="38">
        <v>4754.55</v>
      </c>
      <c r="I62" s="38">
        <v>4797.8</v>
      </c>
      <c r="J62" s="38">
        <v>4840.6000000000004</v>
      </c>
      <c r="K62" s="31">
        <v>4755</v>
      </c>
      <c r="L62" s="31">
        <v>4668.95</v>
      </c>
      <c r="M62" s="31">
        <v>2.19272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1688.1</v>
      </c>
      <c r="D63" s="38">
        <v>1687.0166666666667</v>
      </c>
      <c r="E63" s="38">
        <v>1677.0833333333333</v>
      </c>
      <c r="F63" s="38">
        <v>1666.0666666666666</v>
      </c>
      <c r="G63" s="38">
        <v>1656.1333333333332</v>
      </c>
      <c r="H63" s="38">
        <v>1698.0333333333333</v>
      </c>
      <c r="I63" s="38">
        <v>1707.9666666666667</v>
      </c>
      <c r="J63" s="38">
        <v>1718.9833333333333</v>
      </c>
      <c r="K63" s="31">
        <v>1696.95</v>
      </c>
      <c r="L63" s="31">
        <v>1676</v>
      </c>
      <c r="M63" s="31">
        <v>2.79881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661.8</v>
      </c>
      <c r="D64" s="38">
        <v>659.2166666666667</v>
      </c>
      <c r="E64" s="38">
        <v>654.83333333333337</v>
      </c>
      <c r="F64" s="38">
        <v>647.86666666666667</v>
      </c>
      <c r="G64" s="38">
        <v>643.48333333333335</v>
      </c>
      <c r="H64" s="38">
        <v>666.18333333333339</v>
      </c>
      <c r="I64" s="38">
        <v>670.56666666666661</v>
      </c>
      <c r="J64" s="38">
        <v>677.53333333333342</v>
      </c>
      <c r="K64" s="31">
        <v>663.6</v>
      </c>
      <c r="L64" s="31">
        <v>652.25</v>
      </c>
      <c r="M64" s="31">
        <v>5.8074700000000004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948.4</v>
      </c>
      <c r="D65" s="38">
        <v>947.56666666666661</v>
      </c>
      <c r="E65" s="38">
        <v>940.13333333333321</v>
      </c>
      <c r="F65" s="38">
        <v>931.86666666666656</v>
      </c>
      <c r="G65" s="38">
        <v>924.43333333333317</v>
      </c>
      <c r="H65" s="38">
        <v>955.83333333333326</v>
      </c>
      <c r="I65" s="38">
        <v>963.26666666666665</v>
      </c>
      <c r="J65" s="38">
        <v>971.5333333333333</v>
      </c>
      <c r="K65" s="31">
        <v>955</v>
      </c>
      <c r="L65" s="31">
        <v>939.3</v>
      </c>
      <c r="M65" s="31">
        <v>4.9735399999999998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289.55</v>
      </c>
      <c r="D66" s="38">
        <v>289.95</v>
      </c>
      <c r="E66" s="38">
        <v>287</v>
      </c>
      <c r="F66" s="38">
        <v>284.45</v>
      </c>
      <c r="G66" s="38">
        <v>281.5</v>
      </c>
      <c r="H66" s="38">
        <v>292.5</v>
      </c>
      <c r="I66" s="38">
        <v>295.44999999999993</v>
      </c>
      <c r="J66" s="38">
        <v>298</v>
      </c>
      <c r="K66" s="31">
        <v>292.89999999999998</v>
      </c>
      <c r="L66" s="31">
        <v>287.39999999999998</v>
      </c>
      <c r="M66" s="31">
        <v>25.690079999999998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1943.1</v>
      </c>
      <c r="D67" s="38">
        <v>1932.7</v>
      </c>
      <c r="E67" s="38">
        <v>1913.4</v>
      </c>
      <c r="F67" s="38">
        <v>1883.7</v>
      </c>
      <c r="G67" s="38">
        <v>1864.4</v>
      </c>
      <c r="H67" s="38">
        <v>1962.4</v>
      </c>
      <c r="I67" s="38">
        <v>1981.6999999999998</v>
      </c>
      <c r="J67" s="38">
        <v>2011.4</v>
      </c>
      <c r="K67" s="31">
        <v>1952</v>
      </c>
      <c r="L67" s="31">
        <v>1903</v>
      </c>
      <c r="M67" s="31">
        <v>13.95387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572.95000000000005</v>
      </c>
      <c r="D68" s="38">
        <v>573.41666666666663</v>
      </c>
      <c r="E68" s="38">
        <v>568.83333333333326</v>
      </c>
      <c r="F68" s="38">
        <v>564.71666666666658</v>
      </c>
      <c r="G68" s="38">
        <v>560.13333333333321</v>
      </c>
      <c r="H68" s="38">
        <v>577.5333333333333</v>
      </c>
      <c r="I68" s="38">
        <v>582.11666666666656</v>
      </c>
      <c r="J68" s="38">
        <v>586.23333333333335</v>
      </c>
      <c r="K68" s="31">
        <v>578</v>
      </c>
      <c r="L68" s="31">
        <v>569.29999999999995</v>
      </c>
      <c r="M68" s="31">
        <v>19.93618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2166.1999999999998</v>
      </c>
      <c r="D69" s="38">
        <v>2185.3833333333332</v>
      </c>
      <c r="E69" s="38">
        <v>2140.8166666666666</v>
      </c>
      <c r="F69" s="38">
        <v>2115.4333333333334</v>
      </c>
      <c r="G69" s="38">
        <v>2070.8666666666668</v>
      </c>
      <c r="H69" s="38">
        <v>2210.7666666666664</v>
      </c>
      <c r="I69" s="38">
        <v>2255.333333333333</v>
      </c>
      <c r="J69" s="38">
        <v>2280.7166666666662</v>
      </c>
      <c r="K69" s="31">
        <v>2229.9499999999998</v>
      </c>
      <c r="L69" s="31">
        <v>2160</v>
      </c>
      <c r="M69" s="31">
        <v>1.5971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2173.75</v>
      </c>
      <c r="D70" s="38">
        <v>2180.75</v>
      </c>
      <c r="E70" s="38">
        <v>2158.5500000000002</v>
      </c>
      <c r="F70" s="38">
        <v>2143.3500000000004</v>
      </c>
      <c r="G70" s="38">
        <v>2121.1500000000005</v>
      </c>
      <c r="H70" s="38">
        <v>2195.9499999999998</v>
      </c>
      <c r="I70" s="38">
        <v>2218.1499999999996</v>
      </c>
      <c r="J70" s="38">
        <v>2233.3499999999995</v>
      </c>
      <c r="K70" s="31">
        <v>2202.9499999999998</v>
      </c>
      <c r="L70" s="31">
        <v>2165.5500000000002</v>
      </c>
      <c r="M70" s="31">
        <v>2.4775200000000002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381.05</v>
      </c>
      <c r="D71" s="38">
        <v>385.16666666666669</v>
      </c>
      <c r="E71" s="38">
        <v>375.88333333333338</v>
      </c>
      <c r="F71" s="38">
        <v>370.7166666666667</v>
      </c>
      <c r="G71" s="38">
        <v>361.43333333333339</v>
      </c>
      <c r="H71" s="38">
        <v>390.33333333333337</v>
      </c>
      <c r="I71" s="38">
        <v>399.61666666666667</v>
      </c>
      <c r="J71" s="38">
        <v>404.78333333333336</v>
      </c>
      <c r="K71" s="31">
        <v>394.45</v>
      </c>
      <c r="L71" s="31">
        <v>380</v>
      </c>
      <c r="M71" s="31">
        <v>19.94117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188.35</v>
      </c>
      <c r="D72" s="38">
        <v>189.53333333333333</v>
      </c>
      <c r="E72" s="38">
        <v>186.31666666666666</v>
      </c>
      <c r="F72" s="38">
        <v>184.28333333333333</v>
      </c>
      <c r="G72" s="38">
        <v>181.06666666666666</v>
      </c>
      <c r="H72" s="38">
        <v>191.56666666666666</v>
      </c>
      <c r="I72" s="38">
        <v>194.7833333333333</v>
      </c>
      <c r="J72" s="38">
        <v>196.81666666666666</v>
      </c>
      <c r="K72" s="31">
        <v>192.75</v>
      </c>
      <c r="L72" s="31">
        <v>187.5</v>
      </c>
      <c r="M72" s="31">
        <v>11.72071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3583.6</v>
      </c>
      <c r="D73" s="38">
        <v>3602.1666666666665</v>
      </c>
      <c r="E73" s="38">
        <v>3552.4333333333329</v>
      </c>
      <c r="F73" s="38">
        <v>3521.2666666666664</v>
      </c>
      <c r="G73" s="38">
        <v>3471.5333333333328</v>
      </c>
      <c r="H73" s="38">
        <v>3633.333333333333</v>
      </c>
      <c r="I73" s="38">
        <v>3683.0666666666666</v>
      </c>
      <c r="J73" s="38">
        <v>3714.2333333333331</v>
      </c>
      <c r="K73" s="31">
        <v>3651.9</v>
      </c>
      <c r="L73" s="31">
        <v>3571</v>
      </c>
      <c r="M73" s="31">
        <v>4.3262799999999997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4388.6000000000004</v>
      </c>
      <c r="D74" s="38">
        <v>4403.7833333333328</v>
      </c>
      <c r="E74" s="38">
        <v>4351.1166666666659</v>
      </c>
      <c r="F74" s="38">
        <v>4313.6333333333332</v>
      </c>
      <c r="G74" s="38">
        <v>4260.9666666666662</v>
      </c>
      <c r="H74" s="38">
        <v>4441.2666666666655</v>
      </c>
      <c r="I74" s="38">
        <v>4493.9333333333334</v>
      </c>
      <c r="J74" s="38">
        <v>4531.4166666666652</v>
      </c>
      <c r="K74" s="31">
        <v>4456.45</v>
      </c>
      <c r="L74" s="31">
        <v>4366.3</v>
      </c>
      <c r="M74" s="31">
        <v>3.1112000000000002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490.55</v>
      </c>
      <c r="D75" s="38">
        <v>490.33333333333331</v>
      </c>
      <c r="E75" s="38">
        <v>487.11666666666662</v>
      </c>
      <c r="F75" s="38">
        <v>483.68333333333328</v>
      </c>
      <c r="G75" s="38">
        <v>480.46666666666658</v>
      </c>
      <c r="H75" s="38">
        <v>493.76666666666665</v>
      </c>
      <c r="I75" s="38">
        <v>496.98333333333335</v>
      </c>
      <c r="J75" s="38">
        <v>500.41666666666669</v>
      </c>
      <c r="K75" s="31">
        <v>493.55</v>
      </c>
      <c r="L75" s="31">
        <v>486.9</v>
      </c>
      <c r="M75" s="31">
        <v>32.61788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3889.2</v>
      </c>
      <c r="D76" s="38">
        <v>3911.7333333333336</v>
      </c>
      <c r="E76" s="38">
        <v>3857.4666666666672</v>
      </c>
      <c r="F76" s="38">
        <v>3825.7333333333336</v>
      </c>
      <c r="G76" s="38">
        <v>3771.4666666666672</v>
      </c>
      <c r="H76" s="38">
        <v>3943.4666666666672</v>
      </c>
      <c r="I76" s="38">
        <v>3997.7333333333336</v>
      </c>
      <c r="J76" s="38">
        <v>4029.4666666666672</v>
      </c>
      <c r="K76" s="31">
        <v>3966</v>
      </c>
      <c r="L76" s="31">
        <v>3880</v>
      </c>
      <c r="M76" s="31">
        <v>4.0185700000000004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5159.6000000000004</v>
      </c>
      <c r="D77" s="38">
        <v>5148.2166666666662</v>
      </c>
      <c r="E77" s="38">
        <v>5121.4833333333327</v>
      </c>
      <c r="F77" s="38">
        <v>5083.3666666666668</v>
      </c>
      <c r="G77" s="38">
        <v>5056.6333333333332</v>
      </c>
      <c r="H77" s="38">
        <v>5186.3333333333321</v>
      </c>
      <c r="I77" s="38">
        <v>5213.0666666666657</v>
      </c>
      <c r="J77" s="38">
        <v>5251.1833333333316</v>
      </c>
      <c r="K77" s="31">
        <v>5174.95</v>
      </c>
      <c r="L77" s="31">
        <v>5110.1000000000004</v>
      </c>
      <c r="M77" s="31">
        <v>4.8614100000000002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3580.1</v>
      </c>
      <c r="D78" s="38">
        <v>3561.8000000000006</v>
      </c>
      <c r="E78" s="38">
        <v>3523.6000000000013</v>
      </c>
      <c r="F78" s="38">
        <v>3467.1000000000008</v>
      </c>
      <c r="G78" s="38">
        <v>3428.9000000000015</v>
      </c>
      <c r="H78" s="38">
        <v>3618.3000000000011</v>
      </c>
      <c r="I78" s="38">
        <v>3656.5000000000009</v>
      </c>
      <c r="J78" s="38">
        <v>3713.0000000000009</v>
      </c>
      <c r="K78" s="31">
        <v>3600</v>
      </c>
      <c r="L78" s="31">
        <v>3505.3</v>
      </c>
      <c r="M78" s="31">
        <v>7.1238200000000003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2248.4</v>
      </c>
      <c r="D79" s="38">
        <v>2231.1</v>
      </c>
      <c r="E79" s="38">
        <v>2202.2999999999997</v>
      </c>
      <c r="F79" s="38">
        <v>2156.1999999999998</v>
      </c>
      <c r="G79" s="38">
        <v>2127.3999999999996</v>
      </c>
      <c r="H79" s="38">
        <v>2277.1999999999998</v>
      </c>
      <c r="I79" s="38">
        <v>2306</v>
      </c>
      <c r="J79" s="38">
        <v>2352.1</v>
      </c>
      <c r="K79" s="31">
        <v>2259.9</v>
      </c>
      <c r="L79" s="31">
        <v>2185</v>
      </c>
      <c r="M79" s="31">
        <v>6.5733899999999998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126.15</v>
      </c>
      <c r="D80" s="38">
        <v>124.96666666666665</v>
      </c>
      <c r="E80" s="38">
        <v>123.5333333333333</v>
      </c>
      <c r="F80" s="38">
        <v>120.91666666666664</v>
      </c>
      <c r="G80" s="38">
        <v>119.48333333333329</v>
      </c>
      <c r="H80" s="38">
        <v>127.58333333333331</v>
      </c>
      <c r="I80" s="38">
        <v>129.01666666666668</v>
      </c>
      <c r="J80" s="38">
        <v>131.63333333333333</v>
      </c>
      <c r="K80" s="31">
        <v>126.4</v>
      </c>
      <c r="L80" s="31">
        <v>122.35</v>
      </c>
      <c r="M80" s="31">
        <v>175.68492000000001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2932.35</v>
      </c>
      <c r="D81" s="38">
        <v>2942.5166666666664</v>
      </c>
      <c r="E81" s="38">
        <v>2909.833333333333</v>
      </c>
      <c r="F81" s="38">
        <v>2887.3166666666666</v>
      </c>
      <c r="G81" s="38">
        <v>2854.6333333333332</v>
      </c>
      <c r="H81" s="38">
        <v>2965.0333333333328</v>
      </c>
      <c r="I81" s="38">
        <v>2997.7166666666662</v>
      </c>
      <c r="J81" s="38">
        <v>3020.2333333333327</v>
      </c>
      <c r="K81" s="31">
        <v>2975.2</v>
      </c>
      <c r="L81" s="31">
        <v>2920</v>
      </c>
      <c r="M81" s="31">
        <v>1.9722299999999999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315.05</v>
      </c>
      <c r="D82" s="38">
        <v>311.78333333333336</v>
      </c>
      <c r="E82" s="38">
        <v>306.76666666666671</v>
      </c>
      <c r="F82" s="38">
        <v>298.48333333333335</v>
      </c>
      <c r="G82" s="38">
        <v>293.4666666666667</v>
      </c>
      <c r="H82" s="38">
        <v>320.06666666666672</v>
      </c>
      <c r="I82" s="38">
        <v>325.08333333333337</v>
      </c>
      <c r="J82" s="38">
        <v>333.36666666666673</v>
      </c>
      <c r="K82" s="31">
        <v>316.8</v>
      </c>
      <c r="L82" s="31">
        <v>303.5</v>
      </c>
      <c r="M82" s="31">
        <v>22.047799999999999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105.05</v>
      </c>
      <c r="D83" s="38">
        <v>104.7</v>
      </c>
      <c r="E83" s="38">
        <v>104.10000000000001</v>
      </c>
      <c r="F83" s="38">
        <v>103.15</v>
      </c>
      <c r="G83" s="38">
        <v>102.55000000000001</v>
      </c>
      <c r="H83" s="38">
        <v>105.65</v>
      </c>
      <c r="I83" s="38">
        <v>106.25</v>
      </c>
      <c r="J83" s="38">
        <v>107.2</v>
      </c>
      <c r="K83" s="31">
        <v>105.3</v>
      </c>
      <c r="L83" s="31">
        <v>103.75</v>
      </c>
      <c r="M83" s="31">
        <v>161.08372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1062.5</v>
      </c>
      <c r="D84" s="38">
        <v>1066.3666666666666</v>
      </c>
      <c r="E84" s="38">
        <v>1049.0333333333331</v>
      </c>
      <c r="F84" s="38">
        <v>1035.5666666666666</v>
      </c>
      <c r="G84" s="38">
        <v>1018.2333333333331</v>
      </c>
      <c r="H84" s="38">
        <v>1079.833333333333</v>
      </c>
      <c r="I84" s="38">
        <v>1097.1666666666665</v>
      </c>
      <c r="J84" s="38">
        <v>1110.633333333333</v>
      </c>
      <c r="K84" s="31">
        <v>1083.7</v>
      </c>
      <c r="L84" s="31">
        <v>1052.9000000000001</v>
      </c>
      <c r="M84" s="31">
        <v>6.0348600000000001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1081</v>
      </c>
      <c r="D85" s="38">
        <v>1080.3666666666666</v>
      </c>
      <c r="E85" s="38">
        <v>1071.7333333333331</v>
      </c>
      <c r="F85" s="38">
        <v>1062.4666666666665</v>
      </c>
      <c r="G85" s="38">
        <v>1053.833333333333</v>
      </c>
      <c r="H85" s="38">
        <v>1089.6333333333332</v>
      </c>
      <c r="I85" s="38">
        <v>1098.2666666666669</v>
      </c>
      <c r="J85" s="38">
        <v>1107.5333333333333</v>
      </c>
      <c r="K85" s="31">
        <v>1089</v>
      </c>
      <c r="L85" s="31">
        <v>1071.0999999999999</v>
      </c>
      <c r="M85" s="31">
        <v>14.487780000000001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1568.45</v>
      </c>
      <c r="D86" s="38">
        <v>1575.5833333333333</v>
      </c>
      <c r="E86" s="38">
        <v>1557.2666666666664</v>
      </c>
      <c r="F86" s="38">
        <v>1546.0833333333333</v>
      </c>
      <c r="G86" s="38">
        <v>1527.7666666666664</v>
      </c>
      <c r="H86" s="38">
        <v>1586.7666666666664</v>
      </c>
      <c r="I86" s="38">
        <v>1605.0833333333335</v>
      </c>
      <c r="J86" s="38">
        <v>1616.2666666666664</v>
      </c>
      <c r="K86" s="31">
        <v>1593.9</v>
      </c>
      <c r="L86" s="31">
        <v>1564.4</v>
      </c>
      <c r="M86" s="31">
        <v>6.6040099999999997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1734.65</v>
      </c>
      <c r="D87" s="38">
        <v>1741.1166666666668</v>
      </c>
      <c r="E87" s="38">
        <v>1724.2833333333335</v>
      </c>
      <c r="F87" s="38">
        <v>1713.9166666666667</v>
      </c>
      <c r="G87" s="38">
        <v>1697.0833333333335</v>
      </c>
      <c r="H87" s="38">
        <v>1751.4833333333336</v>
      </c>
      <c r="I87" s="38">
        <v>1768.3166666666666</v>
      </c>
      <c r="J87" s="38">
        <v>1778.6833333333336</v>
      </c>
      <c r="K87" s="31">
        <v>1757.95</v>
      </c>
      <c r="L87" s="31">
        <v>1730.75</v>
      </c>
      <c r="M87" s="31">
        <v>4.5135500000000004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465.05</v>
      </c>
      <c r="D88" s="38">
        <v>466.36666666666662</v>
      </c>
      <c r="E88" s="38">
        <v>460.98333333333323</v>
      </c>
      <c r="F88" s="38">
        <v>456.91666666666663</v>
      </c>
      <c r="G88" s="38">
        <v>451.53333333333325</v>
      </c>
      <c r="H88" s="38">
        <v>470.43333333333322</v>
      </c>
      <c r="I88" s="38">
        <v>475.81666666666655</v>
      </c>
      <c r="J88" s="38">
        <v>479.88333333333321</v>
      </c>
      <c r="K88" s="31">
        <v>471.75</v>
      </c>
      <c r="L88" s="31">
        <v>462.3</v>
      </c>
      <c r="M88" s="31">
        <v>15.78398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3792.5</v>
      </c>
      <c r="D89" s="38">
        <v>3766.75</v>
      </c>
      <c r="E89" s="38">
        <v>3726.75</v>
      </c>
      <c r="F89" s="38">
        <v>3661</v>
      </c>
      <c r="G89" s="38">
        <v>3621</v>
      </c>
      <c r="H89" s="38">
        <v>3832.5</v>
      </c>
      <c r="I89" s="38">
        <v>3872.5</v>
      </c>
      <c r="J89" s="38">
        <v>3938.25</v>
      </c>
      <c r="K89" s="31">
        <v>3806.75</v>
      </c>
      <c r="L89" s="31">
        <v>3701</v>
      </c>
      <c r="M89" s="31">
        <v>17.473189999999999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1282.8</v>
      </c>
      <c r="D90" s="38">
        <v>1289.3666666666666</v>
      </c>
      <c r="E90" s="38">
        <v>1273.833333333333</v>
      </c>
      <c r="F90" s="38">
        <v>1264.8666666666666</v>
      </c>
      <c r="G90" s="38">
        <v>1249.333333333333</v>
      </c>
      <c r="H90" s="38">
        <v>1298.333333333333</v>
      </c>
      <c r="I90" s="38">
        <v>1313.8666666666663</v>
      </c>
      <c r="J90" s="38">
        <v>1322.833333333333</v>
      </c>
      <c r="K90" s="31">
        <v>1304.9000000000001</v>
      </c>
      <c r="L90" s="31">
        <v>1280.4000000000001</v>
      </c>
      <c r="M90" s="31">
        <v>14.160909999999999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1187.95</v>
      </c>
      <c r="D91" s="38">
        <v>1182.3166666666666</v>
      </c>
      <c r="E91" s="38">
        <v>1170.6333333333332</v>
      </c>
      <c r="F91" s="38">
        <v>1153.3166666666666</v>
      </c>
      <c r="G91" s="38">
        <v>1141.6333333333332</v>
      </c>
      <c r="H91" s="38">
        <v>1199.6333333333332</v>
      </c>
      <c r="I91" s="38">
        <v>1211.3166666666666</v>
      </c>
      <c r="J91" s="38">
        <v>1228.6333333333332</v>
      </c>
      <c r="K91" s="31">
        <v>1194</v>
      </c>
      <c r="L91" s="31">
        <v>1165</v>
      </c>
      <c r="M91" s="31">
        <v>30.366479999999999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2821.95</v>
      </c>
      <c r="D92" s="38">
        <v>2811.9833333333336</v>
      </c>
      <c r="E92" s="38">
        <v>2793.9666666666672</v>
      </c>
      <c r="F92" s="38">
        <v>2765.9833333333336</v>
      </c>
      <c r="G92" s="38">
        <v>2747.9666666666672</v>
      </c>
      <c r="H92" s="38">
        <v>2839.9666666666672</v>
      </c>
      <c r="I92" s="38">
        <v>2857.9833333333336</v>
      </c>
      <c r="J92" s="38">
        <v>2885.9666666666672</v>
      </c>
      <c r="K92" s="31">
        <v>2830</v>
      </c>
      <c r="L92" s="31">
        <v>2784</v>
      </c>
      <c r="M92" s="31">
        <v>69.816040000000001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2295.65</v>
      </c>
      <c r="D93" s="38">
        <v>2265.1833333333334</v>
      </c>
      <c r="E93" s="38">
        <v>2180.4666666666667</v>
      </c>
      <c r="F93" s="38">
        <v>2065.2833333333333</v>
      </c>
      <c r="G93" s="38">
        <v>1980.5666666666666</v>
      </c>
      <c r="H93" s="38">
        <v>2380.3666666666668</v>
      </c>
      <c r="I93" s="38">
        <v>2465.0833333333339</v>
      </c>
      <c r="J93" s="38">
        <v>2580.2666666666669</v>
      </c>
      <c r="K93" s="31">
        <v>2349.9</v>
      </c>
      <c r="L93" s="31">
        <v>2150</v>
      </c>
      <c r="M93" s="31">
        <v>61.86674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1701.4</v>
      </c>
      <c r="D94" s="38">
        <v>1697.8166666666666</v>
      </c>
      <c r="E94" s="38">
        <v>1686.8333333333333</v>
      </c>
      <c r="F94" s="38">
        <v>1672.2666666666667</v>
      </c>
      <c r="G94" s="38">
        <v>1661.2833333333333</v>
      </c>
      <c r="H94" s="38">
        <v>1712.3833333333332</v>
      </c>
      <c r="I94" s="38">
        <v>1723.3666666666668</v>
      </c>
      <c r="J94" s="38">
        <v>1737.9333333333332</v>
      </c>
      <c r="K94" s="31">
        <v>1708.8</v>
      </c>
      <c r="L94" s="31">
        <v>1683.25</v>
      </c>
      <c r="M94" s="31">
        <v>203.49508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651.20000000000005</v>
      </c>
      <c r="D95" s="38">
        <v>649.06666666666672</v>
      </c>
      <c r="E95" s="38">
        <v>640.63333333333344</v>
      </c>
      <c r="F95" s="38">
        <v>630.06666666666672</v>
      </c>
      <c r="G95" s="38">
        <v>621.63333333333344</v>
      </c>
      <c r="H95" s="38">
        <v>659.63333333333344</v>
      </c>
      <c r="I95" s="38">
        <v>668.06666666666661</v>
      </c>
      <c r="J95" s="38">
        <v>678.63333333333344</v>
      </c>
      <c r="K95" s="31">
        <v>657.5</v>
      </c>
      <c r="L95" s="31">
        <v>638.5</v>
      </c>
      <c r="M95" s="31">
        <v>86.817959999999999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2910.1</v>
      </c>
      <c r="D96" s="38">
        <v>2888.3666666666668</v>
      </c>
      <c r="E96" s="38">
        <v>2856.7333333333336</v>
      </c>
      <c r="F96" s="38">
        <v>2803.3666666666668</v>
      </c>
      <c r="G96" s="38">
        <v>2771.7333333333336</v>
      </c>
      <c r="H96" s="38">
        <v>2941.7333333333336</v>
      </c>
      <c r="I96" s="38">
        <v>2973.3666666666668</v>
      </c>
      <c r="J96" s="38">
        <v>3026.7333333333336</v>
      </c>
      <c r="K96" s="31">
        <v>2920</v>
      </c>
      <c r="L96" s="31">
        <v>2835</v>
      </c>
      <c r="M96" s="31">
        <v>9.6219400000000004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420.95</v>
      </c>
      <c r="D97" s="38">
        <v>419.41666666666669</v>
      </c>
      <c r="E97" s="38">
        <v>416.18333333333339</v>
      </c>
      <c r="F97" s="38">
        <v>411.41666666666669</v>
      </c>
      <c r="G97" s="38">
        <v>408.18333333333339</v>
      </c>
      <c r="H97" s="38">
        <v>424.18333333333339</v>
      </c>
      <c r="I97" s="38">
        <v>427.41666666666663</v>
      </c>
      <c r="J97" s="38">
        <v>432.18333333333339</v>
      </c>
      <c r="K97" s="31">
        <v>422.65</v>
      </c>
      <c r="L97" s="31">
        <v>414.65</v>
      </c>
      <c r="M97" s="31">
        <v>41.15005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273.85000000000002</v>
      </c>
      <c r="D98" s="38">
        <v>272.33333333333331</v>
      </c>
      <c r="E98" s="38">
        <v>269.66666666666663</v>
      </c>
      <c r="F98" s="38">
        <v>265.48333333333329</v>
      </c>
      <c r="G98" s="38">
        <v>262.81666666666661</v>
      </c>
      <c r="H98" s="38">
        <v>276.51666666666665</v>
      </c>
      <c r="I98" s="38">
        <v>279.18333333333328</v>
      </c>
      <c r="J98" s="38">
        <v>283.36666666666667</v>
      </c>
      <c r="K98" s="31">
        <v>275</v>
      </c>
      <c r="L98" s="31">
        <v>268.14999999999998</v>
      </c>
      <c r="M98" s="31">
        <v>31.38175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2678.15</v>
      </c>
      <c r="D99" s="38">
        <v>2671.7999999999997</v>
      </c>
      <c r="E99" s="38">
        <v>2657.6999999999994</v>
      </c>
      <c r="F99" s="38">
        <v>2637.2499999999995</v>
      </c>
      <c r="G99" s="38">
        <v>2623.1499999999992</v>
      </c>
      <c r="H99" s="38">
        <v>2692.2499999999995</v>
      </c>
      <c r="I99" s="38">
        <v>2706.35</v>
      </c>
      <c r="J99" s="38">
        <v>2726.7999999999997</v>
      </c>
      <c r="K99" s="31">
        <v>2685.9</v>
      </c>
      <c r="L99" s="31">
        <v>2651.35</v>
      </c>
      <c r="M99" s="31">
        <v>11.60181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307.35000000000002</v>
      </c>
      <c r="D100" s="38">
        <v>306.88333333333338</v>
      </c>
      <c r="E100" s="38">
        <v>305.76666666666677</v>
      </c>
      <c r="F100" s="38">
        <v>304.18333333333339</v>
      </c>
      <c r="G100" s="38">
        <v>303.06666666666678</v>
      </c>
      <c r="H100" s="38">
        <v>308.46666666666675</v>
      </c>
      <c r="I100" s="38">
        <v>309.58333333333343</v>
      </c>
      <c r="J100" s="38">
        <v>311.16666666666674</v>
      </c>
      <c r="K100" s="31">
        <v>308</v>
      </c>
      <c r="L100" s="31">
        <v>305.3</v>
      </c>
      <c r="M100" s="31">
        <v>3.4757400000000001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41679.050000000003</v>
      </c>
      <c r="D101" s="38">
        <v>41729.599999999999</v>
      </c>
      <c r="E101" s="38">
        <v>41382.649999999994</v>
      </c>
      <c r="F101" s="38">
        <v>41086.249999999993</v>
      </c>
      <c r="G101" s="38">
        <v>40739.299999999988</v>
      </c>
      <c r="H101" s="38">
        <v>42026</v>
      </c>
      <c r="I101" s="38">
        <v>42372.95</v>
      </c>
      <c r="J101" s="38">
        <v>42669.350000000006</v>
      </c>
      <c r="K101" s="31">
        <v>42076.55</v>
      </c>
      <c r="L101" s="31">
        <v>41433.199999999997</v>
      </c>
      <c r="M101" s="31">
        <v>2.4809999999999999E-2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934.6</v>
      </c>
      <c r="D102" s="38">
        <v>935.81666666666672</v>
      </c>
      <c r="E102" s="38">
        <v>929.43333333333339</v>
      </c>
      <c r="F102" s="38">
        <v>924.26666666666665</v>
      </c>
      <c r="G102" s="38">
        <v>917.88333333333333</v>
      </c>
      <c r="H102" s="38">
        <v>940.98333333333346</v>
      </c>
      <c r="I102" s="38">
        <v>947.3666666666669</v>
      </c>
      <c r="J102" s="38">
        <v>952.53333333333353</v>
      </c>
      <c r="K102" s="31">
        <v>942.2</v>
      </c>
      <c r="L102" s="31">
        <v>930.65</v>
      </c>
      <c r="M102" s="31">
        <v>138.43217999999999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1344.45</v>
      </c>
      <c r="D103" s="38">
        <v>1339.3333333333333</v>
      </c>
      <c r="E103" s="38">
        <v>1326.1666666666665</v>
      </c>
      <c r="F103" s="38">
        <v>1307.8833333333332</v>
      </c>
      <c r="G103" s="38">
        <v>1294.7166666666665</v>
      </c>
      <c r="H103" s="38">
        <v>1357.6166666666666</v>
      </c>
      <c r="I103" s="38">
        <v>1370.7833333333331</v>
      </c>
      <c r="J103" s="38">
        <v>1389.0666666666666</v>
      </c>
      <c r="K103" s="31">
        <v>1352.5</v>
      </c>
      <c r="L103" s="31">
        <v>1321.05</v>
      </c>
      <c r="M103" s="31">
        <v>10.568300000000001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572.5</v>
      </c>
      <c r="D104" s="38">
        <v>570.61666666666667</v>
      </c>
      <c r="E104" s="38">
        <v>566.2833333333333</v>
      </c>
      <c r="F104" s="38">
        <v>560.06666666666661</v>
      </c>
      <c r="G104" s="38">
        <v>555.73333333333323</v>
      </c>
      <c r="H104" s="38">
        <v>576.83333333333337</v>
      </c>
      <c r="I104" s="38">
        <v>581.16666666666663</v>
      </c>
      <c r="J104" s="38">
        <v>587.38333333333344</v>
      </c>
      <c r="K104" s="31">
        <v>574.95000000000005</v>
      </c>
      <c r="L104" s="31">
        <v>564.4</v>
      </c>
      <c r="M104" s="31">
        <v>15.969150000000001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7.45</v>
      </c>
      <c r="D105" s="38">
        <v>7.45</v>
      </c>
      <c r="E105" s="38">
        <v>7.3500000000000005</v>
      </c>
      <c r="F105" s="38">
        <v>7.25</v>
      </c>
      <c r="G105" s="38">
        <v>7.15</v>
      </c>
      <c r="H105" s="38">
        <v>7.5500000000000007</v>
      </c>
      <c r="I105" s="38">
        <v>7.65</v>
      </c>
      <c r="J105" s="38">
        <v>7.7500000000000009</v>
      </c>
      <c r="K105" s="31">
        <v>7.55</v>
      </c>
      <c r="L105" s="31">
        <v>7.35</v>
      </c>
      <c r="M105" s="31">
        <v>676.94572000000005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79.400000000000006</v>
      </c>
      <c r="D106" s="38">
        <v>80.033333333333346</v>
      </c>
      <c r="E106" s="38">
        <v>78.616666666666688</v>
      </c>
      <c r="F106" s="38">
        <v>77.833333333333343</v>
      </c>
      <c r="G106" s="38">
        <v>76.416666666666686</v>
      </c>
      <c r="H106" s="38">
        <v>80.816666666666691</v>
      </c>
      <c r="I106" s="38">
        <v>82.233333333333348</v>
      </c>
      <c r="J106" s="38">
        <v>83.016666666666694</v>
      </c>
      <c r="K106" s="31">
        <v>81.45</v>
      </c>
      <c r="L106" s="31">
        <v>79.25</v>
      </c>
      <c r="M106" s="31">
        <v>456.26524999999998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473.35</v>
      </c>
      <c r="D107" s="38">
        <v>474.7833333333333</v>
      </c>
      <c r="E107" s="38">
        <v>470.81666666666661</v>
      </c>
      <c r="F107" s="38">
        <v>468.2833333333333</v>
      </c>
      <c r="G107" s="38">
        <v>464.31666666666661</v>
      </c>
      <c r="H107" s="38">
        <v>477.31666666666661</v>
      </c>
      <c r="I107" s="38">
        <v>481.2833333333333</v>
      </c>
      <c r="J107" s="38">
        <v>483.81666666666661</v>
      </c>
      <c r="K107" s="31">
        <v>478.75</v>
      </c>
      <c r="L107" s="31">
        <v>472.25</v>
      </c>
      <c r="M107" s="31">
        <v>13.00342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392.5</v>
      </c>
      <c r="D108" s="38">
        <v>393.88333333333338</v>
      </c>
      <c r="E108" s="38">
        <v>389.26666666666677</v>
      </c>
      <c r="F108" s="38">
        <v>386.03333333333336</v>
      </c>
      <c r="G108" s="38">
        <v>381.41666666666674</v>
      </c>
      <c r="H108" s="38">
        <v>397.11666666666679</v>
      </c>
      <c r="I108" s="38">
        <v>401.73333333333346</v>
      </c>
      <c r="J108" s="38">
        <v>404.96666666666681</v>
      </c>
      <c r="K108" s="31">
        <v>398.5</v>
      </c>
      <c r="L108" s="31">
        <v>390.65</v>
      </c>
      <c r="M108" s="31">
        <v>48.0443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292.55</v>
      </c>
      <c r="D109" s="38">
        <v>288.21666666666664</v>
      </c>
      <c r="E109" s="38">
        <v>282.93333333333328</v>
      </c>
      <c r="F109" s="38">
        <v>273.31666666666666</v>
      </c>
      <c r="G109" s="38">
        <v>268.0333333333333</v>
      </c>
      <c r="H109" s="38">
        <v>297.83333333333326</v>
      </c>
      <c r="I109" s="38">
        <v>303.11666666666667</v>
      </c>
      <c r="J109" s="38">
        <v>312.73333333333323</v>
      </c>
      <c r="K109" s="31">
        <v>293.5</v>
      </c>
      <c r="L109" s="31">
        <v>278.60000000000002</v>
      </c>
      <c r="M109" s="31">
        <v>35.592689999999997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2626.9</v>
      </c>
      <c r="D110" s="38">
        <v>2631.0833333333335</v>
      </c>
      <c r="E110" s="38">
        <v>2603.8666666666668</v>
      </c>
      <c r="F110" s="38">
        <v>2580.8333333333335</v>
      </c>
      <c r="G110" s="38">
        <v>2553.6166666666668</v>
      </c>
      <c r="H110" s="38">
        <v>2654.1166666666668</v>
      </c>
      <c r="I110" s="38">
        <v>2681.333333333333</v>
      </c>
      <c r="J110" s="38">
        <v>2704.3666666666668</v>
      </c>
      <c r="K110" s="31">
        <v>2658.3</v>
      </c>
      <c r="L110" s="31">
        <v>2608.0500000000002</v>
      </c>
      <c r="M110" s="31">
        <v>10.988810000000001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1374.65</v>
      </c>
      <c r="D111" s="38">
        <v>1364.6499999999999</v>
      </c>
      <c r="E111" s="38">
        <v>1347.0499999999997</v>
      </c>
      <c r="F111" s="38">
        <v>1319.4499999999998</v>
      </c>
      <c r="G111" s="38">
        <v>1301.8499999999997</v>
      </c>
      <c r="H111" s="38">
        <v>1392.2499999999998</v>
      </c>
      <c r="I111" s="38">
        <v>1409.8499999999997</v>
      </c>
      <c r="J111" s="38">
        <v>1437.4499999999998</v>
      </c>
      <c r="K111" s="31">
        <v>1382.25</v>
      </c>
      <c r="L111" s="31">
        <v>1337.05</v>
      </c>
      <c r="M111" s="31">
        <v>45.902859999999997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164.25</v>
      </c>
      <c r="D112" s="38">
        <v>162.85</v>
      </c>
      <c r="E112" s="38">
        <v>159.75</v>
      </c>
      <c r="F112" s="38">
        <v>155.25</v>
      </c>
      <c r="G112" s="38">
        <v>152.15</v>
      </c>
      <c r="H112" s="38">
        <v>167.35</v>
      </c>
      <c r="I112" s="38">
        <v>170.44999999999996</v>
      </c>
      <c r="J112" s="38">
        <v>174.95</v>
      </c>
      <c r="K112" s="31">
        <v>165.95</v>
      </c>
      <c r="L112" s="31">
        <v>158.35</v>
      </c>
      <c r="M112" s="31">
        <v>204.41559000000001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1335.5</v>
      </c>
      <c r="D113" s="38">
        <v>1326.2833333333335</v>
      </c>
      <c r="E113" s="38">
        <v>1313.666666666667</v>
      </c>
      <c r="F113" s="38">
        <v>1291.8333333333335</v>
      </c>
      <c r="G113" s="38">
        <v>1279.2166666666669</v>
      </c>
      <c r="H113" s="38">
        <v>1348.116666666667</v>
      </c>
      <c r="I113" s="38">
        <v>1360.7333333333333</v>
      </c>
      <c r="J113" s="38">
        <v>1382.5666666666671</v>
      </c>
      <c r="K113" s="31">
        <v>1338.9</v>
      </c>
      <c r="L113" s="31">
        <v>1304.45</v>
      </c>
      <c r="M113" s="31">
        <v>128.21691999999999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91.3</v>
      </c>
      <c r="D114" s="38">
        <v>91.3</v>
      </c>
      <c r="E114" s="38">
        <v>90.649999999999991</v>
      </c>
      <c r="F114" s="38">
        <v>90</v>
      </c>
      <c r="G114" s="38">
        <v>89.35</v>
      </c>
      <c r="H114" s="38">
        <v>91.949999999999989</v>
      </c>
      <c r="I114" s="38">
        <v>92.6</v>
      </c>
      <c r="J114" s="38">
        <v>93.249999999999986</v>
      </c>
      <c r="K114" s="31">
        <v>91.95</v>
      </c>
      <c r="L114" s="31">
        <v>90.65</v>
      </c>
      <c r="M114" s="31">
        <v>125.95671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742.85</v>
      </c>
      <c r="D115" s="38">
        <v>746.01666666666677</v>
      </c>
      <c r="E115" s="38">
        <v>737.83333333333348</v>
      </c>
      <c r="F115" s="38">
        <v>732.81666666666672</v>
      </c>
      <c r="G115" s="38">
        <v>724.63333333333344</v>
      </c>
      <c r="H115" s="38">
        <v>751.03333333333353</v>
      </c>
      <c r="I115" s="38">
        <v>759.2166666666667</v>
      </c>
      <c r="J115" s="38">
        <v>764.23333333333358</v>
      </c>
      <c r="K115" s="31">
        <v>754.2</v>
      </c>
      <c r="L115" s="31">
        <v>741</v>
      </c>
      <c r="M115" s="31">
        <v>2.4422000000000001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635.1</v>
      </c>
      <c r="D116" s="38">
        <v>635.61666666666667</v>
      </c>
      <c r="E116" s="38">
        <v>629.73333333333335</v>
      </c>
      <c r="F116" s="38">
        <v>624.36666666666667</v>
      </c>
      <c r="G116" s="38">
        <v>618.48333333333335</v>
      </c>
      <c r="H116" s="38">
        <v>640.98333333333335</v>
      </c>
      <c r="I116" s="38">
        <v>646.86666666666679</v>
      </c>
      <c r="J116" s="38">
        <v>652.23333333333335</v>
      </c>
      <c r="K116" s="31">
        <v>641.5</v>
      </c>
      <c r="L116" s="31">
        <v>630.25</v>
      </c>
      <c r="M116" s="31">
        <v>13.09614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32.700000000000003</v>
      </c>
      <c r="D117" s="38">
        <v>32.750000000000007</v>
      </c>
      <c r="E117" s="38">
        <v>32.400000000000013</v>
      </c>
      <c r="F117" s="38">
        <v>32.100000000000009</v>
      </c>
      <c r="G117" s="38">
        <v>31.750000000000014</v>
      </c>
      <c r="H117" s="38">
        <v>33.050000000000011</v>
      </c>
      <c r="I117" s="38">
        <v>33.400000000000006</v>
      </c>
      <c r="J117" s="38">
        <v>33.70000000000001</v>
      </c>
      <c r="K117" s="31">
        <v>33.1</v>
      </c>
      <c r="L117" s="31">
        <v>32.450000000000003</v>
      </c>
      <c r="M117" s="31">
        <v>143.7397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451.6</v>
      </c>
      <c r="D118" s="38">
        <v>450.05</v>
      </c>
      <c r="E118" s="38">
        <v>448.15000000000003</v>
      </c>
      <c r="F118" s="38">
        <v>444.70000000000005</v>
      </c>
      <c r="G118" s="38">
        <v>442.80000000000007</v>
      </c>
      <c r="H118" s="38">
        <v>453.5</v>
      </c>
      <c r="I118" s="38">
        <v>455.4</v>
      </c>
      <c r="J118" s="38">
        <v>458.84999999999997</v>
      </c>
      <c r="K118" s="31">
        <v>451.95</v>
      </c>
      <c r="L118" s="31">
        <v>446.6</v>
      </c>
      <c r="M118" s="31">
        <v>91.060739999999996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581.04999999999995</v>
      </c>
      <c r="D119" s="38">
        <v>579.81666666666661</v>
      </c>
      <c r="E119" s="38">
        <v>576.73333333333323</v>
      </c>
      <c r="F119" s="38">
        <v>572.41666666666663</v>
      </c>
      <c r="G119" s="38">
        <v>569.33333333333326</v>
      </c>
      <c r="H119" s="38">
        <v>584.13333333333321</v>
      </c>
      <c r="I119" s="38">
        <v>587.2166666666667</v>
      </c>
      <c r="J119" s="38">
        <v>591.53333333333319</v>
      </c>
      <c r="K119" s="31">
        <v>582.9</v>
      </c>
      <c r="L119" s="31">
        <v>575.5</v>
      </c>
      <c r="M119" s="31">
        <v>19.52542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272.75</v>
      </c>
      <c r="D120" s="38">
        <v>274.41666666666669</v>
      </c>
      <c r="E120" s="38">
        <v>269.43333333333339</v>
      </c>
      <c r="F120" s="38">
        <v>266.11666666666673</v>
      </c>
      <c r="G120" s="38">
        <v>261.13333333333344</v>
      </c>
      <c r="H120" s="38">
        <v>277.73333333333335</v>
      </c>
      <c r="I120" s="38">
        <v>282.71666666666658</v>
      </c>
      <c r="J120" s="38">
        <v>286.0333333333333</v>
      </c>
      <c r="K120" s="31">
        <v>279.39999999999998</v>
      </c>
      <c r="L120" s="31">
        <v>271.10000000000002</v>
      </c>
      <c r="M120" s="31">
        <v>35.917250000000003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784.8</v>
      </c>
      <c r="D121" s="38">
        <v>784.6</v>
      </c>
      <c r="E121" s="38">
        <v>780.2</v>
      </c>
      <c r="F121" s="38">
        <v>775.6</v>
      </c>
      <c r="G121" s="38">
        <v>771.2</v>
      </c>
      <c r="H121" s="38">
        <v>789.2</v>
      </c>
      <c r="I121" s="38">
        <v>793.59999999999991</v>
      </c>
      <c r="J121" s="38">
        <v>798.2</v>
      </c>
      <c r="K121" s="31">
        <v>789</v>
      </c>
      <c r="L121" s="31">
        <v>780</v>
      </c>
      <c r="M121" s="31">
        <v>25.154399999999999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501.25</v>
      </c>
      <c r="D122" s="38">
        <v>499.4666666666667</v>
      </c>
      <c r="E122" s="38">
        <v>495.93333333333339</v>
      </c>
      <c r="F122" s="38">
        <v>490.61666666666667</v>
      </c>
      <c r="G122" s="38">
        <v>487.08333333333337</v>
      </c>
      <c r="H122" s="38">
        <v>504.78333333333342</v>
      </c>
      <c r="I122" s="38">
        <v>508.31666666666672</v>
      </c>
      <c r="J122" s="38">
        <v>513.63333333333344</v>
      </c>
      <c r="K122" s="31">
        <v>503</v>
      </c>
      <c r="L122" s="31">
        <v>494.15</v>
      </c>
      <c r="M122" s="31">
        <v>17.61328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1846.55</v>
      </c>
      <c r="D123" s="38">
        <v>1843.3500000000001</v>
      </c>
      <c r="E123" s="38">
        <v>1836.1500000000003</v>
      </c>
      <c r="F123" s="38">
        <v>1825.7500000000002</v>
      </c>
      <c r="G123" s="38">
        <v>1818.5500000000004</v>
      </c>
      <c r="H123" s="38">
        <v>1853.7500000000002</v>
      </c>
      <c r="I123" s="38">
        <v>1860.95</v>
      </c>
      <c r="J123" s="38">
        <v>1871.3500000000001</v>
      </c>
      <c r="K123" s="31">
        <v>1850.55</v>
      </c>
      <c r="L123" s="31">
        <v>1832.95</v>
      </c>
      <c r="M123" s="31">
        <v>39.347200000000001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127.7</v>
      </c>
      <c r="D124" s="38">
        <v>126.58333333333333</v>
      </c>
      <c r="E124" s="38">
        <v>124.96666666666667</v>
      </c>
      <c r="F124" s="38">
        <v>122.23333333333333</v>
      </c>
      <c r="G124" s="38">
        <v>120.61666666666667</v>
      </c>
      <c r="H124" s="38">
        <v>129.31666666666666</v>
      </c>
      <c r="I124" s="38">
        <v>130.93333333333331</v>
      </c>
      <c r="J124" s="38">
        <v>133.66666666666666</v>
      </c>
      <c r="K124" s="31">
        <v>128.19999999999999</v>
      </c>
      <c r="L124" s="31">
        <v>123.85</v>
      </c>
      <c r="M124" s="31">
        <v>167.13330999999999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2259.4</v>
      </c>
      <c r="D125" s="38">
        <v>2251.8333333333335</v>
      </c>
      <c r="E125" s="38">
        <v>2213.666666666667</v>
      </c>
      <c r="F125" s="38">
        <v>2167.9333333333334</v>
      </c>
      <c r="G125" s="38">
        <v>2129.7666666666669</v>
      </c>
      <c r="H125" s="38">
        <v>2297.5666666666671</v>
      </c>
      <c r="I125" s="38">
        <v>2335.733333333334</v>
      </c>
      <c r="J125" s="38">
        <v>2381.4666666666672</v>
      </c>
      <c r="K125" s="31">
        <v>2290</v>
      </c>
      <c r="L125" s="31">
        <v>2206.1</v>
      </c>
      <c r="M125" s="31">
        <v>4.1581000000000001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366.65</v>
      </c>
      <c r="D126" s="38">
        <v>367.79999999999995</v>
      </c>
      <c r="E126" s="38">
        <v>363.64999999999992</v>
      </c>
      <c r="F126" s="38">
        <v>360.65</v>
      </c>
      <c r="G126" s="38">
        <v>356.49999999999994</v>
      </c>
      <c r="H126" s="38">
        <v>370.7999999999999</v>
      </c>
      <c r="I126" s="38">
        <v>374.95</v>
      </c>
      <c r="J126" s="38">
        <v>377.94999999999987</v>
      </c>
      <c r="K126" s="31">
        <v>371.95</v>
      </c>
      <c r="L126" s="31">
        <v>364.8</v>
      </c>
      <c r="M126" s="31">
        <v>13.98672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392.2</v>
      </c>
      <c r="D127" s="38">
        <v>394.75</v>
      </c>
      <c r="E127" s="38">
        <v>388.55</v>
      </c>
      <c r="F127" s="38">
        <v>384.90000000000003</v>
      </c>
      <c r="G127" s="38">
        <v>378.70000000000005</v>
      </c>
      <c r="H127" s="38">
        <v>398.4</v>
      </c>
      <c r="I127" s="38">
        <v>404.6</v>
      </c>
      <c r="J127" s="38">
        <v>408.24999999999994</v>
      </c>
      <c r="K127" s="31">
        <v>400.95</v>
      </c>
      <c r="L127" s="31">
        <v>391.1</v>
      </c>
      <c r="M127" s="31">
        <v>29.61054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632.25</v>
      </c>
      <c r="D128" s="38">
        <v>628.65</v>
      </c>
      <c r="E128" s="38">
        <v>623.79999999999995</v>
      </c>
      <c r="F128" s="38">
        <v>615.35</v>
      </c>
      <c r="G128" s="38">
        <v>610.5</v>
      </c>
      <c r="H128" s="38">
        <v>637.09999999999991</v>
      </c>
      <c r="I128" s="38">
        <v>641.95000000000005</v>
      </c>
      <c r="J128" s="38">
        <v>650.39999999999986</v>
      </c>
      <c r="K128" s="31">
        <v>633.5</v>
      </c>
      <c r="L128" s="31">
        <v>620.20000000000005</v>
      </c>
      <c r="M128" s="31">
        <v>13.711930000000001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2475.5500000000002</v>
      </c>
      <c r="D129" s="38">
        <v>2458.0333333333333</v>
      </c>
      <c r="E129" s="38">
        <v>2432.5666666666666</v>
      </c>
      <c r="F129" s="38">
        <v>2389.5833333333335</v>
      </c>
      <c r="G129" s="38">
        <v>2364.1166666666668</v>
      </c>
      <c r="H129" s="38">
        <v>2501.0166666666664</v>
      </c>
      <c r="I129" s="38">
        <v>2526.4833333333327</v>
      </c>
      <c r="J129" s="38">
        <v>2569.4666666666662</v>
      </c>
      <c r="K129" s="31">
        <v>2483.5</v>
      </c>
      <c r="L129" s="31">
        <v>2415.0500000000002</v>
      </c>
      <c r="M129" s="31">
        <v>26.90699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5197.2</v>
      </c>
      <c r="D130" s="38">
        <v>5180.4000000000005</v>
      </c>
      <c r="E130" s="38">
        <v>5130.8000000000011</v>
      </c>
      <c r="F130" s="38">
        <v>5064.4000000000005</v>
      </c>
      <c r="G130" s="38">
        <v>5014.8000000000011</v>
      </c>
      <c r="H130" s="38">
        <v>5246.8000000000011</v>
      </c>
      <c r="I130" s="38">
        <v>5296.4000000000015</v>
      </c>
      <c r="J130" s="38">
        <v>5362.8000000000011</v>
      </c>
      <c r="K130" s="31">
        <v>5230</v>
      </c>
      <c r="L130" s="31">
        <v>5114</v>
      </c>
      <c r="M130" s="31">
        <v>5.8163400000000003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3936.1</v>
      </c>
      <c r="D131" s="38">
        <v>3911.0333333333333</v>
      </c>
      <c r="E131" s="38">
        <v>3876.0666666666666</v>
      </c>
      <c r="F131" s="38">
        <v>3816.0333333333333</v>
      </c>
      <c r="G131" s="38">
        <v>3781.0666666666666</v>
      </c>
      <c r="H131" s="38">
        <v>3971.0666666666666</v>
      </c>
      <c r="I131" s="38">
        <v>4006.0333333333328</v>
      </c>
      <c r="J131" s="38">
        <v>4066.0666666666666</v>
      </c>
      <c r="K131" s="31">
        <v>3946</v>
      </c>
      <c r="L131" s="31">
        <v>3851</v>
      </c>
      <c r="M131" s="31">
        <v>2.29386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902.75</v>
      </c>
      <c r="D132" s="38">
        <v>900.38333333333333</v>
      </c>
      <c r="E132" s="38">
        <v>892.36666666666667</v>
      </c>
      <c r="F132" s="38">
        <v>881.98333333333335</v>
      </c>
      <c r="G132" s="38">
        <v>873.9666666666667</v>
      </c>
      <c r="H132" s="38">
        <v>910.76666666666665</v>
      </c>
      <c r="I132" s="38">
        <v>918.7833333333333</v>
      </c>
      <c r="J132" s="38">
        <v>929.16666666666663</v>
      </c>
      <c r="K132" s="31">
        <v>908.4</v>
      </c>
      <c r="L132" s="31">
        <v>890</v>
      </c>
      <c r="M132" s="31">
        <v>11.53481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1453.6</v>
      </c>
      <c r="D133" s="38">
        <v>1438.2</v>
      </c>
      <c r="E133" s="38">
        <v>1415.4</v>
      </c>
      <c r="F133" s="38">
        <v>1377.2</v>
      </c>
      <c r="G133" s="38">
        <v>1354.4</v>
      </c>
      <c r="H133" s="38">
        <v>1476.4</v>
      </c>
      <c r="I133" s="38">
        <v>1499.1999999999998</v>
      </c>
      <c r="J133" s="38">
        <v>1537.4</v>
      </c>
      <c r="K133" s="31">
        <v>1461</v>
      </c>
      <c r="L133" s="31">
        <v>1400</v>
      </c>
      <c r="M133" s="31">
        <v>41.148650000000004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336.45</v>
      </c>
      <c r="D134" s="38">
        <v>334.88333333333333</v>
      </c>
      <c r="E134" s="38">
        <v>327.21666666666664</v>
      </c>
      <c r="F134" s="38">
        <v>317.98333333333329</v>
      </c>
      <c r="G134" s="38">
        <v>310.31666666666661</v>
      </c>
      <c r="H134" s="38">
        <v>344.11666666666667</v>
      </c>
      <c r="I134" s="38">
        <v>351.78333333333342</v>
      </c>
      <c r="J134" s="38">
        <v>361.01666666666671</v>
      </c>
      <c r="K134" s="31">
        <v>342.55</v>
      </c>
      <c r="L134" s="31">
        <v>325.64999999999998</v>
      </c>
      <c r="M134" s="31">
        <v>85.523319999999998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530.95000000000005</v>
      </c>
      <c r="D135" s="38">
        <v>528.65</v>
      </c>
      <c r="E135" s="38">
        <v>525.29999999999995</v>
      </c>
      <c r="F135" s="38">
        <v>519.65</v>
      </c>
      <c r="G135" s="38">
        <v>516.29999999999995</v>
      </c>
      <c r="H135" s="38">
        <v>534.29999999999995</v>
      </c>
      <c r="I135" s="38">
        <v>537.65000000000009</v>
      </c>
      <c r="J135" s="38">
        <v>543.29999999999995</v>
      </c>
      <c r="K135" s="31">
        <v>532</v>
      </c>
      <c r="L135" s="31">
        <v>523</v>
      </c>
      <c r="M135" s="31">
        <v>16.845659999999999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9789.0499999999993</v>
      </c>
      <c r="D136" s="38">
        <v>9727.85</v>
      </c>
      <c r="E136" s="38">
        <v>9602.2000000000007</v>
      </c>
      <c r="F136" s="38">
        <v>9415.35</v>
      </c>
      <c r="G136" s="38">
        <v>9289.7000000000007</v>
      </c>
      <c r="H136" s="38">
        <v>9914.7000000000007</v>
      </c>
      <c r="I136" s="38">
        <v>10040.349999999999</v>
      </c>
      <c r="J136" s="38">
        <v>10227.200000000001</v>
      </c>
      <c r="K136" s="31">
        <v>9853.5</v>
      </c>
      <c r="L136" s="31">
        <v>9541</v>
      </c>
      <c r="M136" s="31">
        <v>8.4500600000000006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599.45000000000005</v>
      </c>
      <c r="D137" s="38">
        <v>605.66666666666674</v>
      </c>
      <c r="E137" s="38">
        <v>590.48333333333346</v>
      </c>
      <c r="F137" s="38">
        <v>581.51666666666677</v>
      </c>
      <c r="G137" s="38">
        <v>566.33333333333348</v>
      </c>
      <c r="H137" s="38">
        <v>614.63333333333344</v>
      </c>
      <c r="I137" s="38">
        <v>629.81666666666683</v>
      </c>
      <c r="J137" s="38">
        <v>638.78333333333342</v>
      </c>
      <c r="K137" s="31">
        <v>620.85</v>
      </c>
      <c r="L137" s="31">
        <v>596.70000000000005</v>
      </c>
      <c r="M137" s="31">
        <v>22.029679999999999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912.2</v>
      </c>
      <c r="D138" s="38">
        <v>914.75</v>
      </c>
      <c r="E138" s="38">
        <v>907.05</v>
      </c>
      <c r="F138" s="38">
        <v>901.9</v>
      </c>
      <c r="G138" s="38">
        <v>894.19999999999993</v>
      </c>
      <c r="H138" s="38">
        <v>919.9</v>
      </c>
      <c r="I138" s="38">
        <v>927.6</v>
      </c>
      <c r="J138" s="38">
        <v>932.75</v>
      </c>
      <c r="K138" s="31">
        <v>922.45</v>
      </c>
      <c r="L138" s="31">
        <v>909.6</v>
      </c>
      <c r="M138" s="31">
        <v>4.6034499999999996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810.85</v>
      </c>
      <c r="D139" s="38">
        <v>810.63333333333333</v>
      </c>
      <c r="E139" s="38">
        <v>797.06666666666661</v>
      </c>
      <c r="F139" s="38">
        <v>783.2833333333333</v>
      </c>
      <c r="G139" s="38">
        <v>769.71666666666658</v>
      </c>
      <c r="H139" s="38">
        <v>824.41666666666663</v>
      </c>
      <c r="I139" s="38">
        <v>837.98333333333346</v>
      </c>
      <c r="J139" s="38">
        <v>851.76666666666665</v>
      </c>
      <c r="K139" s="31">
        <v>824.2</v>
      </c>
      <c r="L139" s="31">
        <v>796.85</v>
      </c>
      <c r="M139" s="31">
        <v>20.133400000000002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85.7</v>
      </c>
      <c r="D140" s="38">
        <v>85.800000000000011</v>
      </c>
      <c r="E140" s="38">
        <v>85.200000000000017</v>
      </c>
      <c r="F140" s="38">
        <v>84.7</v>
      </c>
      <c r="G140" s="38">
        <v>84.100000000000009</v>
      </c>
      <c r="H140" s="38">
        <v>86.300000000000026</v>
      </c>
      <c r="I140" s="38">
        <v>86.90000000000002</v>
      </c>
      <c r="J140" s="38">
        <v>87.400000000000034</v>
      </c>
      <c r="K140" s="31">
        <v>86.4</v>
      </c>
      <c r="L140" s="31">
        <v>85.3</v>
      </c>
      <c r="M140" s="31">
        <v>108.46744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1895.05</v>
      </c>
      <c r="D141" s="38">
        <v>1889.1166666666668</v>
      </c>
      <c r="E141" s="38">
        <v>1856.2333333333336</v>
      </c>
      <c r="F141" s="38">
        <v>1817.4166666666667</v>
      </c>
      <c r="G141" s="38">
        <v>1784.5333333333335</v>
      </c>
      <c r="H141" s="38">
        <v>1927.9333333333336</v>
      </c>
      <c r="I141" s="38">
        <v>1960.8166666666668</v>
      </c>
      <c r="J141" s="38">
        <v>1999.6333333333337</v>
      </c>
      <c r="K141" s="31">
        <v>1922</v>
      </c>
      <c r="L141" s="31">
        <v>1850.3</v>
      </c>
      <c r="M141" s="31">
        <v>9.3764800000000008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101260.5</v>
      </c>
      <c r="D142" s="38">
        <v>100976.34999999999</v>
      </c>
      <c r="E142" s="38">
        <v>100304.39999999998</v>
      </c>
      <c r="F142" s="38">
        <v>99348.299999999988</v>
      </c>
      <c r="G142" s="38">
        <v>98676.349999999977</v>
      </c>
      <c r="H142" s="38">
        <v>101932.44999999998</v>
      </c>
      <c r="I142" s="38">
        <v>102604.4</v>
      </c>
      <c r="J142" s="38">
        <v>103560.49999999999</v>
      </c>
      <c r="K142" s="31">
        <v>101648.3</v>
      </c>
      <c r="L142" s="31">
        <v>100020.25</v>
      </c>
      <c r="M142" s="31">
        <v>9.6199999999999994E-2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57.7</v>
      </c>
      <c r="D143" s="38">
        <v>57.433333333333337</v>
      </c>
      <c r="E143" s="38">
        <v>56.866666666666674</v>
      </c>
      <c r="F143" s="38">
        <v>56.033333333333339</v>
      </c>
      <c r="G143" s="38">
        <v>55.466666666666676</v>
      </c>
      <c r="H143" s="38">
        <v>58.266666666666673</v>
      </c>
      <c r="I143" s="38">
        <v>58.833333333333336</v>
      </c>
      <c r="J143" s="38">
        <v>59.666666666666671</v>
      </c>
      <c r="K143" s="31">
        <v>58</v>
      </c>
      <c r="L143" s="31">
        <v>56.6</v>
      </c>
      <c r="M143" s="31">
        <v>140.41353000000001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1239.6500000000001</v>
      </c>
      <c r="D144" s="38">
        <v>1242.7</v>
      </c>
      <c r="E144" s="38">
        <v>1230.95</v>
      </c>
      <c r="F144" s="38">
        <v>1222.25</v>
      </c>
      <c r="G144" s="38">
        <v>1210.5</v>
      </c>
      <c r="H144" s="38">
        <v>1251.4000000000001</v>
      </c>
      <c r="I144" s="38">
        <v>1263.1500000000001</v>
      </c>
      <c r="J144" s="38">
        <v>1271.8500000000001</v>
      </c>
      <c r="K144" s="31">
        <v>1254.45</v>
      </c>
      <c r="L144" s="31">
        <v>1234</v>
      </c>
      <c r="M144" s="31">
        <v>4.4814299999999996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4483.6499999999996</v>
      </c>
      <c r="D145" s="38">
        <v>4464.5333333333328</v>
      </c>
      <c r="E145" s="38">
        <v>4435.1166666666659</v>
      </c>
      <c r="F145" s="38">
        <v>4386.583333333333</v>
      </c>
      <c r="G145" s="38">
        <v>4357.1666666666661</v>
      </c>
      <c r="H145" s="38">
        <v>4513.0666666666657</v>
      </c>
      <c r="I145" s="38">
        <v>4542.4833333333336</v>
      </c>
      <c r="J145" s="38">
        <v>4591.0166666666655</v>
      </c>
      <c r="K145" s="31">
        <v>4493.95</v>
      </c>
      <c r="L145" s="31">
        <v>4416</v>
      </c>
      <c r="M145" s="31">
        <v>1.7217499999999999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4502</v>
      </c>
      <c r="D146" s="38">
        <v>4493.1000000000004</v>
      </c>
      <c r="E146" s="38">
        <v>4459.0000000000009</v>
      </c>
      <c r="F146" s="38">
        <v>4416.0000000000009</v>
      </c>
      <c r="G146" s="38">
        <v>4381.9000000000015</v>
      </c>
      <c r="H146" s="38">
        <v>4536.1000000000004</v>
      </c>
      <c r="I146" s="38">
        <v>4570.1999999999989</v>
      </c>
      <c r="J146" s="38">
        <v>4613.2</v>
      </c>
      <c r="K146" s="31">
        <v>4527.2</v>
      </c>
      <c r="L146" s="31">
        <v>4450.1000000000004</v>
      </c>
      <c r="M146" s="31">
        <v>0.96877999999999997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22894.3</v>
      </c>
      <c r="D147" s="38">
        <v>22821.850000000002</v>
      </c>
      <c r="E147" s="38">
        <v>22697.450000000004</v>
      </c>
      <c r="F147" s="38">
        <v>22500.600000000002</v>
      </c>
      <c r="G147" s="38">
        <v>22376.200000000004</v>
      </c>
      <c r="H147" s="38">
        <v>23018.700000000004</v>
      </c>
      <c r="I147" s="38">
        <v>23143.100000000006</v>
      </c>
      <c r="J147" s="38">
        <v>23339.950000000004</v>
      </c>
      <c r="K147" s="31">
        <v>22946.25</v>
      </c>
      <c r="L147" s="31">
        <v>22625</v>
      </c>
      <c r="M147" s="31">
        <v>0.36862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45.95</v>
      </c>
      <c r="D148" s="38">
        <v>45.866666666666667</v>
      </c>
      <c r="E148" s="38">
        <v>45.433333333333337</v>
      </c>
      <c r="F148" s="38">
        <v>44.916666666666671</v>
      </c>
      <c r="G148" s="38">
        <v>44.483333333333341</v>
      </c>
      <c r="H148" s="38">
        <v>46.383333333333333</v>
      </c>
      <c r="I148" s="38">
        <v>46.816666666666656</v>
      </c>
      <c r="J148" s="38">
        <v>47.333333333333329</v>
      </c>
      <c r="K148" s="31">
        <v>46.3</v>
      </c>
      <c r="L148" s="31">
        <v>45.35</v>
      </c>
      <c r="M148" s="31">
        <v>173.25724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104.65</v>
      </c>
      <c r="D149" s="38">
        <v>104.76666666666667</v>
      </c>
      <c r="E149" s="38">
        <v>104.03333333333333</v>
      </c>
      <c r="F149" s="38">
        <v>103.41666666666667</v>
      </c>
      <c r="G149" s="38">
        <v>102.68333333333334</v>
      </c>
      <c r="H149" s="38">
        <v>105.38333333333333</v>
      </c>
      <c r="I149" s="38">
        <v>106.11666666666665</v>
      </c>
      <c r="J149" s="38">
        <v>106.73333333333332</v>
      </c>
      <c r="K149" s="31">
        <v>105.5</v>
      </c>
      <c r="L149" s="31">
        <v>104.15</v>
      </c>
      <c r="M149" s="31">
        <v>120.41249999999999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189.15</v>
      </c>
      <c r="D150" s="38">
        <v>189.6</v>
      </c>
      <c r="E150" s="38">
        <v>187.54999999999998</v>
      </c>
      <c r="F150" s="38">
        <v>185.95</v>
      </c>
      <c r="G150" s="38">
        <v>183.89999999999998</v>
      </c>
      <c r="H150" s="38">
        <v>191.2</v>
      </c>
      <c r="I150" s="38">
        <v>193.25</v>
      </c>
      <c r="J150" s="38">
        <v>194.85</v>
      </c>
      <c r="K150" s="31">
        <v>191.65</v>
      </c>
      <c r="L150" s="31">
        <v>188</v>
      </c>
      <c r="M150" s="31">
        <v>95.790589999999995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148.6</v>
      </c>
      <c r="D151" s="38">
        <v>147.68333333333331</v>
      </c>
      <c r="E151" s="38">
        <v>145.91666666666663</v>
      </c>
      <c r="F151" s="38">
        <v>143.23333333333332</v>
      </c>
      <c r="G151" s="38">
        <v>141.46666666666664</v>
      </c>
      <c r="H151" s="38">
        <v>150.36666666666662</v>
      </c>
      <c r="I151" s="38">
        <v>152.13333333333333</v>
      </c>
      <c r="J151" s="38">
        <v>154.81666666666661</v>
      </c>
      <c r="K151" s="31">
        <v>149.44999999999999</v>
      </c>
      <c r="L151" s="31">
        <v>145</v>
      </c>
      <c r="M151" s="31">
        <v>44.736530000000002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984.8</v>
      </c>
      <c r="D152" s="38">
        <v>988.63333333333333</v>
      </c>
      <c r="E152" s="38">
        <v>977.41666666666663</v>
      </c>
      <c r="F152" s="38">
        <v>970.0333333333333</v>
      </c>
      <c r="G152" s="38">
        <v>958.81666666666661</v>
      </c>
      <c r="H152" s="38">
        <v>996.01666666666665</v>
      </c>
      <c r="I152" s="38">
        <v>1007.2333333333333</v>
      </c>
      <c r="J152" s="38">
        <v>1014.6166666666667</v>
      </c>
      <c r="K152" s="31">
        <v>999.85</v>
      </c>
      <c r="L152" s="31">
        <v>981.25</v>
      </c>
      <c r="M152" s="31">
        <v>4.8431499999999996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3858.65</v>
      </c>
      <c r="D153" s="38">
        <v>3860.1833333333329</v>
      </c>
      <c r="E153" s="38">
        <v>3823.516666666666</v>
      </c>
      <c r="F153" s="38">
        <v>3788.3833333333332</v>
      </c>
      <c r="G153" s="38">
        <v>3751.7166666666662</v>
      </c>
      <c r="H153" s="38">
        <v>3895.3166666666657</v>
      </c>
      <c r="I153" s="38">
        <v>3931.9833333333327</v>
      </c>
      <c r="J153" s="38">
        <v>3967.1166666666654</v>
      </c>
      <c r="K153" s="31">
        <v>3896.85</v>
      </c>
      <c r="L153" s="31">
        <v>3825.05</v>
      </c>
      <c r="M153" s="31">
        <v>0.46432000000000001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244.95</v>
      </c>
      <c r="D154" s="38">
        <v>244.15</v>
      </c>
      <c r="E154" s="38">
        <v>242.10000000000002</v>
      </c>
      <c r="F154" s="38">
        <v>239.25000000000003</v>
      </c>
      <c r="G154" s="38">
        <v>237.20000000000005</v>
      </c>
      <c r="H154" s="38">
        <v>247</v>
      </c>
      <c r="I154" s="38">
        <v>249.05</v>
      </c>
      <c r="J154" s="38">
        <v>251.89999999999998</v>
      </c>
      <c r="K154" s="31">
        <v>246.2</v>
      </c>
      <c r="L154" s="31">
        <v>241.3</v>
      </c>
      <c r="M154" s="31">
        <v>42.333750000000002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160.30000000000001</v>
      </c>
      <c r="D155" s="38">
        <v>160.08333333333334</v>
      </c>
      <c r="E155" s="38">
        <v>159.16666666666669</v>
      </c>
      <c r="F155" s="38">
        <v>158.03333333333333</v>
      </c>
      <c r="G155" s="38">
        <v>157.11666666666667</v>
      </c>
      <c r="H155" s="38">
        <v>161.2166666666667</v>
      </c>
      <c r="I155" s="38">
        <v>162.13333333333338</v>
      </c>
      <c r="J155" s="38">
        <v>163.26666666666671</v>
      </c>
      <c r="K155" s="31">
        <v>161</v>
      </c>
      <c r="L155" s="31">
        <v>158.94999999999999</v>
      </c>
      <c r="M155" s="31">
        <v>78.401120000000006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37647.199999999997</v>
      </c>
      <c r="D156" s="38">
        <v>37717.466666666667</v>
      </c>
      <c r="E156" s="38">
        <v>37480.983333333337</v>
      </c>
      <c r="F156" s="38">
        <v>37314.76666666667</v>
      </c>
      <c r="G156" s="38">
        <v>37078.28333333334</v>
      </c>
      <c r="H156" s="38">
        <v>37883.683333333334</v>
      </c>
      <c r="I156" s="38">
        <v>38120.166666666657</v>
      </c>
      <c r="J156" s="38">
        <v>38286.383333333331</v>
      </c>
      <c r="K156" s="31">
        <v>37953.949999999997</v>
      </c>
      <c r="L156" s="31">
        <v>37551.25</v>
      </c>
      <c r="M156" s="31">
        <v>0.13184000000000001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1188.7</v>
      </c>
      <c r="D157" s="38">
        <v>1186.3166666666666</v>
      </c>
      <c r="E157" s="38">
        <v>1177.6333333333332</v>
      </c>
      <c r="F157" s="38">
        <v>1166.5666666666666</v>
      </c>
      <c r="G157" s="38">
        <v>1157.8833333333332</v>
      </c>
      <c r="H157" s="38">
        <v>1197.3833333333332</v>
      </c>
      <c r="I157" s="38">
        <v>1206.0666666666666</v>
      </c>
      <c r="J157" s="38">
        <v>1217.1333333333332</v>
      </c>
      <c r="K157" s="31">
        <v>1195</v>
      </c>
      <c r="L157" s="31">
        <v>1175.25</v>
      </c>
      <c r="M157" s="31">
        <v>0.88900000000000001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867.85</v>
      </c>
      <c r="D158" s="38">
        <v>863.53333333333342</v>
      </c>
      <c r="E158" s="38">
        <v>856.11666666666679</v>
      </c>
      <c r="F158" s="38">
        <v>844.38333333333333</v>
      </c>
      <c r="G158" s="38">
        <v>836.9666666666667</v>
      </c>
      <c r="H158" s="38">
        <v>875.26666666666688</v>
      </c>
      <c r="I158" s="38">
        <v>882.68333333333362</v>
      </c>
      <c r="J158" s="38">
        <v>894.41666666666697</v>
      </c>
      <c r="K158" s="31">
        <v>870.95</v>
      </c>
      <c r="L158" s="31">
        <v>851.8</v>
      </c>
      <c r="M158" s="31">
        <v>19.662489999999998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942.3</v>
      </c>
      <c r="D159" s="38">
        <v>949.76666666666677</v>
      </c>
      <c r="E159" s="38">
        <v>931.53333333333353</v>
      </c>
      <c r="F159" s="38">
        <v>920.76666666666677</v>
      </c>
      <c r="G159" s="38">
        <v>902.53333333333353</v>
      </c>
      <c r="H159" s="38">
        <v>960.53333333333353</v>
      </c>
      <c r="I159" s="38">
        <v>978.76666666666688</v>
      </c>
      <c r="J159" s="38">
        <v>989.53333333333353</v>
      </c>
      <c r="K159" s="31">
        <v>968</v>
      </c>
      <c r="L159" s="31">
        <v>939</v>
      </c>
      <c r="M159" s="31">
        <v>35.847349999999999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5011.05</v>
      </c>
      <c r="D160" s="38">
        <v>4975.916666666667</v>
      </c>
      <c r="E160" s="38">
        <v>4913.1833333333343</v>
      </c>
      <c r="F160" s="38">
        <v>4815.3166666666675</v>
      </c>
      <c r="G160" s="38">
        <v>4752.5833333333348</v>
      </c>
      <c r="H160" s="38">
        <v>5073.7833333333338</v>
      </c>
      <c r="I160" s="38">
        <v>5136.5166666666655</v>
      </c>
      <c r="J160" s="38">
        <v>5234.3833333333332</v>
      </c>
      <c r="K160" s="31">
        <v>5038.6499999999996</v>
      </c>
      <c r="L160" s="31">
        <v>4878.05</v>
      </c>
      <c r="M160" s="31">
        <v>4.80084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222.7</v>
      </c>
      <c r="D161" s="38">
        <v>221.91666666666666</v>
      </c>
      <c r="E161" s="38">
        <v>220.7833333333333</v>
      </c>
      <c r="F161" s="38">
        <v>218.86666666666665</v>
      </c>
      <c r="G161" s="38">
        <v>217.73333333333329</v>
      </c>
      <c r="H161" s="38">
        <v>223.83333333333331</v>
      </c>
      <c r="I161" s="38">
        <v>224.9666666666667</v>
      </c>
      <c r="J161" s="38">
        <v>226.88333333333333</v>
      </c>
      <c r="K161" s="31">
        <v>223.05</v>
      </c>
      <c r="L161" s="31">
        <v>220</v>
      </c>
      <c r="M161" s="31">
        <v>14.69093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215.9</v>
      </c>
      <c r="D162" s="38">
        <v>216.81666666666669</v>
      </c>
      <c r="E162" s="38">
        <v>213.38333333333338</v>
      </c>
      <c r="F162" s="38">
        <v>210.8666666666667</v>
      </c>
      <c r="G162" s="38">
        <v>207.43333333333339</v>
      </c>
      <c r="H162" s="38">
        <v>219.33333333333337</v>
      </c>
      <c r="I162" s="38">
        <v>222.76666666666671</v>
      </c>
      <c r="J162" s="38">
        <v>225.28333333333336</v>
      </c>
      <c r="K162" s="31">
        <v>220.25</v>
      </c>
      <c r="L162" s="31">
        <v>214.3</v>
      </c>
      <c r="M162" s="31">
        <v>135.61394999999999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14324.45</v>
      </c>
      <c r="D163" s="38">
        <v>14349.166666666666</v>
      </c>
      <c r="E163" s="38">
        <v>14200.283333333333</v>
      </c>
      <c r="F163" s="38">
        <v>14076.116666666667</v>
      </c>
      <c r="G163" s="38">
        <v>13927.233333333334</v>
      </c>
      <c r="H163" s="38">
        <v>14473.333333333332</v>
      </c>
      <c r="I163" s="38">
        <v>14622.216666666667</v>
      </c>
      <c r="J163" s="38">
        <v>14746.383333333331</v>
      </c>
      <c r="K163" s="31">
        <v>14498.05</v>
      </c>
      <c r="L163" s="31">
        <v>14225</v>
      </c>
      <c r="M163" s="31">
        <v>8.6980000000000002E-2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2597.1</v>
      </c>
      <c r="D164" s="38">
        <v>2609.4333333333334</v>
      </c>
      <c r="E164" s="38">
        <v>2572.9666666666667</v>
      </c>
      <c r="F164" s="38">
        <v>2548.8333333333335</v>
      </c>
      <c r="G164" s="38">
        <v>2512.3666666666668</v>
      </c>
      <c r="H164" s="38">
        <v>2633.5666666666666</v>
      </c>
      <c r="I164" s="38">
        <v>2670.0333333333338</v>
      </c>
      <c r="J164" s="38">
        <v>2694.1666666666665</v>
      </c>
      <c r="K164" s="31">
        <v>2645.9</v>
      </c>
      <c r="L164" s="31">
        <v>2585.3000000000002</v>
      </c>
      <c r="M164" s="31">
        <v>7.2227300000000003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3921.75</v>
      </c>
      <c r="D165" s="38">
        <v>3908.8333333333335</v>
      </c>
      <c r="E165" s="38">
        <v>3882.0666666666671</v>
      </c>
      <c r="F165" s="38">
        <v>3842.3833333333337</v>
      </c>
      <c r="G165" s="38">
        <v>3815.6166666666672</v>
      </c>
      <c r="H165" s="38">
        <v>3948.5166666666669</v>
      </c>
      <c r="I165" s="38">
        <v>3975.2833333333333</v>
      </c>
      <c r="J165" s="38">
        <v>4014.9666666666667</v>
      </c>
      <c r="K165" s="31">
        <v>3935.6</v>
      </c>
      <c r="L165" s="31">
        <v>3869.15</v>
      </c>
      <c r="M165" s="31">
        <v>2.6939000000000002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51.65</v>
      </c>
      <c r="D166" s="38">
        <v>51.316666666666663</v>
      </c>
      <c r="E166" s="38">
        <v>50.883333333333326</v>
      </c>
      <c r="F166" s="38">
        <v>50.11666666666666</v>
      </c>
      <c r="G166" s="38">
        <v>49.683333333333323</v>
      </c>
      <c r="H166" s="38">
        <v>52.083333333333329</v>
      </c>
      <c r="I166" s="38">
        <v>52.516666666666666</v>
      </c>
      <c r="J166" s="38">
        <v>53.283333333333331</v>
      </c>
      <c r="K166" s="31">
        <v>51.75</v>
      </c>
      <c r="L166" s="31">
        <v>50.55</v>
      </c>
      <c r="M166" s="31">
        <v>295.80748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696.8</v>
      </c>
      <c r="D167" s="38">
        <v>695.81666666666661</v>
      </c>
      <c r="E167" s="38">
        <v>689.83333333333326</v>
      </c>
      <c r="F167" s="38">
        <v>682.86666666666667</v>
      </c>
      <c r="G167" s="38">
        <v>676.88333333333333</v>
      </c>
      <c r="H167" s="38">
        <v>702.78333333333319</v>
      </c>
      <c r="I167" s="38">
        <v>708.76666666666654</v>
      </c>
      <c r="J167" s="38">
        <v>715.73333333333312</v>
      </c>
      <c r="K167" s="31">
        <v>701.8</v>
      </c>
      <c r="L167" s="31">
        <v>688.85</v>
      </c>
      <c r="M167" s="31">
        <v>19.33699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3551.15</v>
      </c>
      <c r="D168" s="38">
        <v>3574.7000000000003</v>
      </c>
      <c r="E168" s="38">
        <v>3511.4500000000007</v>
      </c>
      <c r="F168" s="38">
        <v>3471.7500000000005</v>
      </c>
      <c r="G168" s="38">
        <v>3408.5000000000009</v>
      </c>
      <c r="H168" s="38">
        <v>3614.4000000000005</v>
      </c>
      <c r="I168" s="38">
        <v>3677.6499999999996</v>
      </c>
      <c r="J168" s="38">
        <v>3717.3500000000004</v>
      </c>
      <c r="K168" s="31">
        <v>3637.95</v>
      </c>
      <c r="L168" s="31">
        <v>3535</v>
      </c>
      <c r="M168" s="31">
        <v>4.3034600000000003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340.9</v>
      </c>
      <c r="D169" s="38">
        <v>342.43333333333334</v>
      </c>
      <c r="E169" s="38">
        <v>337.26666666666665</v>
      </c>
      <c r="F169" s="38">
        <v>333.63333333333333</v>
      </c>
      <c r="G169" s="38">
        <v>328.46666666666664</v>
      </c>
      <c r="H169" s="38">
        <v>346.06666666666666</v>
      </c>
      <c r="I169" s="38">
        <v>351.23333333333329</v>
      </c>
      <c r="J169" s="38">
        <v>354.86666666666667</v>
      </c>
      <c r="K169" s="31">
        <v>347.6</v>
      </c>
      <c r="L169" s="31">
        <v>338.8</v>
      </c>
      <c r="M169" s="31">
        <v>12.748250000000001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255.15</v>
      </c>
      <c r="D170" s="38">
        <v>255.35</v>
      </c>
      <c r="E170" s="38">
        <v>251</v>
      </c>
      <c r="F170" s="38">
        <v>246.85</v>
      </c>
      <c r="G170" s="38">
        <v>242.5</v>
      </c>
      <c r="H170" s="38">
        <v>259.5</v>
      </c>
      <c r="I170" s="38">
        <v>263.84999999999997</v>
      </c>
      <c r="J170" s="38">
        <v>268</v>
      </c>
      <c r="K170" s="31">
        <v>259.7</v>
      </c>
      <c r="L170" s="31">
        <v>251.2</v>
      </c>
      <c r="M170" s="31">
        <v>132.44985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574.85</v>
      </c>
      <c r="D171" s="38">
        <v>576.18333333333339</v>
      </c>
      <c r="E171" s="38">
        <v>568.76666666666677</v>
      </c>
      <c r="F171" s="38">
        <v>562.68333333333339</v>
      </c>
      <c r="G171" s="38">
        <v>555.26666666666677</v>
      </c>
      <c r="H171" s="38">
        <v>582.26666666666677</v>
      </c>
      <c r="I171" s="38">
        <v>589.68333333333328</v>
      </c>
      <c r="J171" s="38">
        <v>595.76666666666677</v>
      </c>
      <c r="K171" s="31">
        <v>583.6</v>
      </c>
      <c r="L171" s="31">
        <v>570.1</v>
      </c>
      <c r="M171" s="31">
        <v>3.8120599999999998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924.25</v>
      </c>
      <c r="D172" s="38">
        <v>928.33333333333337</v>
      </c>
      <c r="E172" s="38">
        <v>916.76666666666677</v>
      </c>
      <c r="F172" s="38">
        <v>909.28333333333342</v>
      </c>
      <c r="G172" s="38">
        <v>897.71666666666681</v>
      </c>
      <c r="H172" s="38">
        <v>935.81666666666672</v>
      </c>
      <c r="I172" s="38">
        <v>947.38333333333333</v>
      </c>
      <c r="J172" s="38">
        <v>954.86666666666667</v>
      </c>
      <c r="K172" s="31">
        <v>939.9</v>
      </c>
      <c r="L172" s="31">
        <v>920.85</v>
      </c>
      <c r="M172" s="31">
        <v>4.1676900000000003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164.65</v>
      </c>
      <c r="D173" s="38">
        <v>166.04999999999998</v>
      </c>
      <c r="E173" s="38">
        <v>162.59999999999997</v>
      </c>
      <c r="F173" s="38">
        <v>160.54999999999998</v>
      </c>
      <c r="G173" s="38">
        <v>157.09999999999997</v>
      </c>
      <c r="H173" s="38">
        <v>168.09999999999997</v>
      </c>
      <c r="I173" s="38">
        <v>171.54999999999995</v>
      </c>
      <c r="J173" s="38">
        <v>173.59999999999997</v>
      </c>
      <c r="K173" s="31">
        <v>169.5</v>
      </c>
      <c r="L173" s="31">
        <v>164</v>
      </c>
      <c r="M173" s="31">
        <v>150.82058000000001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2550.25</v>
      </c>
      <c r="D174" s="38">
        <v>2546.7833333333333</v>
      </c>
      <c r="E174" s="38">
        <v>2536.9166666666665</v>
      </c>
      <c r="F174" s="38">
        <v>2523.583333333333</v>
      </c>
      <c r="G174" s="38">
        <v>2513.7166666666662</v>
      </c>
      <c r="H174" s="38">
        <v>2560.1166666666668</v>
      </c>
      <c r="I174" s="38">
        <v>2569.9833333333336</v>
      </c>
      <c r="J174" s="38">
        <v>2583.3166666666671</v>
      </c>
      <c r="K174" s="31">
        <v>2556.65</v>
      </c>
      <c r="L174" s="31">
        <v>2533.4499999999998</v>
      </c>
      <c r="M174" s="31">
        <v>51.464410000000001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85.5</v>
      </c>
      <c r="D175" s="38">
        <v>85.383333333333326</v>
      </c>
      <c r="E175" s="38">
        <v>85.016666666666652</v>
      </c>
      <c r="F175" s="38">
        <v>84.533333333333331</v>
      </c>
      <c r="G175" s="38">
        <v>84.166666666666657</v>
      </c>
      <c r="H175" s="38">
        <v>85.866666666666646</v>
      </c>
      <c r="I175" s="38">
        <v>86.23333333333332</v>
      </c>
      <c r="J175" s="38">
        <v>86.71666666666664</v>
      </c>
      <c r="K175" s="31">
        <v>85.75</v>
      </c>
      <c r="L175" s="31">
        <v>84.9</v>
      </c>
      <c r="M175" s="31">
        <v>105.43357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847.2</v>
      </c>
      <c r="D176" s="38">
        <v>851.85</v>
      </c>
      <c r="E176" s="38">
        <v>840.35</v>
      </c>
      <c r="F176" s="38">
        <v>833.5</v>
      </c>
      <c r="G176" s="38">
        <v>822</v>
      </c>
      <c r="H176" s="38">
        <v>858.7</v>
      </c>
      <c r="I176" s="38">
        <v>870.2</v>
      </c>
      <c r="J176" s="38">
        <v>877.05000000000007</v>
      </c>
      <c r="K176" s="31">
        <v>863.35</v>
      </c>
      <c r="L176" s="31">
        <v>845</v>
      </c>
      <c r="M176" s="31">
        <v>7.7071100000000001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1306.9000000000001</v>
      </c>
      <c r="D177" s="38">
        <v>1307.7833333333335</v>
      </c>
      <c r="E177" s="38">
        <v>1300.116666666667</v>
      </c>
      <c r="F177" s="38">
        <v>1293.3333333333335</v>
      </c>
      <c r="G177" s="38">
        <v>1285.666666666667</v>
      </c>
      <c r="H177" s="38">
        <v>1314.5666666666671</v>
      </c>
      <c r="I177" s="38">
        <v>1322.2333333333336</v>
      </c>
      <c r="J177" s="38">
        <v>1329.0166666666671</v>
      </c>
      <c r="K177" s="31">
        <v>1315.45</v>
      </c>
      <c r="L177" s="31">
        <v>1301</v>
      </c>
      <c r="M177" s="31">
        <v>9.7278199999999995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572.85</v>
      </c>
      <c r="D178" s="38">
        <v>572.35</v>
      </c>
      <c r="E178" s="38">
        <v>570.70000000000005</v>
      </c>
      <c r="F178" s="38">
        <v>568.55000000000007</v>
      </c>
      <c r="G178" s="38">
        <v>566.90000000000009</v>
      </c>
      <c r="H178" s="38">
        <v>574.5</v>
      </c>
      <c r="I178" s="38">
        <v>576.14999999999986</v>
      </c>
      <c r="J178" s="38">
        <v>578.29999999999995</v>
      </c>
      <c r="K178" s="31">
        <v>574</v>
      </c>
      <c r="L178" s="31">
        <v>570.20000000000005</v>
      </c>
      <c r="M178" s="31">
        <v>87.182320000000004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23886.45</v>
      </c>
      <c r="D179" s="38">
        <v>23982.149999999998</v>
      </c>
      <c r="E179" s="38">
        <v>23754.299999999996</v>
      </c>
      <c r="F179" s="38">
        <v>23622.149999999998</v>
      </c>
      <c r="G179" s="38">
        <v>23394.299999999996</v>
      </c>
      <c r="H179" s="38">
        <v>24114.299999999996</v>
      </c>
      <c r="I179" s="38">
        <v>24342.149999999994</v>
      </c>
      <c r="J179" s="38">
        <v>24474.299999999996</v>
      </c>
      <c r="K179" s="31">
        <v>24210</v>
      </c>
      <c r="L179" s="31">
        <v>23850</v>
      </c>
      <c r="M179" s="31">
        <v>0.46765000000000001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1735.2</v>
      </c>
      <c r="D180" s="38">
        <v>1733.3166666666666</v>
      </c>
      <c r="E180" s="38">
        <v>1699.6833333333332</v>
      </c>
      <c r="F180" s="38">
        <v>1664.1666666666665</v>
      </c>
      <c r="G180" s="38">
        <v>1630.5333333333331</v>
      </c>
      <c r="H180" s="38">
        <v>1768.8333333333333</v>
      </c>
      <c r="I180" s="38">
        <v>1802.4666666666665</v>
      </c>
      <c r="J180" s="38">
        <v>1837.9833333333333</v>
      </c>
      <c r="K180" s="31">
        <v>1766.95</v>
      </c>
      <c r="L180" s="31">
        <v>1697.8</v>
      </c>
      <c r="M180" s="31">
        <v>26.696449999999999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3766.45</v>
      </c>
      <c r="D181" s="38">
        <v>3755.6833333333329</v>
      </c>
      <c r="E181" s="38">
        <v>3735.4666666666658</v>
      </c>
      <c r="F181" s="38">
        <v>3704.4833333333327</v>
      </c>
      <c r="G181" s="38">
        <v>3684.2666666666655</v>
      </c>
      <c r="H181" s="38">
        <v>3786.6666666666661</v>
      </c>
      <c r="I181" s="38">
        <v>3806.8833333333332</v>
      </c>
      <c r="J181" s="38">
        <v>3837.8666666666663</v>
      </c>
      <c r="K181" s="31">
        <v>3775.9</v>
      </c>
      <c r="L181" s="31">
        <v>3724.7</v>
      </c>
      <c r="M181" s="31">
        <v>1.95272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515.85</v>
      </c>
      <c r="D182" s="38">
        <v>513.94999999999993</v>
      </c>
      <c r="E182" s="38">
        <v>509.99999999999989</v>
      </c>
      <c r="F182" s="38">
        <v>504.15</v>
      </c>
      <c r="G182" s="38">
        <v>500.19999999999993</v>
      </c>
      <c r="H182" s="38">
        <v>519.79999999999984</v>
      </c>
      <c r="I182" s="38">
        <v>523.74999999999989</v>
      </c>
      <c r="J182" s="38">
        <v>529.5999999999998</v>
      </c>
      <c r="K182" s="31">
        <v>517.9</v>
      </c>
      <c r="L182" s="31">
        <v>508.1</v>
      </c>
      <c r="M182" s="31">
        <v>12.92014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2289.4499999999998</v>
      </c>
      <c r="D183" s="38">
        <v>2301.5166666666664</v>
      </c>
      <c r="E183" s="38">
        <v>2273.0333333333328</v>
      </c>
      <c r="F183" s="38">
        <v>2256.6166666666663</v>
      </c>
      <c r="G183" s="38">
        <v>2228.1333333333328</v>
      </c>
      <c r="H183" s="38">
        <v>2317.9333333333329</v>
      </c>
      <c r="I183" s="38">
        <v>2346.4166666666665</v>
      </c>
      <c r="J183" s="38">
        <v>2362.833333333333</v>
      </c>
      <c r="K183" s="31">
        <v>2330</v>
      </c>
      <c r="L183" s="31">
        <v>2285.1</v>
      </c>
      <c r="M183" s="31">
        <v>6.2502700000000004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1051.5999999999999</v>
      </c>
      <c r="D184" s="38">
        <v>1042.2166666666665</v>
      </c>
      <c r="E184" s="38">
        <v>1029.4333333333329</v>
      </c>
      <c r="F184" s="38">
        <v>1007.2666666666664</v>
      </c>
      <c r="G184" s="38">
        <v>994.48333333333289</v>
      </c>
      <c r="H184" s="38">
        <v>1064.383333333333</v>
      </c>
      <c r="I184" s="38">
        <v>1077.1666666666663</v>
      </c>
      <c r="J184" s="38">
        <v>1099.333333333333</v>
      </c>
      <c r="K184" s="31">
        <v>1055</v>
      </c>
      <c r="L184" s="31">
        <v>1020.05</v>
      </c>
      <c r="M184" s="31">
        <v>47.650599999999997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439.25</v>
      </c>
      <c r="D185" s="38">
        <v>438.5333333333333</v>
      </c>
      <c r="E185" s="38">
        <v>435.81666666666661</v>
      </c>
      <c r="F185" s="38">
        <v>432.38333333333333</v>
      </c>
      <c r="G185" s="38">
        <v>429.66666666666663</v>
      </c>
      <c r="H185" s="38">
        <v>441.96666666666658</v>
      </c>
      <c r="I185" s="38">
        <v>444.68333333333328</v>
      </c>
      <c r="J185" s="38">
        <v>448.11666666666656</v>
      </c>
      <c r="K185" s="31">
        <v>441.25</v>
      </c>
      <c r="L185" s="31">
        <v>435.1</v>
      </c>
      <c r="M185" s="31">
        <v>4.5750400000000004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765.05</v>
      </c>
      <c r="D186" s="38">
        <v>763.58333333333337</v>
      </c>
      <c r="E186" s="38">
        <v>751.7166666666667</v>
      </c>
      <c r="F186" s="38">
        <v>738.38333333333333</v>
      </c>
      <c r="G186" s="38">
        <v>726.51666666666665</v>
      </c>
      <c r="H186" s="38">
        <v>776.91666666666674</v>
      </c>
      <c r="I186" s="38">
        <v>788.7833333333333</v>
      </c>
      <c r="J186" s="38">
        <v>802.11666666666679</v>
      </c>
      <c r="K186" s="31">
        <v>775.45</v>
      </c>
      <c r="L186" s="31">
        <v>750.25</v>
      </c>
      <c r="M186" s="31">
        <v>9.0535999999999994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1001.4</v>
      </c>
      <c r="D187" s="38">
        <v>1000.6333333333332</v>
      </c>
      <c r="E187" s="38">
        <v>993.81666666666638</v>
      </c>
      <c r="F187" s="38">
        <v>986.23333333333312</v>
      </c>
      <c r="G187" s="38">
        <v>979.41666666666629</v>
      </c>
      <c r="H187" s="38">
        <v>1008.2166666666665</v>
      </c>
      <c r="I187" s="38">
        <v>1015.0333333333333</v>
      </c>
      <c r="J187" s="38">
        <v>1022.6166666666666</v>
      </c>
      <c r="K187" s="31">
        <v>1007.45</v>
      </c>
      <c r="L187" s="31">
        <v>993.05</v>
      </c>
      <c r="M187" s="31">
        <v>8.9266199999999998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1594.65</v>
      </c>
      <c r="D188" s="38">
        <v>1572.3</v>
      </c>
      <c r="E188" s="38">
        <v>1534.8</v>
      </c>
      <c r="F188" s="38">
        <v>1474.95</v>
      </c>
      <c r="G188" s="38">
        <v>1437.45</v>
      </c>
      <c r="H188" s="38">
        <v>1632.1499999999999</v>
      </c>
      <c r="I188" s="38">
        <v>1669.6499999999999</v>
      </c>
      <c r="J188" s="38">
        <v>1729.4999999999998</v>
      </c>
      <c r="K188" s="31">
        <v>1609.8</v>
      </c>
      <c r="L188" s="31">
        <v>1512.45</v>
      </c>
      <c r="M188" s="31">
        <v>13.73498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860.9</v>
      </c>
      <c r="D189" s="38">
        <v>858.16666666666663</v>
      </c>
      <c r="E189" s="38">
        <v>852.7833333333333</v>
      </c>
      <c r="F189" s="38">
        <v>844.66666666666663</v>
      </c>
      <c r="G189" s="38">
        <v>839.2833333333333</v>
      </c>
      <c r="H189" s="38">
        <v>866.2833333333333</v>
      </c>
      <c r="I189" s="38">
        <v>871.66666666666674</v>
      </c>
      <c r="J189" s="38">
        <v>879.7833333333333</v>
      </c>
      <c r="K189" s="31">
        <v>863.55</v>
      </c>
      <c r="L189" s="31">
        <v>850.05</v>
      </c>
      <c r="M189" s="31">
        <v>13.94632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7588.5</v>
      </c>
      <c r="D190" s="38">
        <v>7616.55</v>
      </c>
      <c r="E190" s="38">
        <v>7546.9500000000007</v>
      </c>
      <c r="F190" s="38">
        <v>7505.4000000000005</v>
      </c>
      <c r="G190" s="38">
        <v>7435.8000000000011</v>
      </c>
      <c r="H190" s="38">
        <v>7658.1</v>
      </c>
      <c r="I190" s="38">
        <v>7727.7000000000007</v>
      </c>
      <c r="J190" s="38">
        <v>7769.25</v>
      </c>
      <c r="K190" s="31">
        <v>7686.15</v>
      </c>
      <c r="L190" s="31">
        <v>7575</v>
      </c>
      <c r="M190" s="31">
        <v>1.3968100000000001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595.54999999999995</v>
      </c>
      <c r="D191" s="38">
        <v>594.18333333333328</v>
      </c>
      <c r="E191" s="38">
        <v>589.36666666666656</v>
      </c>
      <c r="F191" s="38">
        <v>583.18333333333328</v>
      </c>
      <c r="G191" s="38">
        <v>578.36666666666656</v>
      </c>
      <c r="H191" s="38">
        <v>600.36666666666656</v>
      </c>
      <c r="I191" s="38">
        <v>605.18333333333339</v>
      </c>
      <c r="J191" s="38">
        <v>611.36666666666656</v>
      </c>
      <c r="K191" s="31">
        <v>599</v>
      </c>
      <c r="L191" s="31">
        <v>588</v>
      </c>
      <c r="M191" s="31">
        <v>124.88047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221.85</v>
      </c>
      <c r="D192" s="38">
        <v>221.06666666666669</v>
      </c>
      <c r="E192" s="38">
        <v>219.63333333333338</v>
      </c>
      <c r="F192" s="38">
        <v>217.41666666666669</v>
      </c>
      <c r="G192" s="38">
        <v>215.98333333333338</v>
      </c>
      <c r="H192" s="38">
        <v>223.28333333333339</v>
      </c>
      <c r="I192" s="38">
        <v>224.71666666666673</v>
      </c>
      <c r="J192" s="38">
        <v>226.93333333333339</v>
      </c>
      <c r="K192" s="31">
        <v>222.5</v>
      </c>
      <c r="L192" s="31">
        <v>218.85</v>
      </c>
      <c r="M192" s="31">
        <v>99.400019999999998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112</v>
      </c>
      <c r="D193" s="38">
        <v>111.53333333333335</v>
      </c>
      <c r="E193" s="38">
        <v>110.86666666666669</v>
      </c>
      <c r="F193" s="38">
        <v>109.73333333333335</v>
      </c>
      <c r="G193" s="38">
        <v>109.06666666666669</v>
      </c>
      <c r="H193" s="38">
        <v>112.66666666666669</v>
      </c>
      <c r="I193" s="38">
        <v>113.33333333333334</v>
      </c>
      <c r="J193" s="38">
        <v>114.46666666666668</v>
      </c>
      <c r="K193" s="31">
        <v>112.2</v>
      </c>
      <c r="L193" s="31">
        <v>110.4</v>
      </c>
      <c r="M193" s="31">
        <v>267.41917999999998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3302.25</v>
      </c>
      <c r="D194" s="38">
        <v>3275.4500000000003</v>
      </c>
      <c r="E194" s="38">
        <v>3240.9000000000005</v>
      </c>
      <c r="F194" s="38">
        <v>3179.55</v>
      </c>
      <c r="G194" s="38">
        <v>3145.0000000000005</v>
      </c>
      <c r="H194" s="38">
        <v>3336.8000000000006</v>
      </c>
      <c r="I194" s="38">
        <v>3371.3500000000008</v>
      </c>
      <c r="J194" s="38">
        <v>3432.7000000000007</v>
      </c>
      <c r="K194" s="31">
        <v>3310</v>
      </c>
      <c r="L194" s="31">
        <v>3214.1</v>
      </c>
      <c r="M194" s="31">
        <v>26.724060000000001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1130.8499999999999</v>
      </c>
      <c r="D195" s="38">
        <v>1124.6499999999999</v>
      </c>
      <c r="E195" s="38">
        <v>1116.7999999999997</v>
      </c>
      <c r="F195" s="38">
        <v>1102.7499999999998</v>
      </c>
      <c r="G195" s="38">
        <v>1094.8999999999996</v>
      </c>
      <c r="H195" s="38">
        <v>1138.6999999999998</v>
      </c>
      <c r="I195" s="38">
        <v>1146.5499999999997</v>
      </c>
      <c r="J195" s="38">
        <v>1160.5999999999999</v>
      </c>
      <c r="K195" s="31">
        <v>1132.5</v>
      </c>
      <c r="L195" s="31">
        <v>1110.5999999999999</v>
      </c>
      <c r="M195" s="31">
        <v>24.788340000000002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3174.9</v>
      </c>
      <c r="D196" s="38">
        <v>3160.6333333333332</v>
      </c>
      <c r="E196" s="38">
        <v>3116.2666666666664</v>
      </c>
      <c r="F196" s="38">
        <v>3057.6333333333332</v>
      </c>
      <c r="G196" s="38">
        <v>3013.2666666666664</v>
      </c>
      <c r="H196" s="38">
        <v>3219.2666666666664</v>
      </c>
      <c r="I196" s="38">
        <v>3263.6333333333332</v>
      </c>
      <c r="J196" s="38">
        <v>3322.2666666666664</v>
      </c>
      <c r="K196" s="31">
        <v>3205</v>
      </c>
      <c r="L196" s="31">
        <v>3102</v>
      </c>
      <c r="M196" s="31">
        <v>0.97885999999999995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3047.65</v>
      </c>
      <c r="D197" s="38">
        <v>3048.25</v>
      </c>
      <c r="E197" s="38">
        <v>3028.55</v>
      </c>
      <c r="F197" s="38">
        <v>3009.4500000000003</v>
      </c>
      <c r="G197" s="38">
        <v>2989.7500000000005</v>
      </c>
      <c r="H197" s="38">
        <v>3067.35</v>
      </c>
      <c r="I197" s="38">
        <v>3087.0499999999997</v>
      </c>
      <c r="J197" s="38">
        <v>3106.1499999999996</v>
      </c>
      <c r="K197" s="31">
        <v>3067.95</v>
      </c>
      <c r="L197" s="31">
        <v>3029.15</v>
      </c>
      <c r="M197" s="31">
        <v>9.4611199999999993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1904.95</v>
      </c>
      <c r="D198" s="38">
        <v>1914.7333333333333</v>
      </c>
      <c r="E198" s="38">
        <v>1889.5166666666667</v>
      </c>
      <c r="F198" s="38">
        <v>1874.0833333333333</v>
      </c>
      <c r="G198" s="38">
        <v>1848.8666666666666</v>
      </c>
      <c r="H198" s="38">
        <v>1930.1666666666667</v>
      </c>
      <c r="I198" s="38">
        <v>1955.3833333333334</v>
      </c>
      <c r="J198" s="38">
        <v>1970.8166666666668</v>
      </c>
      <c r="K198" s="31">
        <v>1939.95</v>
      </c>
      <c r="L198" s="31">
        <v>1899.3</v>
      </c>
      <c r="M198" s="31">
        <v>5.5854299999999997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615.25</v>
      </c>
      <c r="D199" s="38">
        <v>618.44999999999993</v>
      </c>
      <c r="E199" s="38">
        <v>608.89999999999986</v>
      </c>
      <c r="F199" s="38">
        <v>602.54999999999995</v>
      </c>
      <c r="G199" s="38">
        <v>592.99999999999989</v>
      </c>
      <c r="H199" s="38">
        <v>624.79999999999984</v>
      </c>
      <c r="I199" s="38">
        <v>634.3499999999998</v>
      </c>
      <c r="J199" s="38">
        <v>640.69999999999982</v>
      </c>
      <c r="K199" s="31">
        <v>628</v>
      </c>
      <c r="L199" s="31">
        <v>612.1</v>
      </c>
      <c r="M199" s="31">
        <v>3.8171900000000001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1764.15</v>
      </c>
      <c r="D200" s="38">
        <v>1769.2</v>
      </c>
      <c r="E200" s="38">
        <v>1754.45</v>
      </c>
      <c r="F200" s="38">
        <v>1744.75</v>
      </c>
      <c r="G200" s="38">
        <v>1730</v>
      </c>
      <c r="H200" s="38">
        <v>1778.9</v>
      </c>
      <c r="I200" s="38">
        <v>1793.65</v>
      </c>
      <c r="J200" s="38">
        <v>1803.3500000000001</v>
      </c>
      <c r="K200" s="31">
        <v>1783.95</v>
      </c>
      <c r="L200" s="31">
        <v>1759.5</v>
      </c>
      <c r="M200" s="31">
        <v>3.3626200000000002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33.200000000000003</v>
      </c>
      <c r="D201" s="38">
        <v>33.383333333333333</v>
      </c>
      <c r="E201" s="38">
        <v>32.966666666666669</v>
      </c>
      <c r="F201" s="38">
        <v>32.733333333333334</v>
      </c>
      <c r="G201" s="38">
        <v>32.31666666666667</v>
      </c>
      <c r="H201" s="38">
        <v>33.616666666666667</v>
      </c>
      <c r="I201" s="38">
        <v>34.033333333333339</v>
      </c>
      <c r="J201" s="38">
        <v>34.266666666666666</v>
      </c>
      <c r="K201" s="31">
        <v>33.799999999999997</v>
      </c>
      <c r="L201" s="31">
        <v>33.15</v>
      </c>
      <c r="M201" s="31">
        <v>63.349049999999998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71.150000000000006</v>
      </c>
      <c r="D202" s="38">
        <v>71.600000000000009</v>
      </c>
      <c r="E202" s="38">
        <v>70.550000000000011</v>
      </c>
      <c r="F202" s="38">
        <v>69.95</v>
      </c>
      <c r="G202" s="38">
        <v>68.900000000000006</v>
      </c>
      <c r="H202" s="38">
        <v>72.200000000000017</v>
      </c>
      <c r="I202" s="38">
        <v>73.25</v>
      </c>
      <c r="J202" s="38">
        <v>73.850000000000023</v>
      </c>
      <c r="K202" s="31">
        <v>72.650000000000006</v>
      </c>
      <c r="L202" s="31">
        <v>71</v>
      </c>
      <c r="M202" s="31">
        <v>17.713940000000001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1325.65</v>
      </c>
      <c r="D203" s="38">
        <v>1328.0333333333333</v>
      </c>
      <c r="E203" s="38">
        <v>1316.0166666666667</v>
      </c>
      <c r="F203" s="38">
        <v>1306.3833333333334</v>
      </c>
      <c r="G203" s="38">
        <v>1294.3666666666668</v>
      </c>
      <c r="H203" s="38">
        <v>1337.6666666666665</v>
      </c>
      <c r="I203" s="38">
        <v>1349.6833333333329</v>
      </c>
      <c r="J203" s="38">
        <v>1359.3166666666664</v>
      </c>
      <c r="K203" s="31">
        <v>1340.05</v>
      </c>
      <c r="L203" s="31">
        <v>1318.4</v>
      </c>
      <c r="M203" s="31">
        <v>8.7547599999999992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1511.95</v>
      </c>
      <c r="D204" s="38">
        <v>1512.6333333333332</v>
      </c>
      <c r="E204" s="38">
        <v>1503.3166666666664</v>
      </c>
      <c r="F204" s="38">
        <v>1494.6833333333332</v>
      </c>
      <c r="G204" s="38">
        <v>1485.3666666666663</v>
      </c>
      <c r="H204" s="38">
        <v>1521.2666666666664</v>
      </c>
      <c r="I204" s="38">
        <v>1530.583333333333</v>
      </c>
      <c r="J204" s="38">
        <v>1539.2166666666665</v>
      </c>
      <c r="K204" s="31">
        <v>1521.95</v>
      </c>
      <c r="L204" s="31">
        <v>1504</v>
      </c>
      <c r="M204" s="31">
        <v>2.0693999999999999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8294.75</v>
      </c>
      <c r="D205" s="38">
        <v>8283.4833333333336</v>
      </c>
      <c r="E205" s="38">
        <v>8247.9666666666672</v>
      </c>
      <c r="F205" s="38">
        <v>8201.1833333333343</v>
      </c>
      <c r="G205" s="38">
        <v>8165.6666666666679</v>
      </c>
      <c r="H205" s="38">
        <v>8330.2666666666664</v>
      </c>
      <c r="I205" s="38">
        <v>8365.7833333333328</v>
      </c>
      <c r="J205" s="38">
        <v>8412.5666666666657</v>
      </c>
      <c r="K205" s="31">
        <v>8319</v>
      </c>
      <c r="L205" s="31">
        <v>8236.7000000000007</v>
      </c>
      <c r="M205" s="31">
        <v>2.25746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72.25</v>
      </c>
      <c r="D206" s="38">
        <v>71.833333333333329</v>
      </c>
      <c r="E206" s="38">
        <v>71.216666666666654</v>
      </c>
      <c r="F206" s="38">
        <v>70.183333333333323</v>
      </c>
      <c r="G206" s="38">
        <v>69.566666666666649</v>
      </c>
      <c r="H206" s="38">
        <v>72.86666666666666</v>
      </c>
      <c r="I206" s="38">
        <v>73.483333333333334</v>
      </c>
      <c r="J206" s="38">
        <v>74.516666666666666</v>
      </c>
      <c r="K206" s="31">
        <v>72.45</v>
      </c>
      <c r="L206" s="31">
        <v>70.8</v>
      </c>
      <c r="M206" s="31">
        <v>116.59457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687.55</v>
      </c>
      <c r="D207" s="38">
        <v>685.6</v>
      </c>
      <c r="E207" s="38">
        <v>682.95</v>
      </c>
      <c r="F207" s="38">
        <v>678.35</v>
      </c>
      <c r="G207" s="38">
        <v>675.7</v>
      </c>
      <c r="H207" s="38">
        <v>690.2</v>
      </c>
      <c r="I207" s="38">
        <v>692.84999999999991</v>
      </c>
      <c r="J207" s="38">
        <v>697.45</v>
      </c>
      <c r="K207" s="31">
        <v>688.25</v>
      </c>
      <c r="L207" s="31">
        <v>681</v>
      </c>
      <c r="M207" s="31">
        <v>17.563320000000001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802.55</v>
      </c>
      <c r="D208" s="38">
        <v>797.16666666666663</v>
      </c>
      <c r="E208" s="38">
        <v>786.43333333333328</v>
      </c>
      <c r="F208" s="38">
        <v>770.31666666666661</v>
      </c>
      <c r="G208" s="38">
        <v>759.58333333333326</v>
      </c>
      <c r="H208" s="38">
        <v>813.2833333333333</v>
      </c>
      <c r="I208" s="38">
        <v>824.01666666666665</v>
      </c>
      <c r="J208" s="38">
        <v>840.13333333333333</v>
      </c>
      <c r="K208" s="31">
        <v>807.9</v>
      </c>
      <c r="L208" s="31">
        <v>781.05</v>
      </c>
      <c r="M208" s="31">
        <v>27.68487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277.95</v>
      </c>
      <c r="D209" s="38">
        <v>278.55</v>
      </c>
      <c r="E209" s="38">
        <v>276.8</v>
      </c>
      <c r="F209" s="38">
        <v>275.64999999999998</v>
      </c>
      <c r="G209" s="38">
        <v>273.89999999999998</v>
      </c>
      <c r="H209" s="38">
        <v>279.70000000000005</v>
      </c>
      <c r="I209" s="38">
        <v>281.45000000000005</v>
      </c>
      <c r="J209" s="38">
        <v>282.60000000000008</v>
      </c>
      <c r="K209" s="31">
        <v>280.3</v>
      </c>
      <c r="L209" s="31">
        <v>277.39999999999998</v>
      </c>
      <c r="M209" s="31">
        <v>52.279789999999998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759.75</v>
      </c>
      <c r="D210" s="38">
        <v>759.94999999999993</v>
      </c>
      <c r="E210" s="38">
        <v>755.89999999999986</v>
      </c>
      <c r="F210" s="38">
        <v>752.05</v>
      </c>
      <c r="G210" s="38">
        <v>747.99999999999989</v>
      </c>
      <c r="H210" s="38">
        <v>763.79999999999984</v>
      </c>
      <c r="I210" s="38">
        <v>767.8499999999998</v>
      </c>
      <c r="J210" s="38">
        <v>771.69999999999982</v>
      </c>
      <c r="K210" s="31">
        <v>764</v>
      </c>
      <c r="L210" s="31">
        <v>756.1</v>
      </c>
      <c r="M210" s="31">
        <v>10.209239999999999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1474.15</v>
      </c>
      <c r="D211" s="38">
        <v>1466.7166666666665</v>
      </c>
      <c r="E211" s="38">
        <v>1457.4333333333329</v>
      </c>
      <c r="F211" s="38">
        <v>1440.7166666666665</v>
      </c>
      <c r="G211" s="38">
        <v>1431.4333333333329</v>
      </c>
      <c r="H211" s="38">
        <v>1483.4333333333329</v>
      </c>
      <c r="I211" s="38">
        <v>1492.7166666666662</v>
      </c>
      <c r="J211" s="38">
        <v>1509.4333333333329</v>
      </c>
      <c r="K211" s="31">
        <v>1476</v>
      </c>
      <c r="L211" s="31">
        <v>1450</v>
      </c>
      <c r="M211" s="31">
        <v>0.64564999999999995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389.15</v>
      </c>
      <c r="D212" s="38">
        <v>387.3</v>
      </c>
      <c r="E212" s="38">
        <v>384.85</v>
      </c>
      <c r="F212" s="38">
        <v>380.55</v>
      </c>
      <c r="G212" s="38">
        <v>378.1</v>
      </c>
      <c r="H212" s="38">
        <v>391.6</v>
      </c>
      <c r="I212" s="38">
        <v>394.04999999999995</v>
      </c>
      <c r="J212" s="38">
        <v>398.35</v>
      </c>
      <c r="K212" s="31">
        <v>389.75</v>
      </c>
      <c r="L212" s="31">
        <v>383</v>
      </c>
      <c r="M212" s="31">
        <v>45.354050000000001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16.25</v>
      </c>
      <c r="D213" s="38">
        <v>16.25</v>
      </c>
      <c r="E213" s="38">
        <v>16.149999999999999</v>
      </c>
      <c r="F213" s="38">
        <v>16.049999999999997</v>
      </c>
      <c r="G213" s="38">
        <v>15.949999999999996</v>
      </c>
      <c r="H213" s="38">
        <v>16.350000000000001</v>
      </c>
      <c r="I213" s="38">
        <v>16.450000000000003</v>
      </c>
      <c r="J213" s="38">
        <v>16.550000000000004</v>
      </c>
      <c r="K213" s="31">
        <v>16.350000000000001</v>
      </c>
      <c r="L213" s="31">
        <v>16.149999999999999</v>
      </c>
      <c r="M213" s="31">
        <v>695.41562999999996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177.35</v>
      </c>
      <c r="D214" s="38">
        <v>178.0333333333333</v>
      </c>
      <c r="E214" s="38">
        <v>176.26666666666659</v>
      </c>
      <c r="F214" s="38">
        <v>175.18333333333328</v>
      </c>
      <c r="G214" s="38">
        <v>173.41666666666657</v>
      </c>
      <c r="H214" s="38">
        <v>179.11666666666662</v>
      </c>
      <c r="I214" s="38">
        <v>180.88333333333333</v>
      </c>
      <c r="J214" s="38">
        <v>181.96666666666664</v>
      </c>
      <c r="K214" s="31">
        <v>179.8</v>
      </c>
      <c r="L214" s="31">
        <v>176.95</v>
      </c>
      <c r="M214" s="31">
        <v>52.057679999999998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75.05</v>
      </c>
      <c r="D215" s="38">
        <v>74.833333333333329</v>
      </c>
      <c r="E215" s="38">
        <v>74.216666666666654</v>
      </c>
      <c r="F215" s="38">
        <v>73.383333333333326</v>
      </c>
      <c r="G215" s="38">
        <v>72.766666666666652</v>
      </c>
      <c r="H215" s="38">
        <v>75.666666666666657</v>
      </c>
      <c r="I215" s="38">
        <v>76.283333333333331</v>
      </c>
      <c r="J215" s="38">
        <v>77.11666666666666</v>
      </c>
      <c r="K215" s="31">
        <v>75.45</v>
      </c>
      <c r="L215" s="31">
        <v>74</v>
      </c>
      <c r="M215" s="31">
        <v>492.45375999999999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583.04999999999995</v>
      </c>
      <c r="D216" s="38">
        <v>583.01666666666665</v>
      </c>
      <c r="E216" s="38">
        <v>578.0333333333333</v>
      </c>
      <c r="F216" s="38">
        <v>573.01666666666665</v>
      </c>
      <c r="G216" s="38">
        <v>568.0333333333333</v>
      </c>
      <c r="H216" s="38">
        <v>588.0333333333333</v>
      </c>
      <c r="I216" s="38">
        <v>593.01666666666665</v>
      </c>
      <c r="J216" s="38">
        <v>598.0333333333333</v>
      </c>
      <c r="K216" s="31">
        <v>588</v>
      </c>
      <c r="L216" s="31">
        <v>578</v>
      </c>
      <c r="M216" s="31">
        <v>15.6759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9"/>
      <c r="B1" s="440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45110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2" t="s">
        <v>16</v>
      </c>
      <c r="B9" s="434" t="s">
        <v>18</v>
      </c>
      <c r="C9" s="438" t="s">
        <v>20</v>
      </c>
      <c r="D9" s="438" t="s">
        <v>21</v>
      </c>
      <c r="E9" s="429" t="s">
        <v>22</v>
      </c>
      <c r="F9" s="430"/>
      <c r="G9" s="431"/>
      <c r="H9" s="429" t="s">
        <v>23</v>
      </c>
      <c r="I9" s="430"/>
      <c r="J9" s="431"/>
      <c r="K9" s="26"/>
      <c r="L9" s="27"/>
      <c r="M9" s="53"/>
      <c r="N9" s="1"/>
      <c r="O9" s="1"/>
    </row>
    <row r="10" spans="1:15" ht="42.75" customHeight="1">
      <c r="A10" s="436"/>
      <c r="B10" s="437"/>
      <c r="C10" s="437"/>
      <c r="D10" s="43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455</v>
      </c>
      <c r="D11" s="38">
        <v>454.51666666666665</v>
      </c>
      <c r="E11" s="38">
        <v>451.93333333333328</v>
      </c>
      <c r="F11" s="38">
        <v>448.86666666666662</v>
      </c>
      <c r="G11" s="38">
        <v>446.28333333333325</v>
      </c>
      <c r="H11" s="38">
        <v>457.58333333333331</v>
      </c>
      <c r="I11" s="38">
        <v>460.16666666666669</v>
      </c>
      <c r="J11" s="38">
        <v>463.23333333333335</v>
      </c>
      <c r="K11" s="31">
        <v>457.1</v>
      </c>
      <c r="L11" s="31">
        <v>451.45</v>
      </c>
      <c r="M11" s="31">
        <v>2.6722299999999999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27012.7</v>
      </c>
      <c r="D12" s="38">
        <v>27137.566666666666</v>
      </c>
      <c r="E12" s="38">
        <v>26575.133333333331</v>
      </c>
      <c r="F12" s="38">
        <v>26137.566666666666</v>
      </c>
      <c r="G12" s="38">
        <v>25575.133333333331</v>
      </c>
      <c r="H12" s="38">
        <v>27575.133333333331</v>
      </c>
      <c r="I12" s="38">
        <v>28137.566666666666</v>
      </c>
      <c r="J12" s="38">
        <v>28575.133333333331</v>
      </c>
      <c r="K12" s="31">
        <v>27700</v>
      </c>
      <c r="L12" s="31">
        <v>26700</v>
      </c>
      <c r="M12" s="31">
        <v>4.6379999999999998E-2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465.1</v>
      </c>
      <c r="D13" s="38">
        <v>464</v>
      </c>
      <c r="E13" s="38">
        <v>460.1</v>
      </c>
      <c r="F13" s="38">
        <v>455.1</v>
      </c>
      <c r="G13" s="38">
        <v>451.20000000000005</v>
      </c>
      <c r="H13" s="38">
        <v>469</v>
      </c>
      <c r="I13" s="38">
        <v>472.9</v>
      </c>
      <c r="J13" s="38">
        <v>477.9</v>
      </c>
      <c r="K13" s="31">
        <v>467.9</v>
      </c>
      <c r="L13" s="31">
        <v>459</v>
      </c>
      <c r="M13" s="31">
        <v>1.65734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503.6</v>
      </c>
      <c r="D14" s="38">
        <v>505.2</v>
      </c>
      <c r="E14" s="38">
        <v>500.7</v>
      </c>
      <c r="F14" s="38">
        <v>497.8</v>
      </c>
      <c r="G14" s="38">
        <v>493.3</v>
      </c>
      <c r="H14" s="38">
        <v>508.09999999999997</v>
      </c>
      <c r="I14" s="38">
        <v>512.59999999999991</v>
      </c>
      <c r="J14" s="38">
        <v>515.5</v>
      </c>
      <c r="K14" s="31">
        <v>509.7</v>
      </c>
      <c r="L14" s="31">
        <v>502.3</v>
      </c>
      <c r="M14" s="31">
        <v>15.04899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1536.95</v>
      </c>
      <c r="D15" s="38">
        <v>1532.9833333333333</v>
      </c>
      <c r="E15" s="38">
        <v>1498.9666666666667</v>
      </c>
      <c r="F15" s="38">
        <v>1460.9833333333333</v>
      </c>
      <c r="G15" s="38">
        <v>1426.9666666666667</v>
      </c>
      <c r="H15" s="38">
        <v>1570.9666666666667</v>
      </c>
      <c r="I15" s="38">
        <v>1604.9833333333336</v>
      </c>
      <c r="J15" s="38">
        <v>1642.9666666666667</v>
      </c>
      <c r="K15" s="31">
        <v>1567</v>
      </c>
      <c r="L15" s="31">
        <v>1495</v>
      </c>
      <c r="M15" s="31">
        <v>4.8059599999999998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4423</v>
      </c>
      <c r="D16" s="38">
        <v>4414.0999999999995</v>
      </c>
      <c r="E16" s="38">
        <v>4384.1999999999989</v>
      </c>
      <c r="F16" s="38">
        <v>4345.3999999999996</v>
      </c>
      <c r="G16" s="38">
        <v>4315.4999999999991</v>
      </c>
      <c r="H16" s="38">
        <v>4452.8999999999987</v>
      </c>
      <c r="I16" s="38">
        <v>4482.7999999999984</v>
      </c>
      <c r="J16" s="38">
        <v>4521.5999999999985</v>
      </c>
      <c r="K16" s="31">
        <v>4444</v>
      </c>
      <c r="L16" s="31">
        <v>4375.3</v>
      </c>
      <c r="M16" s="31">
        <v>2.0931700000000002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23419.15</v>
      </c>
      <c r="D17" s="38">
        <v>23341.383333333331</v>
      </c>
      <c r="E17" s="38">
        <v>23227.766666666663</v>
      </c>
      <c r="F17" s="38">
        <v>23036.383333333331</v>
      </c>
      <c r="G17" s="38">
        <v>22922.766666666663</v>
      </c>
      <c r="H17" s="38">
        <v>23532.766666666663</v>
      </c>
      <c r="I17" s="38">
        <v>23646.383333333331</v>
      </c>
      <c r="J17" s="38">
        <v>23837.766666666663</v>
      </c>
      <c r="K17" s="31">
        <v>23455</v>
      </c>
      <c r="L17" s="31">
        <v>23150</v>
      </c>
      <c r="M17" s="31">
        <v>9.0149999999999994E-2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196.3</v>
      </c>
      <c r="D18" s="38">
        <v>194.60000000000002</v>
      </c>
      <c r="E18" s="38">
        <v>192.30000000000004</v>
      </c>
      <c r="F18" s="38">
        <v>188.3</v>
      </c>
      <c r="G18" s="38">
        <v>186.00000000000003</v>
      </c>
      <c r="H18" s="38">
        <v>198.60000000000005</v>
      </c>
      <c r="I18" s="38">
        <v>200.9</v>
      </c>
      <c r="J18" s="38">
        <v>204.90000000000006</v>
      </c>
      <c r="K18" s="31">
        <v>196.9</v>
      </c>
      <c r="L18" s="31">
        <v>190.6</v>
      </c>
      <c r="M18" s="31">
        <v>108.4265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212.95</v>
      </c>
      <c r="D19" s="38">
        <v>213.06666666666669</v>
      </c>
      <c r="E19" s="38">
        <v>210.73333333333338</v>
      </c>
      <c r="F19" s="38">
        <v>208.51666666666668</v>
      </c>
      <c r="G19" s="38">
        <v>206.18333333333337</v>
      </c>
      <c r="H19" s="38">
        <v>215.28333333333339</v>
      </c>
      <c r="I19" s="38">
        <v>217.6166666666667</v>
      </c>
      <c r="J19" s="38">
        <v>219.8333333333334</v>
      </c>
      <c r="K19" s="31">
        <v>215.4</v>
      </c>
      <c r="L19" s="31">
        <v>210.85</v>
      </c>
      <c r="M19" s="31">
        <v>32.831290000000003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1813.7</v>
      </c>
      <c r="D20" s="38">
        <v>1814.0166666666664</v>
      </c>
      <c r="E20" s="38">
        <v>1800.2833333333328</v>
      </c>
      <c r="F20" s="38">
        <v>1786.8666666666663</v>
      </c>
      <c r="G20" s="38">
        <v>1773.1333333333328</v>
      </c>
      <c r="H20" s="38">
        <v>1827.4333333333329</v>
      </c>
      <c r="I20" s="38">
        <v>1841.1666666666665</v>
      </c>
      <c r="J20" s="38">
        <v>1854.583333333333</v>
      </c>
      <c r="K20" s="31">
        <v>1827.75</v>
      </c>
      <c r="L20" s="31">
        <v>1800.6</v>
      </c>
      <c r="M20" s="31">
        <v>6.1489599999999998</v>
      </c>
      <c r="N20" s="1"/>
      <c r="O20" s="1"/>
    </row>
    <row r="21" spans="1:15" ht="12" customHeight="1">
      <c r="A21" s="33">
        <v>11</v>
      </c>
      <c r="B21" s="58" t="s">
        <v>1089</v>
      </c>
      <c r="C21" s="31">
        <v>536.25</v>
      </c>
      <c r="D21" s="38">
        <v>537.2833333333333</v>
      </c>
      <c r="E21" s="38">
        <v>530.56666666666661</v>
      </c>
      <c r="F21" s="38">
        <v>524.88333333333333</v>
      </c>
      <c r="G21" s="38">
        <v>518.16666666666663</v>
      </c>
      <c r="H21" s="38">
        <v>542.96666666666658</v>
      </c>
      <c r="I21" s="38">
        <v>549.68333333333328</v>
      </c>
      <c r="J21" s="38">
        <v>555.36666666666656</v>
      </c>
      <c r="K21" s="31">
        <v>544</v>
      </c>
      <c r="L21" s="31">
        <v>531.6</v>
      </c>
      <c r="M21" s="31">
        <v>2.5932599999999999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2388.0500000000002</v>
      </c>
      <c r="D22" s="38">
        <v>2392</v>
      </c>
      <c r="E22" s="38">
        <v>2346.0500000000002</v>
      </c>
      <c r="F22" s="38">
        <v>2304.0500000000002</v>
      </c>
      <c r="G22" s="38">
        <v>2258.1000000000004</v>
      </c>
      <c r="H22" s="38">
        <v>2434</v>
      </c>
      <c r="I22" s="38">
        <v>2479.9499999999998</v>
      </c>
      <c r="J22" s="38">
        <v>2521.9499999999998</v>
      </c>
      <c r="K22" s="31">
        <v>2437.9499999999998</v>
      </c>
      <c r="L22" s="31">
        <v>2350</v>
      </c>
      <c r="M22" s="31">
        <v>51.25497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945.9</v>
      </c>
      <c r="D23" s="38">
        <v>950.25</v>
      </c>
      <c r="E23" s="38">
        <v>933.9</v>
      </c>
      <c r="F23" s="38">
        <v>921.9</v>
      </c>
      <c r="G23" s="38">
        <v>905.55</v>
      </c>
      <c r="H23" s="38">
        <v>962.25</v>
      </c>
      <c r="I23" s="38">
        <v>978.59999999999991</v>
      </c>
      <c r="J23" s="38">
        <v>990.6</v>
      </c>
      <c r="K23" s="31">
        <v>966.6</v>
      </c>
      <c r="L23" s="31">
        <v>938.25</v>
      </c>
      <c r="M23" s="31">
        <v>13.263299999999999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739.25</v>
      </c>
      <c r="D24" s="38">
        <v>745.7166666666667</v>
      </c>
      <c r="E24" s="38">
        <v>731.53333333333342</v>
      </c>
      <c r="F24" s="38">
        <v>723.81666666666672</v>
      </c>
      <c r="G24" s="38">
        <v>709.63333333333344</v>
      </c>
      <c r="H24" s="38">
        <v>753.43333333333339</v>
      </c>
      <c r="I24" s="38">
        <v>767.61666666666679</v>
      </c>
      <c r="J24" s="38">
        <v>775.33333333333337</v>
      </c>
      <c r="K24" s="31">
        <v>759.9</v>
      </c>
      <c r="L24" s="31">
        <v>738</v>
      </c>
      <c r="M24" s="31">
        <v>66.292720000000003</v>
      </c>
      <c r="N24" s="1"/>
      <c r="O24" s="1"/>
    </row>
    <row r="25" spans="1:15" ht="12.75" customHeight="1">
      <c r="A25" s="33">
        <v>15</v>
      </c>
      <c r="B25" s="58" t="s">
        <v>1088</v>
      </c>
      <c r="C25" s="31">
        <v>249.85</v>
      </c>
      <c r="D25" s="38">
        <v>251.81666666666669</v>
      </c>
      <c r="E25" s="38">
        <v>247.03333333333336</v>
      </c>
      <c r="F25" s="38">
        <v>244.21666666666667</v>
      </c>
      <c r="G25" s="38">
        <v>239.43333333333334</v>
      </c>
      <c r="H25" s="38">
        <v>254.63333333333338</v>
      </c>
      <c r="I25" s="38">
        <v>259.41666666666674</v>
      </c>
      <c r="J25" s="38">
        <v>262.23333333333341</v>
      </c>
      <c r="K25" s="31">
        <v>256.60000000000002</v>
      </c>
      <c r="L25" s="31">
        <v>249</v>
      </c>
      <c r="M25" s="31">
        <v>27.22288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767.25</v>
      </c>
      <c r="D26" s="38">
        <v>787.0333333333333</v>
      </c>
      <c r="E26" s="38">
        <v>745.36666666666656</v>
      </c>
      <c r="F26" s="38">
        <v>723.48333333333323</v>
      </c>
      <c r="G26" s="38">
        <v>681.81666666666649</v>
      </c>
      <c r="H26" s="38">
        <v>808.91666666666663</v>
      </c>
      <c r="I26" s="38">
        <v>850.58333333333337</v>
      </c>
      <c r="J26" s="38">
        <v>872.4666666666667</v>
      </c>
      <c r="K26" s="31">
        <v>828.7</v>
      </c>
      <c r="L26" s="31">
        <v>765.15</v>
      </c>
      <c r="M26" s="31">
        <v>460.87335000000002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321</v>
      </c>
      <c r="D27" s="38">
        <v>322.71666666666664</v>
      </c>
      <c r="E27" s="38">
        <v>316.93333333333328</v>
      </c>
      <c r="F27" s="38">
        <v>312.86666666666662</v>
      </c>
      <c r="G27" s="38">
        <v>307.08333333333326</v>
      </c>
      <c r="H27" s="38">
        <v>326.7833333333333</v>
      </c>
      <c r="I27" s="38">
        <v>332.56666666666672</v>
      </c>
      <c r="J27" s="38">
        <v>336.63333333333333</v>
      </c>
      <c r="K27" s="31">
        <v>328.5</v>
      </c>
      <c r="L27" s="31">
        <v>318.64999999999998</v>
      </c>
      <c r="M27" s="31">
        <v>8.1092399999999998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1067.9000000000001</v>
      </c>
      <c r="D28" s="38">
        <v>1072.3666666666668</v>
      </c>
      <c r="E28" s="38">
        <v>1057.5333333333335</v>
      </c>
      <c r="F28" s="38">
        <v>1047.1666666666667</v>
      </c>
      <c r="G28" s="38">
        <v>1032.3333333333335</v>
      </c>
      <c r="H28" s="38">
        <v>1082.7333333333336</v>
      </c>
      <c r="I28" s="38">
        <v>1097.5666666666666</v>
      </c>
      <c r="J28" s="38">
        <v>1107.9333333333336</v>
      </c>
      <c r="K28" s="31">
        <v>1087.2</v>
      </c>
      <c r="L28" s="31">
        <v>1062</v>
      </c>
      <c r="M28" s="31">
        <v>0.66615999999999997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1096.3</v>
      </c>
      <c r="D29" s="38">
        <v>1092.8833333333332</v>
      </c>
      <c r="E29" s="38">
        <v>1084.9166666666665</v>
      </c>
      <c r="F29" s="38">
        <v>1073.5333333333333</v>
      </c>
      <c r="G29" s="38">
        <v>1065.5666666666666</v>
      </c>
      <c r="H29" s="38">
        <v>1104.2666666666664</v>
      </c>
      <c r="I29" s="38">
        <v>1112.2333333333331</v>
      </c>
      <c r="J29" s="38">
        <v>1123.6166666666663</v>
      </c>
      <c r="K29" s="31">
        <v>1100.8499999999999</v>
      </c>
      <c r="L29" s="31">
        <v>1081.5</v>
      </c>
      <c r="M29" s="31">
        <v>1.8571599999999999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3200.45</v>
      </c>
      <c r="D30" s="38">
        <v>3224.0833333333335</v>
      </c>
      <c r="E30" s="38">
        <v>3156.3666666666668</v>
      </c>
      <c r="F30" s="38">
        <v>3112.2833333333333</v>
      </c>
      <c r="G30" s="38">
        <v>3044.5666666666666</v>
      </c>
      <c r="H30" s="38">
        <v>3268.166666666667</v>
      </c>
      <c r="I30" s="38">
        <v>3335.8833333333332</v>
      </c>
      <c r="J30" s="38">
        <v>3379.9666666666672</v>
      </c>
      <c r="K30" s="31">
        <v>3291.8</v>
      </c>
      <c r="L30" s="31">
        <v>3180</v>
      </c>
      <c r="M30" s="31">
        <v>0.90315999999999996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1479.15</v>
      </c>
      <c r="D31" s="38">
        <v>1484.3833333333332</v>
      </c>
      <c r="E31" s="38">
        <v>1465.7666666666664</v>
      </c>
      <c r="F31" s="38">
        <v>1452.3833333333332</v>
      </c>
      <c r="G31" s="38">
        <v>1433.7666666666664</v>
      </c>
      <c r="H31" s="38">
        <v>1497.7666666666664</v>
      </c>
      <c r="I31" s="38">
        <v>1516.3833333333332</v>
      </c>
      <c r="J31" s="38">
        <v>1529.7666666666664</v>
      </c>
      <c r="K31" s="31">
        <v>1503</v>
      </c>
      <c r="L31" s="31">
        <v>1471</v>
      </c>
      <c r="M31" s="31">
        <v>0.35754000000000002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3512.85</v>
      </c>
      <c r="D32" s="38">
        <v>3493.1333333333337</v>
      </c>
      <c r="E32" s="38">
        <v>3468.7666666666673</v>
      </c>
      <c r="F32" s="38">
        <v>3424.6833333333338</v>
      </c>
      <c r="G32" s="38">
        <v>3400.3166666666675</v>
      </c>
      <c r="H32" s="38">
        <v>3537.2166666666672</v>
      </c>
      <c r="I32" s="38">
        <v>3561.583333333333</v>
      </c>
      <c r="J32" s="38">
        <v>3605.666666666667</v>
      </c>
      <c r="K32" s="31">
        <v>3517.5</v>
      </c>
      <c r="L32" s="31">
        <v>3449.05</v>
      </c>
      <c r="M32" s="31">
        <v>2.0551499999999998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2725.35</v>
      </c>
      <c r="D33" s="38">
        <v>2704.2666666666669</v>
      </c>
      <c r="E33" s="38">
        <v>2678.5333333333338</v>
      </c>
      <c r="F33" s="38">
        <v>2631.7166666666667</v>
      </c>
      <c r="G33" s="38">
        <v>2605.9833333333336</v>
      </c>
      <c r="H33" s="38">
        <v>2751.0833333333339</v>
      </c>
      <c r="I33" s="38">
        <v>2776.8166666666666</v>
      </c>
      <c r="J33" s="38">
        <v>2823.6333333333341</v>
      </c>
      <c r="K33" s="31">
        <v>2730</v>
      </c>
      <c r="L33" s="31">
        <v>2657.45</v>
      </c>
      <c r="M33" s="31">
        <v>0.57421999999999995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681.2</v>
      </c>
      <c r="D34" s="38">
        <v>674.15</v>
      </c>
      <c r="E34" s="38">
        <v>663.34999999999991</v>
      </c>
      <c r="F34" s="38">
        <v>645.49999999999989</v>
      </c>
      <c r="G34" s="38">
        <v>634.69999999999982</v>
      </c>
      <c r="H34" s="38">
        <v>692</v>
      </c>
      <c r="I34" s="38">
        <v>702.8</v>
      </c>
      <c r="J34" s="38">
        <v>720.65000000000009</v>
      </c>
      <c r="K34" s="31">
        <v>684.95</v>
      </c>
      <c r="L34" s="31">
        <v>656.3</v>
      </c>
      <c r="M34" s="31">
        <v>20.295559999999998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2256.1999999999998</v>
      </c>
      <c r="D35" s="38">
        <v>2237.2999999999997</v>
      </c>
      <c r="E35" s="38">
        <v>2192.1499999999996</v>
      </c>
      <c r="F35" s="38">
        <v>2128.1</v>
      </c>
      <c r="G35" s="38">
        <v>2082.9499999999998</v>
      </c>
      <c r="H35" s="38">
        <v>2301.3499999999995</v>
      </c>
      <c r="I35" s="38">
        <v>2346.5</v>
      </c>
      <c r="J35" s="38">
        <v>2410.5499999999993</v>
      </c>
      <c r="K35" s="31">
        <v>2282.4499999999998</v>
      </c>
      <c r="L35" s="31">
        <v>2173.25</v>
      </c>
      <c r="M35" s="31">
        <v>5.1440299999999999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425.9</v>
      </c>
      <c r="D36" s="38">
        <v>430.63333333333338</v>
      </c>
      <c r="E36" s="38">
        <v>420.26666666666677</v>
      </c>
      <c r="F36" s="38">
        <v>414.63333333333338</v>
      </c>
      <c r="G36" s="38">
        <v>404.26666666666677</v>
      </c>
      <c r="H36" s="38">
        <v>436.26666666666677</v>
      </c>
      <c r="I36" s="38">
        <v>446.63333333333344</v>
      </c>
      <c r="J36" s="38">
        <v>452.26666666666677</v>
      </c>
      <c r="K36" s="31">
        <v>441</v>
      </c>
      <c r="L36" s="31">
        <v>425</v>
      </c>
      <c r="M36" s="31">
        <v>63.182369999999999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1718.8</v>
      </c>
      <c r="D37" s="38">
        <v>1713.7333333333336</v>
      </c>
      <c r="E37" s="38">
        <v>1702.4666666666672</v>
      </c>
      <c r="F37" s="38">
        <v>1686.1333333333337</v>
      </c>
      <c r="G37" s="38">
        <v>1674.8666666666672</v>
      </c>
      <c r="H37" s="38">
        <v>1730.0666666666671</v>
      </c>
      <c r="I37" s="38">
        <v>1741.3333333333335</v>
      </c>
      <c r="J37" s="38">
        <v>1757.666666666667</v>
      </c>
      <c r="K37" s="31">
        <v>1725</v>
      </c>
      <c r="L37" s="31">
        <v>1697.4</v>
      </c>
      <c r="M37" s="31">
        <v>2.6013299999999999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1030</v>
      </c>
      <c r="D38" s="38">
        <v>1033.8166666666666</v>
      </c>
      <c r="E38" s="38">
        <v>1023.3833333333332</v>
      </c>
      <c r="F38" s="38">
        <v>1016.7666666666667</v>
      </c>
      <c r="G38" s="38">
        <v>1006.3333333333333</v>
      </c>
      <c r="H38" s="38">
        <v>1040.4333333333332</v>
      </c>
      <c r="I38" s="38">
        <v>1050.8666666666666</v>
      </c>
      <c r="J38" s="38">
        <v>1057.4833333333331</v>
      </c>
      <c r="K38" s="31">
        <v>1044.25</v>
      </c>
      <c r="L38" s="31">
        <v>1027.2</v>
      </c>
      <c r="M38" s="31">
        <v>0.94803999999999999</v>
      </c>
      <c r="N38" s="1"/>
      <c r="O38" s="1"/>
    </row>
    <row r="39" spans="1:15" ht="12.75" customHeight="1">
      <c r="A39" s="33">
        <v>29</v>
      </c>
      <c r="B39" s="58" t="s">
        <v>1090</v>
      </c>
      <c r="C39" s="31">
        <v>3470.05</v>
      </c>
      <c r="D39" s="38">
        <v>3433.0166666666664</v>
      </c>
      <c r="E39" s="38">
        <v>3367.0333333333328</v>
      </c>
      <c r="F39" s="38">
        <v>3264.0166666666664</v>
      </c>
      <c r="G39" s="38">
        <v>3198.0333333333328</v>
      </c>
      <c r="H39" s="38">
        <v>3536.0333333333328</v>
      </c>
      <c r="I39" s="38">
        <v>3602.0166666666664</v>
      </c>
      <c r="J39" s="38">
        <v>3705.0333333333328</v>
      </c>
      <c r="K39" s="31">
        <v>3499</v>
      </c>
      <c r="L39" s="31">
        <v>3330</v>
      </c>
      <c r="M39" s="31">
        <v>1.4201600000000001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1305.3</v>
      </c>
      <c r="D40" s="38">
        <v>1311.0166666666667</v>
      </c>
      <c r="E40" s="38">
        <v>1292.2833333333333</v>
      </c>
      <c r="F40" s="38">
        <v>1279.2666666666667</v>
      </c>
      <c r="G40" s="38">
        <v>1260.5333333333333</v>
      </c>
      <c r="H40" s="38">
        <v>1324.0333333333333</v>
      </c>
      <c r="I40" s="38">
        <v>1342.7666666666664</v>
      </c>
      <c r="J40" s="38">
        <v>1355.7833333333333</v>
      </c>
      <c r="K40" s="31">
        <v>1329.75</v>
      </c>
      <c r="L40" s="31">
        <v>1298</v>
      </c>
      <c r="M40" s="31">
        <v>5.3575299999999997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636.4</v>
      </c>
      <c r="D41" s="38">
        <v>641.35</v>
      </c>
      <c r="E41" s="38">
        <v>627.25</v>
      </c>
      <c r="F41" s="38">
        <v>618.1</v>
      </c>
      <c r="G41" s="38">
        <v>604</v>
      </c>
      <c r="H41" s="38">
        <v>650.5</v>
      </c>
      <c r="I41" s="38">
        <v>664.60000000000014</v>
      </c>
      <c r="J41" s="38">
        <v>673.75</v>
      </c>
      <c r="K41" s="31">
        <v>655.45</v>
      </c>
      <c r="L41" s="31">
        <v>632.20000000000005</v>
      </c>
      <c r="M41" s="31">
        <v>0.95918999999999999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5098.2</v>
      </c>
      <c r="D42" s="38">
        <v>5103.7333333333336</v>
      </c>
      <c r="E42" s="38">
        <v>5058.5166666666673</v>
      </c>
      <c r="F42" s="38">
        <v>5018.8333333333339</v>
      </c>
      <c r="G42" s="38">
        <v>4973.6166666666677</v>
      </c>
      <c r="H42" s="38">
        <v>5143.416666666667</v>
      </c>
      <c r="I42" s="38">
        <v>5188.6333333333341</v>
      </c>
      <c r="J42" s="38">
        <v>5228.3166666666666</v>
      </c>
      <c r="K42" s="31">
        <v>5148.95</v>
      </c>
      <c r="L42" s="31">
        <v>5064.05</v>
      </c>
      <c r="M42" s="31">
        <v>4.11015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406.7</v>
      </c>
      <c r="D43" s="38">
        <v>407.76666666666665</v>
      </c>
      <c r="E43" s="38">
        <v>402.93333333333328</v>
      </c>
      <c r="F43" s="38">
        <v>399.16666666666663</v>
      </c>
      <c r="G43" s="38">
        <v>394.33333333333326</v>
      </c>
      <c r="H43" s="38">
        <v>411.5333333333333</v>
      </c>
      <c r="I43" s="38">
        <v>416.36666666666667</v>
      </c>
      <c r="J43" s="38">
        <v>420.13333333333333</v>
      </c>
      <c r="K43" s="31">
        <v>412.6</v>
      </c>
      <c r="L43" s="31">
        <v>404</v>
      </c>
      <c r="M43" s="31">
        <v>24.21632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248.25</v>
      </c>
      <c r="D44" s="38">
        <v>248.38333333333333</v>
      </c>
      <c r="E44" s="38">
        <v>246.86666666666665</v>
      </c>
      <c r="F44" s="38">
        <v>245.48333333333332</v>
      </c>
      <c r="G44" s="38">
        <v>243.96666666666664</v>
      </c>
      <c r="H44" s="38">
        <v>249.76666666666665</v>
      </c>
      <c r="I44" s="38">
        <v>251.2833333333333</v>
      </c>
      <c r="J44" s="38">
        <v>252.66666666666666</v>
      </c>
      <c r="K44" s="31">
        <v>249.9</v>
      </c>
      <c r="L44" s="31">
        <v>247</v>
      </c>
      <c r="M44" s="31">
        <v>8.8803800000000006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487.4</v>
      </c>
      <c r="D45" s="38">
        <v>486.36666666666662</v>
      </c>
      <c r="E45" s="38">
        <v>481.53333333333325</v>
      </c>
      <c r="F45" s="38">
        <v>475.66666666666663</v>
      </c>
      <c r="G45" s="38">
        <v>470.83333333333326</v>
      </c>
      <c r="H45" s="38">
        <v>492.23333333333323</v>
      </c>
      <c r="I45" s="38">
        <v>497.06666666666661</v>
      </c>
      <c r="J45" s="38">
        <v>502.93333333333322</v>
      </c>
      <c r="K45" s="31">
        <v>491.2</v>
      </c>
      <c r="L45" s="31">
        <v>480.5</v>
      </c>
      <c r="M45" s="31">
        <v>0.67842000000000002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167.4</v>
      </c>
      <c r="D46" s="38">
        <v>167.35</v>
      </c>
      <c r="E46" s="38">
        <v>166.2</v>
      </c>
      <c r="F46" s="38">
        <v>165</v>
      </c>
      <c r="G46" s="38">
        <v>163.85</v>
      </c>
      <c r="H46" s="38">
        <v>168.54999999999998</v>
      </c>
      <c r="I46" s="38">
        <v>169.70000000000002</v>
      </c>
      <c r="J46" s="38">
        <v>170.89999999999998</v>
      </c>
      <c r="K46" s="31">
        <v>168.5</v>
      </c>
      <c r="L46" s="31">
        <v>166.15</v>
      </c>
      <c r="M46" s="31">
        <v>104.45206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3362.05</v>
      </c>
      <c r="D47" s="38">
        <v>3385.1333333333332</v>
      </c>
      <c r="E47" s="38">
        <v>3320.6666666666665</v>
      </c>
      <c r="F47" s="38">
        <v>3279.2833333333333</v>
      </c>
      <c r="G47" s="38">
        <v>3214.8166666666666</v>
      </c>
      <c r="H47" s="38">
        <v>3426.5166666666664</v>
      </c>
      <c r="I47" s="38">
        <v>3490.9833333333336</v>
      </c>
      <c r="J47" s="38">
        <v>3532.3666666666663</v>
      </c>
      <c r="K47" s="31">
        <v>3449.6</v>
      </c>
      <c r="L47" s="31">
        <v>3343.75</v>
      </c>
      <c r="M47" s="31">
        <v>14.363630000000001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280.2</v>
      </c>
      <c r="D48" s="38">
        <v>281.3</v>
      </c>
      <c r="E48" s="38">
        <v>278.40000000000003</v>
      </c>
      <c r="F48" s="38">
        <v>276.60000000000002</v>
      </c>
      <c r="G48" s="38">
        <v>273.70000000000005</v>
      </c>
      <c r="H48" s="38">
        <v>283.10000000000002</v>
      </c>
      <c r="I48" s="38">
        <v>286</v>
      </c>
      <c r="J48" s="38">
        <v>287.8</v>
      </c>
      <c r="K48" s="31">
        <v>284.2</v>
      </c>
      <c r="L48" s="31">
        <v>279.5</v>
      </c>
      <c r="M48" s="31">
        <v>3.87086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1982.55</v>
      </c>
      <c r="D49" s="38">
        <v>1985.8500000000001</v>
      </c>
      <c r="E49" s="38">
        <v>1964.7500000000002</v>
      </c>
      <c r="F49" s="38">
        <v>1946.95</v>
      </c>
      <c r="G49" s="38">
        <v>1925.8500000000001</v>
      </c>
      <c r="H49" s="38">
        <v>2003.6500000000003</v>
      </c>
      <c r="I49" s="38">
        <v>2024.7500000000002</v>
      </c>
      <c r="J49" s="38">
        <v>2042.5500000000004</v>
      </c>
      <c r="K49" s="31">
        <v>2006.95</v>
      </c>
      <c r="L49" s="31">
        <v>1968.05</v>
      </c>
      <c r="M49" s="31">
        <v>7.1957899999999997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654.6</v>
      </c>
      <c r="D50" s="38">
        <v>658.11666666666667</v>
      </c>
      <c r="E50" s="38">
        <v>646.58333333333337</v>
      </c>
      <c r="F50" s="38">
        <v>638.56666666666672</v>
      </c>
      <c r="G50" s="38">
        <v>627.03333333333342</v>
      </c>
      <c r="H50" s="38">
        <v>666.13333333333333</v>
      </c>
      <c r="I50" s="38">
        <v>677.66666666666663</v>
      </c>
      <c r="J50" s="38">
        <v>685.68333333333328</v>
      </c>
      <c r="K50" s="31">
        <v>669.65</v>
      </c>
      <c r="L50" s="31">
        <v>650.1</v>
      </c>
      <c r="M50" s="31">
        <v>11.640319999999999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6995.25</v>
      </c>
      <c r="D51" s="38">
        <v>6970.9833333333336</v>
      </c>
      <c r="E51" s="38">
        <v>6930.2666666666673</v>
      </c>
      <c r="F51" s="38">
        <v>6865.2833333333338</v>
      </c>
      <c r="G51" s="38">
        <v>6824.5666666666675</v>
      </c>
      <c r="H51" s="38">
        <v>7035.9666666666672</v>
      </c>
      <c r="I51" s="38">
        <v>7076.6833333333343</v>
      </c>
      <c r="J51" s="38">
        <v>7141.666666666667</v>
      </c>
      <c r="K51" s="31">
        <v>7011.7</v>
      </c>
      <c r="L51" s="31">
        <v>6906</v>
      </c>
      <c r="M51" s="31">
        <v>0.25813999999999998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753.65</v>
      </c>
      <c r="D52" s="38">
        <v>753.63333333333321</v>
      </c>
      <c r="E52" s="38">
        <v>747.46666666666647</v>
      </c>
      <c r="F52" s="38">
        <v>741.2833333333333</v>
      </c>
      <c r="G52" s="38">
        <v>735.11666666666656</v>
      </c>
      <c r="H52" s="38">
        <v>759.81666666666638</v>
      </c>
      <c r="I52" s="38">
        <v>765.98333333333312</v>
      </c>
      <c r="J52" s="38">
        <v>772.16666666666629</v>
      </c>
      <c r="K52" s="31">
        <v>759.8</v>
      </c>
      <c r="L52" s="31">
        <v>747.45</v>
      </c>
      <c r="M52" s="31">
        <v>17.257750000000001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727.35</v>
      </c>
      <c r="D53" s="38">
        <v>730.56666666666661</v>
      </c>
      <c r="E53" s="38">
        <v>722.38333333333321</v>
      </c>
      <c r="F53" s="38">
        <v>717.41666666666663</v>
      </c>
      <c r="G53" s="38">
        <v>709.23333333333323</v>
      </c>
      <c r="H53" s="38">
        <v>735.53333333333319</v>
      </c>
      <c r="I53" s="38">
        <v>743.71666666666658</v>
      </c>
      <c r="J53" s="38">
        <v>748.68333333333317</v>
      </c>
      <c r="K53" s="31">
        <v>738.75</v>
      </c>
      <c r="L53" s="31">
        <v>725.6</v>
      </c>
      <c r="M53" s="31">
        <v>18.902909999999999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392.05</v>
      </c>
      <c r="D54" s="38">
        <v>391.58333333333331</v>
      </c>
      <c r="E54" s="38">
        <v>390.16666666666663</v>
      </c>
      <c r="F54" s="38">
        <v>388.2833333333333</v>
      </c>
      <c r="G54" s="38">
        <v>386.86666666666662</v>
      </c>
      <c r="H54" s="38">
        <v>393.46666666666664</v>
      </c>
      <c r="I54" s="38">
        <v>394.88333333333327</v>
      </c>
      <c r="J54" s="38">
        <v>396.76666666666665</v>
      </c>
      <c r="K54" s="31">
        <v>393</v>
      </c>
      <c r="L54" s="31">
        <v>389.7</v>
      </c>
      <c r="M54" s="31">
        <v>1.0807100000000001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409.95</v>
      </c>
      <c r="D55" s="38">
        <v>412.33333333333331</v>
      </c>
      <c r="E55" s="38">
        <v>406.86666666666662</v>
      </c>
      <c r="F55" s="38">
        <v>403.7833333333333</v>
      </c>
      <c r="G55" s="38">
        <v>398.31666666666661</v>
      </c>
      <c r="H55" s="38">
        <v>415.41666666666663</v>
      </c>
      <c r="I55" s="38">
        <v>420.88333333333333</v>
      </c>
      <c r="J55" s="38">
        <v>423.96666666666664</v>
      </c>
      <c r="K55" s="31">
        <v>417.8</v>
      </c>
      <c r="L55" s="31">
        <v>409.25</v>
      </c>
      <c r="M55" s="31">
        <v>10.29091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987.45</v>
      </c>
      <c r="D56" s="38">
        <v>984.43333333333339</v>
      </c>
      <c r="E56" s="38">
        <v>979.01666666666677</v>
      </c>
      <c r="F56" s="38">
        <v>970.58333333333337</v>
      </c>
      <c r="G56" s="38">
        <v>965.16666666666674</v>
      </c>
      <c r="H56" s="38">
        <v>992.86666666666679</v>
      </c>
      <c r="I56" s="38">
        <v>998.2833333333333</v>
      </c>
      <c r="J56" s="38">
        <v>1006.7166666666668</v>
      </c>
      <c r="K56" s="31">
        <v>989.85</v>
      </c>
      <c r="L56" s="31">
        <v>976</v>
      </c>
      <c r="M56" s="31">
        <v>70.963499999999996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4691.55</v>
      </c>
      <c r="D57" s="38">
        <v>4687.1833333333334</v>
      </c>
      <c r="E57" s="38">
        <v>4639.3666666666668</v>
      </c>
      <c r="F57" s="38">
        <v>4587.1833333333334</v>
      </c>
      <c r="G57" s="38">
        <v>4539.3666666666668</v>
      </c>
      <c r="H57" s="38">
        <v>4739.3666666666668</v>
      </c>
      <c r="I57" s="38">
        <v>4787.1833333333343</v>
      </c>
      <c r="J57" s="38">
        <v>4839.3666666666668</v>
      </c>
      <c r="K57" s="31">
        <v>4735</v>
      </c>
      <c r="L57" s="31">
        <v>4635</v>
      </c>
      <c r="M57" s="31">
        <v>5.8793600000000001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1528</v>
      </c>
      <c r="D58" s="38">
        <v>1527.8666666666668</v>
      </c>
      <c r="E58" s="38">
        <v>1519.1333333333337</v>
      </c>
      <c r="F58" s="38">
        <v>1510.2666666666669</v>
      </c>
      <c r="G58" s="38">
        <v>1501.5333333333338</v>
      </c>
      <c r="H58" s="38">
        <v>1536.7333333333336</v>
      </c>
      <c r="I58" s="38">
        <v>1545.4666666666667</v>
      </c>
      <c r="J58" s="38">
        <v>1554.3333333333335</v>
      </c>
      <c r="K58" s="31">
        <v>1536.6</v>
      </c>
      <c r="L58" s="31">
        <v>1519</v>
      </c>
      <c r="M58" s="31">
        <v>9.3463899999999995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7004.55</v>
      </c>
      <c r="D59" s="38">
        <v>6991.6833333333334</v>
      </c>
      <c r="E59" s="38">
        <v>6947.8666666666668</v>
      </c>
      <c r="F59" s="38">
        <v>6891.1833333333334</v>
      </c>
      <c r="G59" s="38">
        <v>6847.3666666666668</v>
      </c>
      <c r="H59" s="38">
        <v>7048.3666666666668</v>
      </c>
      <c r="I59" s="38">
        <v>7092.1833333333343</v>
      </c>
      <c r="J59" s="38">
        <v>7148.8666666666668</v>
      </c>
      <c r="K59" s="31">
        <v>7035.5</v>
      </c>
      <c r="L59" s="31">
        <v>6935</v>
      </c>
      <c r="M59" s="31">
        <v>0.16134000000000001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7160.6</v>
      </c>
      <c r="D60" s="38">
        <v>7148.9333333333334</v>
      </c>
      <c r="E60" s="38">
        <v>7102.8666666666668</v>
      </c>
      <c r="F60" s="38">
        <v>7045.1333333333332</v>
      </c>
      <c r="G60" s="38">
        <v>6999.0666666666666</v>
      </c>
      <c r="H60" s="38">
        <v>7206.666666666667</v>
      </c>
      <c r="I60" s="38">
        <v>7252.7333333333345</v>
      </c>
      <c r="J60" s="38">
        <v>7310.4666666666672</v>
      </c>
      <c r="K60" s="31">
        <v>7195</v>
      </c>
      <c r="L60" s="31">
        <v>7091.2</v>
      </c>
      <c r="M60" s="31">
        <v>8.8790800000000001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2316.5500000000002</v>
      </c>
      <c r="D61" s="38">
        <v>2328.1833333333334</v>
      </c>
      <c r="E61" s="38">
        <v>2298.3666666666668</v>
      </c>
      <c r="F61" s="38">
        <v>2280.1833333333334</v>
      </c>
      <c r="G61" s="38">
        <v>2250.3666666666668</v>
      </c>
      <c r="H61" s="38">
        <v>2346.3666666666668</v>
      </c>
      <c r="I61" s="38">
        <v>2376.1833333333334</v>
      </c>
      <c r="J61" s="38">
        <v>2394.3666666666668</v>
      </c>
      <c r="K61" s="31">
        <v>2358</v>
      </c>
      <c r="L61" s="31">
        <v>2310</v>
      </c>
      <c r="M61" s="31">
        <v>0.4088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2370.4</v>
      </c>
      <c r="D62" s="38">
        <v>2374.9666666666667</v>
      </c>
      <c r="E62" s="38">
        <v>2356.4333333333334</v>
      </c>
      <c r="F62" s="38">
        <v>2342.4666666666667</v>
      </c>
      <c r="G62" s="38">
        <v>2323.9333333333334</v>
      </c>
      <c r="H62" s="38">
        <v>2388.9333333333334</v>
      </c>
      <c r="I62" s="38">
        <v>2407.4666666666672</v>
      </c>
      <c r="J62" s="38">
        <v>2421.4333333333334</v>
      </c>
      <c r="K62" s="31">
        <v>2393.5</v>
      </c>
      <c r="L62" s="31">
        <v>2361</v>
      </c>
      <c r="M62" s="31">
        <v>2.7316500000000001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384.65</v>
      </c>
      <c r="D63" s="38">
        <v>385.13333333333338</v>
      </c>
      <c r="E63" s="38">
        <v>381.96666666666675</v>
      </c>
      <c r="F63" s="38">
        <v>379.28333333333336</v>
      </c>
      <c r="G63" s="38">
        <v>376.11666666666673</v>
      </c>
      <c r="H63" s="38">
        <v>387.81666666666678</v>
      </c>
      <c r="I63" s="38">
        <v>390.98333333333341</v>
      </c>
      <c r="J63" s="38">
        <v>393.6666666666668</v>
      </c>
      <c r="K63" s="31">
        <v>388.3</v>
      </c>
      <c r="L63" s="31">
        <v>382.45</v>
      </c>
      <c r="M63" s="31">
        <v>12.16797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242.05</v>
      </c>
      <c r="D64" s="38">
        <v>240.01666666666665</v>
      </c>
      <c r="E64" s="38">
        <v>235.5333333333333</v>
      </c>
      <c r="F64" s="38">
        <v>229.01666666666665</v>
      </c>
      <c r="G64" s="38">
        <v>224.5333333333333</v>
      </c>
      <c r="H64" s="38">
        <v>246.5333333333333</v>
      </c>
      <c r="I64" s="38">
        <v>251.01666666666665</v>
      </c>
      <c r="J64" s="38">
        <v>257.5333333333333</v>
      </c>
      <c r="K64" s="31">
        <v>244.5</v>
      </c>
      <c r="L64" s="31">
        <v>233.5</v>
      </c>
      <c r="M64" s="31">
        <v>211.86767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190.35</v>
      </c>
      <c r="D65" s="38">
        <v>188.9</v>
      </c>
      <c r="E65" s="38">
        <v>186.8</v>
      </c>
      <c r="F65" s="38">
        <v>183.25</v>
      </c>
      <c r="G65" s="38">
        <v>181.15</v>
      </c>
      <c r="H65" s="38">
        <v>192.45000000000002</v>
      </c>
      <c r="I65" s="38">
        <v>194.54999999999998</v>
      </c>
      <c r="J65" s="38">
        <v>198.10000000000002</v>
      </c>
      <c r="K65" s="31">
        <v>191</v>
      </c>
      <c r="L65" s="31">
        <v>185.35</v>
      </c>
      <c r="M65" s="31">
        <v>170.37322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73.599999999999994</v>
      </c>
      <c r="D66" s="38">
        <v>73.083333333333329</v>
      </c>
      <c r="E66" s="38">
        <v>72.266666666666652</v>
      </c>
      <c r="F66" s="38">
        <v>70.933333333333323</v>
      </c>
      <c r="G66" s="38">
        <v>70.116666666666646</v>
      </c>
      <c r="H66" s="38">
        <v>74.416666666666657</v>
      </c>
      <c r="I66" s="38">
        <v>75.233333333333348</v>
      </c>
      <c r="J66" s="38">
        <v>76.566666666666663</v>
      </c>
      <c r="K66" s="31">
        <v>73.900000000000006</v>
      </c>
      <c r="L66" s="31">
        <v>71.75</v>
      </c>
      <c r="M66" s="31">
        <v>79.802850000000007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2623.4</v>
      </c>
      <c r="D67" s="38">
        <v>2623.75</v>
      </c>
      <c r="E67" s="38">
        <v>2598.65</v>
      </c>
      <c r="F67" s="38">
        <v>2573.9</v>
      </c>
      <c r="G67" s="38">
        <v>2548.8000000000002</v>
      </c>
      <c r="H67" s="38">
        <v>2648.5</v>
      </c>
      <c r="I67" s="38">
        <v>2673.6000000000004</v>
      </c>
      <c r="J67" s="38">
        <v>2698.35</v>
      </c>
      <c r="K67" s="31">
        <v>2648.85</v>
      </c>
      <c r="L67" s="31">
        <v>2599</v>
      </c>
      <c r="M67" s="31">
        <v>0.65286999999999995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1675.5</v>
      </c>
      <c r="D68" s="38">
        <v>1673.45</v>
      </c>
      <c r="E68" s="38">
        <v>1664.3000000000002</v>
      </c>
      <c r="F68" s="38">
        <v>1653.1000000000001</v>
      </c>
      <c r="G68" s="38">
        <v>1643.9500000000003</v>
      </c>
      <c r="H68" s="38">
        <v>1684.65</v>
      </c>
      <c r="I68" s="38">
        <v>1693.8000000000002</v>
      </c>
      <c r="J68" s="38">
        <v>1705</v>
      </c>
      <c r="K68" s="31">
        <v>1682.6</v>
      </c>
      <c r="L68" s="31">
        <v>1662.25</v>
      </c>
      <c r="M68" s="31">
        <v>1.6942699999999999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4380.95</v>
      </c>
      <c r="D69" s="38">
        <v>4370.083333333333</v>
      </c>
      <c r="E69" s="38">
        <v>4345.1666666666661</v>
      </c>
      <c r="F69" s="38">
        <v>4309.3833333333332</v>
      </c>
      <c r="G69" s="38">
        <v>4284.4666666666662</v>
      </c>
      <c r="H69" s="38">
        <v>4405.8666666666659</v>
      </c>
      <c r="I69" s="38">
        <v>4430.7833333333319</v>
      </c>
      <c r="J69" s="38">
        <v>4466.5666666666657</v>
      </c>
      <c r="K69" s="31">
        <v>4395</v>
      </c>
      <c r="L69" s="31">
        <v>4334.3</v>
      </c>
      <c r="M69" s="31">
        <v>0.14482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1014.85</v>
      </c>
      <c r="D70" s="38">
        <v>1019.4166666666666</v>
      </c>
      <c r="E70" s="38">
        <v>1005.4333333333332</v>
      </c>
      <c r="F70" s="38">
        <v>996.01666666666654</v>
      </c>
      <c r="G70" s="38">
        <v>982.03333333333308</v>
      </c>
      <c r="H70" s="38">
        <v>1028.8333333333333</v>
      </c>
      <c r="I70" s="38">
        <v>1042.8166666666666</v>
      </c>
      <c r="J70" s="38">
        <v>1052.2333333333333</v>
      </c>
      <c r="K70" s="31">
        <v>1033.4000000000001</v>
      </c>
      <c r="L70" s="31">
        <v>1010</v>
      </c>
      <c r="M70" s="31">
        <v>0.46565000000000001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31.2</v>
      </c>
      <c r="D71" s="38">
        <v>30.849999999999998</v>
      </c>
      <c r="E71" s="38">
        <v>30.499999999999996</v>
      </c>
      <c r="F71" s="38">
        <v>29.799999999999997</v>
      </c>
      <c r="G71" s="38">
        <v>29.449999999999996</v>
      </c>
      <c r="H71" s="38">
        <v>31.549999999999997</v>
      </c>
      <c r="I71" s="38">
        <v>31.9</v>
      </c>
      <c r="J71" s="38">
        <v>32.599999999999994</v>
      </c>
      <c r="K71" s="31">
        <v>31.2</v>
      </c>
      <c r="L71" s="31">
        <v>30.15</v>
      </c>
      <c r="M71" s="31">
        <v>203.84545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1120.25</v>
      </c>
      <c r="D72" s="38">
        <v>1109.2</v>
      </c>
      <c r="E72" s="38">
        <v>1092.4000000000001</v>
      </c>
      <c r="F72" s="38">
        <v>1064.55</v>
      </c>
      <c r="G72" s="38">
        <v>1047.75</v>
      </c>
      <c r="H72" s="38">
        <v>1137.0500000000002</v>
      </c>
      <c r="I72" s="38">
        <v>1153.8499999999999</v>
      </c>
      <c r="J72" s="38">
        <v>1181.7000000000003</v>
      </c>
      <c r="K72" s="31">
        <v>1126</v>
      </c>
      <c r="L72" s="31">
        <v>1081.3499999999999</v>
      </c>
      <c r="M72" s="31">
        <v>4.5574500000000002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125.75</v>
      </c>
      <c r="D73" s="38">
        <v>124.39999999999999</v>
      </c>
      <c r="E73" s="38">
        <v>122.09999999999998</v>
      </c>
      <c r="F73" s="38">
        <v>118.44999999999999</v>
      </c>
      <c r="G73" s="38">
        <v>116.14999999999998</v>
      </c>
      <c r="H73" s="38">
        <v>128.04999999999998</v>
      </c>
      <c r="I73" s="38">
        <v>130.35</v>
      </c>
      <c r="J73" s="38">
        <v>134</v>
      </c>
      <c r="K73" s="31">
        <v>126.7</v>
      </c>
      <c r="L73" s="31">
        <v>120.75</v>
      </c>
      <c r="M73" s="31">
        <v>279.73500000000001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1620.8</v>
      </c>
      <c r="D74" s="38">
        <v>1624.2333333333336</v>
      </c>
      <c r="E74" s="38">
        <v>1609.4666666666672</v>
      </c>
      <c r="F74" s="38">
        <v>1598.1333333333337</v>
      </c>
      <c r="G74" s="38">
        <v>1583.3666666666672</v>
      </c>
      <c r="H74" s="38">
        <v>1635.5666666666671</v>
      </c>
      <c r="I74" s="38">
        <v>1650.3333333333335</v>
      </c>
      <c r="J74" s="38">
        <v>1661.666666666667</v>
      </c>
      <c r="K74" s="31">
        <v>1639</v>
      </c>
      <c r="L74" s="31">
        <v>1612.9</v>
      </c>
      <c r="M74" s="31">
        <v>1.11757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678.1</v>
      </c>
      <c r="D75" s="38">
        <v>679.43333333333339</v>
      </c>
      <c r="E75" s="38">
        <v>672.76666666666677</v>
      </c>
      <c r="F75" s="38">
        <v>667.43333333333339</v>
      </c>
      <c r="G75" s="38">
        <v>660.76666666666677</v>
      </c>
      <c r="H75" s="38">
        <v>684.76666666666677</v>
      </c>
      <c r="I75" s="38">
        <v>691.43333333333328</v>
      </c>
      <c r="J75" s="38">
        <v>696.76666666666677</v>
      </c>
      <c r="K75" s="31">
        <v>686.1</v>
      </c>
      <c r="L75" s="31">
        <v>674.1</v>
      </c>
      <c r="M75" s="31">
        <v>6.0147199999999996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836.8</v>
      </c>
      <c r="D76" s="38">
        <v>832.26666666666677</v>
      </c>
      <c r="E76" s="38">
        <v>821.53333333333353</v>
      </c>
      <c r="F76" s="38">
        <v>806.26666666666677</v>
      </c>
      <c r="G76" s="38">
        <v>795.53333333333353</v>
      </c>
      <c r="H76" s="38">
        <v>847.53333333333353</v>
      </c>
      <c r="I76" s="38">
        <v>858.26666666666688</v>
      </c>
      <c r="J76" s="38">
        <v>873.53333333333353</v>
      </c>
      <c r="K76" s="31">
        <v>843</v>
      </c>
      <c r="L76" s="31">
        <v>817</v>
      </c>
      <c r="M76" s="31">
        <v>14.181520000000001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878.75</v>
      </c>
      <c r="D77" s="38">
        <v>876.26666666666677</v>
      </c>
      <c r="E77" s="38">
        <v>869.53333333333353</v>
      </c>
      <c r="F77" s="38">
        <v>860.31666666666672</v>
      </c>
      <c r="G77" s="38">
        <v>853.58333333333348</v>
      </c>
      <c r="H77" s="38">
        <v>885.48333333333358</v>
      </c>
      <c r="I77" s="38">
        <v>892.21666666666692</v>
      </c>
      <c r="J77" s="38">
        <v>901.43333333333362</v>
      </c>
      <c r="K77" s="31">
        <v>883</v>
      </c>
      <c r="L77" s="31">
        <v>867.05</v>
      </c>
      <c r="M77" s="31">
        <v>52.175109999999997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87.65</v>
      </c>
      <c r="D78" s="38">
        <v>87.066666666666677</v>
      </c>
      <c r="E78" s="38">
        <v>85.683333333333351</v>
      </c>
      <c r="F78" s="38">
        <v>83.716666666666669</v>
      </c>
      <c r="G78" s="38">
        <v>82.333333333333343</v>
      </c>
      <c r="H78" s="38">
        <v>89.03333333333336</v>
      </c>
      <c r="I78" s="38">
        <v>90.416666666666686</v>
      </c>
      <c r="J78" s="38">
        <v>92.383333333333368</v>
      </c>
      <c r="K78" s="31">
        <v>88.45</v>
      </c>
      <c r="L78" s="31">
        <v>85.1</v>
      </c>
      <c r="M78" s="31">
        <v>253.65133</v>
      </c>
      <c r="N78" s="1"/>
      <c r="O78" s="1"/>
    </row>
    <row r="79" spans="1:15" ht="12.75" customHeight="1">
      <c r="A79" s="33">
        <v>69</v>
      </c>
      <c r="B79" s="58" t="s">
        <v>1091</v>
      </c>
      <c r="C79" s="31">
        <v>417.8</v>
      </c>
      <c r="D79" s="38">
        <v>420.09999999999997</v>
      </c>
      <c r="E79" s="38">
        <v>414.19999999999993</v>
      </c>
      <c r="F79" s="38">
        <v>410.59999999999997</v>
      </c>
      <c r="G79" s="38">
        <v>404.69999999999993</v>
      </c>
      <c r="H79" s="38">
        <v>423.69999999999993</v>
      </c>
      <c r="I79" s="38">
        <v>429.59999999999991</v>
      </c>
      <c r="J79" s="38">
        <v>433.19999999999993</v>
      </c>
      <c r="K79" s="31">
        <v>426</v>
      </c>
      <c r="L79" s="31">
        <v>416.5</v>
      </c>
      <c r="M79" s="31">
        <v>3.1258300000000001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265.5</v>
      </c>
      <c r="D80" s="38">
        <v>259.76666666666665</v>
      </c>
      <c r="E80" s="38">
        <v>251.73333333333329</v>
      </c>
      <c r="F80" s="38">
        <v>237.96666666666664</v>
      </c>
      <c r="G80" s="38">
        <v>229.93333333333328</v>
      </c>
      <c r="H80" s="38">
        <v>273.5333333333333</v>
      </c>
      <c r="I80" s="38">
        <v>281.56666666666661</v>
      </c>
      <c r="J80" s="38">
        <v>295.33333333333331</v>
      </c>
      <c r="K80" s="31">
        <v>267.8</v>
      </c>
      <c r="L80" s="31">
        <v>246</v>
      </c>
      <c r="M80" s="31">
        <v>183.96181000000001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1240.2</v>
      </c>
      <c r="D81" s="38">
        <v>1243.8333333333333</v>
      </c>
      <c r="E81" s="38">
        <v>1219.6666666666665</v>
      </c>
      <c r="F81" s="38">
        <v>1199.1333333333332</v>
      </c>
      <c r="G81" s="38">
        <v>1174.9666666666665</v>
      </c>
      <c r="H81" s="38">
        <v>1264.3666666666666</v>
      </c>
      <c r="I81" s="38">
        <v>1288.5333333333331</v>
      </c>
      <c r="J81" s="38">
        <v>1309.0666666666666</v>
      </c>
      <c r="K81" s="31">
        <v>1268</v>
      </c>
      <c r="L81" s="31">
        <v>1223.3</v>
      </c>
      <c r="M81" s="31">
        <v>2.2029299999999998</v>
      </c>
      <c r="N81" s="1"/>
      <c r="O81" s="1"/>
    </row>
    <row r="82" spans="1:15" ht="12.75" customHeight="1">
      <c r="A82" s="33">
        <v>72</v>
      </c>
      <c r="B82" s="58" t="s">
        <v>1092</v>
      </c>
      <c r="C82" s="31">
        <v>207.9</v>
      </c>
      <c r="D82" s="38">
        <v>210.01666666666665</v>
      </c>
      <c r="E82" s="38">
        <v>204.0333333333333</v>
      </c>
      <c r="F82" s="38">
        <v>200.16666666666666</v>
      </c>
      <c r="G82" s="38">
        <v>194.18333333333331</v>
      </c>
      <c r="H82" s="38">
        <v>213.8833333333333</v>
      </c>
      <c r="I82" s="38">
        <v>219.86666666666665</v>
      </c>
      <c r="J82" s="38">
        <v>223.73333333333329</v>
      </c>
      <c r="K82" s="31">
        <v>216</v>
      </c>
      <c r="L82" s="31">
        <v>206.15</v>
      </c>
      <c r="M82" s="31">
        <v>85.715950000000007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7245.55</v>
      </c>
      <c r="D83" s="38">
        <v>7226.0666666666657</v>
      </c>
      <c r="E83" s="38">
        <v>7164.1333333333314</v>
      </c>
      <c r="F83" s="38">
        <v>7082.7166666666653</v>
      </c>
      <c r="G83" s="38">
        <v>7020.783333333331</v>
      </c>
      <c r="H83" s="38">
        <v>7307.4833333333318</v>
      </c>
      <c r="I83" s="38">
        <v>7369.4166666666661</v>
      </c>
      <c r="J83" s="38">
        <v>7450.8333333333321</v>
      </c>
      <c r="K83" s="31">
        <v>7288</v>
      </c>
      <c r="L83" s="31">
        <v>7144.65</v>
      </c>
      <c r="M83" s="31">
        <v>0.36071999999999999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767.1</v>
      </c>
      <c r="D84" s="38">
        <v>770.01666666666677</v>
      </c>
      <c r="E84" s="38">
        <v>755.08333333333348</v>
      </c>
      <c r="F84" s="38">
        <v>743.06666666666672</v>
      </c>
      <c r="G84" s="38">
        <v>728.13333333333344</v>
      </c>
      <c r="H84" s="38">
        <v>782.03333333333353</v>
      </c>
      <c r="I84" s="38">
        <v>796.9666666666667</v>
      </c>
      <c r="J84" s="38">
        <v>808.98333333333358</v>
      </c>
      <c r="K84" s="31">
        <v>784.95</v>
      </c>
      <c r="L84" s="31">
        <v>758</v>
      </c>
      <c r="M84" s="31">
        <v>1.5248299999999999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505.95</v>
      </c>
      <c r="D85" s="38">
        <v>508.26666666666671</v>
      </c>
      <c r="E85" s="38">
        <v>501.53333333333342</v>
      </c>
      <c r="F85" s="38">
        <v>497.11666666666673</v>
      </c>
      <c r="G85" s="38">
        <v>490.38333333333344</v>
      </c>
      <c r="H85" s="38">
        <v>512.68333333333339</v>
      </c>
      <c r="I85" s="38">
        <v>519.41666666666663</v>
      </c>
      <c r="J85" s="38">
        <v>523.83333333333337</v>
      </c>
      <c r="K85" s="31">
        <v>515</v>
      </c>
      <c r="L85" s="31">
        <v>503.85</v>
      </c>
      <c r="M85" s="31">
        <v>2.6917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19042.349999999999</v>
      </c>
      <c r="D86" s="38">
        <v>19004.600000000002</v>
      </c>
      <c r="E86" s="38">
        <v>18759.200000000004</v>
      </c>
      <c r="F86" s="38">
        <v>18476.050000000003</v>
      </c>
      <c r="G86" s="38">
        <v>18230.650000000005</v>
      </c>
      <c r="H86" s="38">
        <v>19287.750000000004</v>
      </c>
      <c r="I86" s="38">
        <v>19533.150000000005</v>
      </c>
      <c r="J86" s="38">
        <v>19816.300000000003</v>
      </c>
      <c r="K86" s="31">
        <v>19250</v>
      </c>
      <c r="L86" s="31">
        <v>18721.45</v>
      </c>
      <c r="M86" s="31">
        <v>0.32351999999999997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364.7</v>
      </c>
      <c r="D87" s="38">
        <v>364.91666666666669</v>
      </c>
      <c r="E87" s="38">
        <v>361.03333333333336</v>
      </c>
      <c r="F87" s="38">
        <v>357.36666666666667</v>
      </c>
      <c r="G87" s="38">
        <v>353.48333333333335</v>
      </c>
      <c r="H87" s="38">
        <v>368.58333333333337</v>
      </c>
      <c r="I87" s="38">
        <v>372.4666666666667</v>
      </c>
      <c r="J87" s="38">
        <v>376.13333333333338</v>
      </c>
      <c r="K87" s="31">
        <v>368.8</v>
      </c>
      <c r="L87" s="31">
        <v>361.25</v>
      </c>
      <c r="M87" s="31">
        <v>41.958300000000001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575.20000000000005</v>
      </c>
      <c r="D88" s="38">
        <v>578.66666666666663</v>
      </c>
      <c r="E88" s="38">
        <v>567.5333333333333</v>
      </c>
      <c r="F88" s="38">
        <v>559.86666666666667</v>
      </c>
      <c r="G88" s="38">
        <v>548.73333333333335</v>
      </c>
      <c r="H88" s="38">
        <v>586.33333333333326</v>
      </c>
      <c r="I88" s="38">
        <v>597.4666666666667</v>
      </c>
      <c r="J88" s="38">
        <v>605.13333333333321</v>
      </c>
      <c r="K88" s="31">
        <v>589.79999999999995</v>
      </c>
      <c r="L88" s="31">
        <v>571</v>
      </c>
      <c r="M88" s="31">
        <v>1.1747000000000001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5024.55</v>
      </c>
      <c r="D89" s="38">
        <v>5003.9833333333336</v>
      </c>
      <c r="E89" s="38">
        <v>4975.6166666666668</v>
      </c>
      <c r="F89" s="38">
        <v>4926.6833333333334</v>
      </c>
      <c r="G89" s="38">
        <v>4898.3166666666666</v>
      </c>
      <c r="H89" s="38">
        <v>5052.916666666667</v>
      </c>
      <c r="I89" s="38">
        <v>5081.2833333333338</v>
      </c>
      <c r="J89" s="38">
        <v>5130.2166666666672</v>
      </c>
      <c r="K89" s="31">
        <v>5032.3500000000004</v>
      </c>
      <c r="L89" s="31">
        <v>4955.05</v>
      </c>
      <c r="M89" s="31">
        <v>1.96106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608.54999999999995</v>
      </c>
      <c r="D90" s="38">
        <v>610.76666666666654</v>
      </c>
      <c r="E90" s="38">
        <v>603.8833333333331</v>
      </c>
      <c r="F90" s="38">
        <v>599.21666666666658</v>
      </c>
      <c r="G90" s="38">
        <v>592.33333333333314</v>
      </c>
      <c r="H90" s="38">
        <v>615.43333333333305</v>
      </c>
      <c r="I90" s="38">
        <v>622.31666666666649</v>
      </c>
      <c r="J90" s="38">
        <v>626.98333333333301</v>
      </c>
      <c r="K90" s="31">
        <v>617.65</v>
      </c>
      <c r="L90" s="31">
        <v>606.1</v>
      </c>
      <c r="M90" s="31">
        <v>8.2375000000000007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358.9</v>
      </c>
      <c r="D91" s="38">
        <v>358.3</v>
      </c>
      <c r="E91" s="38">
        <v>353.25</v>
      </c>
      <c r="F91" s="38">
        <v>347.59999999999997</v>
      </c>
      <c r="G91" s="38">
        <v>342.54999999999995</v>
      </c>
      <c r="H91" s="38">
        <v>363.95000000000005</v>
      </c>
      <c r="I91" s="38">
        <v>369.00000000000011</v>
      </c>
      <c r="J91" s="38">
        <v>374.65000000000009</v>
      </c>
      <c r="K91" s="31">
        <v>363.35</v>
      </c>
      <c r="L91" s="31">
        <v>352.65</v>
      </c>
      <c r="M91" s="31">
        <v>43.564500000000002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310</v>
      </c>
      <c r="D92" s="38">
        <v>311.63333333333338</v>
      </c>
      <c r="E92" s="38">
        <v>307.56666666666678</v>
      </c>
      <c r="F92" s="38">
        <v>305.13333333333338</v>
      </c>
      <c r="G92" s="38">
        <v>301.06666666666678</v>
      </c>
      <c r="H92" s="38">
        <v>314.06666666666678</v>
      </c>
      <c r="I92" s="38">
        <v>318.13333333333338</v>
      </c>
      <c r="J92" s="38">
        <v>320.56666666666678</v>
      </c>
      <c r="K92" s="31">
        <v>315.7</v>
      </c>
      <c r="L92" s="31">
        <v>309.2</v>
      </c>
      <c r="M92" s="31">
        <v>9.1777599999999993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2198.5500000000002</v>
      </c>
      <c r="D93" s="38">
        <v>2201.15</v>
      </c>
      <c r="E93" s="38">
        <v>2177.3000000000002</v>
      </c>
      <c r="F93" s="38">
        <v>2156.0500000000002</v>
      </c>
      <c r="G93" s="38">
        <v>2132.2000000000003</v>
      </c>
      <c r="H93" s="38">
        <v>2222.4</v>
      </c>
      <c r="I93" s="38">
        <v>2246.2499999999995</v>
      </c>
      <c r="J93" s="38">
        <v>2267.5</v>
      </c>
      <c r="K93" s="31">
        <v>2225</v>
      </c>
      <c r="L93" s="31">
        <v>2179.9</v>
      </c>
      <c r="M93" s="31">
        <v>2.2334000000000001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301.85000000000002</v>
      </c>
      <c r="D94" s="38">
        <v>300.84999999999997</v>
      </c>
      <c r="E94" s="38">
        <v>298.49999999999994</v>
      </c>
      <c r="F94" s="38">
        <v>295.14999999999998</v>
      </c>
      <c r="G94" s="38">
        <v>292.79999999999995</v>
      </c>
      <c r="H94" s="38">
        <v>304.19999999999993</v>
      </c>
      <c r="I94" s="38">
        <v>306.54999999999995</v>
      </c>
      <c r="J94" s="38">
        <v>309.89999999999992</v>
      </c>
      <c r="K94" s="31">
        <v>303.2</v>
      </c>
      <c r="L94" s="31">
        <v>297.5</v>
      </c>
      <c r="M94" s="31">
        <v>41.276580000000003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777.35</v>
      </c>
      <c r="D95" s="38">
        <v>779.38333333333321</v>
      </c>
      <c r="E95" s="38">
        <v>768.76666666666642</v>
      </c>
      <c r="F95" s="38">
        <v>760.18333333333317</v>
      </c>
      <c r="G95" s="38">
        <v>749.56666666666638</v>
      </c>
      <c r="H95" s="38">
        <v>787.96666666666647</v>
      </c>
      <c r="I95" s="38">
        <v>798.58333333333326</v>
      </c>
      <c r="J95" s="38">
        <v>807.16666666666652</v>
      </c>
      <c r="K95" s="31">
        <v>790</v>
      </c>
      <c r="L95" s="31">
        <v>770.8</v>
      </c>
      <c r="M95" s="31">
        <v>5.3379599999999998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1197.9000000000001</v>
      </c>
      <c r="D96" s="38">
        <v>1196.5500000000002</v>
      </c>
      <c r="E96" s="38">
        <v>1188.9000000000003</v>
      </c>
      <c r="F96" s="38">
        <v>1179.9000000000001</v>
      </c>
      <c r="G96" s="38">
        <v>1172.2500000000002</v>
      </c>
      <c r="H96" s="38">
        <v>1205.5500000000004</v>
      </c>
      <c r="I96" s="38">
        <v>1213.2</v>
      </c>
      <c r="J96" s="38">
        <v>1222.2000000000005</v>
      </c>
      <c r="K96" s="31">
        <v>1204.2</v>
      </c>
      <c r="L96" s="31">
        <v>1187.55</v>
      </c>
      <c r="M96" s="31">
        <v>0.66983000000000004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120.8</v>
      </c>
      <c r="D97" s="38">
        <v>121.11666666666667</v>
      </c>
      <c r="E97" s="38">
        <v>119.68333333333335</v>
      </c>
      <c r="F97" s="38">
        <v>118.56666666666668</v>
      </c>
      <c r="G97" s="38">
        <v>117.13333333333335</v>
      </c>
      <c r="H97" s="38">
        <v>122.23333333333335</v>
      </c>
      <c r="I97" s="38">
        <v>123.66666666666669</v>
      </c>
      <c r="J97" s="38">
        <v>124.78333333333335</v>
      </c>
      <c r="K97" s="31">
        <v>122.55</v>
      </c>
      <c r="L97" s="31">
        <v>120</v>
      </c>
      <c r="M97" s="31">
        <v>9.1907499999999995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664.45</v>
      </c>
      <c r="D98" s="38">
        <v>663.48333333333335</v>
      </c>
      <c r="E98" s="38">
        <v>657.9666666666667</v>
      </c>
      <c r="F98" s="38">
        <v>651.48333333333335</v>
      </c>
      <c r="G98" s="38">
        <v>645.9666666666667</v>
      </c>
      <c r="H98" s="38">
        <v>669.9666666666667</v>
      </c>
      <c r="I98" s="38">
        <v>675.48333333333335</v>
      </c>
      <c r="J98" s="38">
        <v>681.9666666666667</v>
      </c>
      <c r="K98" s="31">
        <v>669</v>
      </c>
      <c r="L98" s="31">
        <v>657</v>
      </c>
      <c r="M98" s="31">
        <v>0.79732000000000003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1110.75</v>
      </c>
      <c r="D99" s="38">
        <v>1114.3333333333333</v>
      </c>
      <c r="E99" s="38">
        <v>1099.9666666666665</v>
      </c>
      <c r="F99" s="38">
        <v>1089.1833333333332</v>
      </c>
      <c r="G99" s="38">
        <v>1074.8166666666664</v>
      </c>
      <c r="H99" s="38">
        <v>1125.1166666666666</v>
      </c>
      <c r="I99" s="38">
        <v>1139.4833333333333</v>
      </c>
      <c r="J99" s="38">
        <v>1150.2666666666667</v>
      </c>
      <c r="K99" s="31">
        <v>1128.7</v>
      </c>
      <c r="L99" s="31">
        <v>1103.55</v>
      </c>
      <c r="M99" s="31">
        <v>7.77827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2077.4</v>
      </c>
      <c r="D100" s="38">
        <v>2084.1000000000004</v>
      </c>
      <c r="E100" s="38">
        <v>2059.4000000000005</v>
      </c>
      <c r="F100" s="38">
        <v>2041.4</v>
      </c>
      <c r="G100" s="38">
        <v>2016.7000000000003</v>
      </c>
      <c r="H100" s="38">
        <v>2102.1000000000008</v>
      </c>
      <c r="I100" s="38">
        <v>2126.8000000000006</v>
      </c>
      <c r="J100" s="38">
        <v>2144.8000000000011</v>
      </c>
      <c r="K100" s="31">
        <v>2108.8000000000002</v>
      </c>
      <c r="L100" s="31">
        <v>2066.1</v>
      </c>
      <c r="M100" s="31">
        <v>4.2406800000000002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29.05</v>
      </c>
      <c r="D101" s="38">
        <v>28.883333333333336</v>
      </c>
      <c r="E101" s="38">
        <v>28.516666666666673</v>
      </c>
      <c r="F101" s="38">
        <v>27.983333333333338</v>
      </c>
      <c r="G101" s="38">
        <v>27.616666666666674</v>
      </c>
      <c r="H101" s="38">
        <v>29.416666666666671</v>
      </c>
      <c r="I101" s="38">
        <v>29.783333333333339</v>
      </c>
      <c r="J101" s="38">
        <v>30.31666666666667</v>
      </c>
      <c r="K101" s="31">
        <v>29.25</v>
      </c>
      <c r="L101" s="31">
        <v>28.35</v>
      </c>
      <c r="M101" s="31">
        <v>128.14904999999999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661.8</v>
      </c>
      <c r="D102" s="38">
        <v>655.24999999999989</v>
      </c>
      <c r="E102" s="38">
        <v>643.5999999999998</v>
      </c>
      <c r="F102" s="38">
        <v>625.39999999999986</v>
      </c>
      <c r="G102" s="38">
        <v>613.74999999999977</v>
      </c>
      <c r="H102" s="38">
        <v>673.44999999999982</v>
      </c>
      <c r="I102" s="38">
        <v>685.09999999999991</v>
      </c>
      <c r="J102" s="38">
        <v>703.29999999999984</v>
      </c>
      <c r="K102" s="31">
        <v>666.9</v>
      </c>
      <c r="L102" s="31">
        <v>637.04999999999995</v>
      </c>
      <c r="M102" s="31">
        <v>3.46469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861.5</v>
      </c>
      <c r="D103" s="38">
        <v>845.83333333333337</v>
      </c>
      <c r="E103" s="38">
        <v>817.81666666666672</v>
      </c>
      <c r="F103" s="38">
        <v>774.13333333333333</v>
      </c>
      <c r="G103" s="38">
        <v>746.11666666666667</v>
      </c>
      <c r="H103" s="38">
        <v>889.51666666666677</v>
      </c>
      <c r="I103" s="38">
        <v>917.53333333333342</v>
      </c>
      <c r="J103" s="38">
        <v>961.21666666666681</v>
      </c>
      <c r="K103" s="31">
        <v>873.85</v>
      </c>
      <c r="L103" s="31">
        <v>802.15</v>
      </c>
      <c r="M103" s="31">
        <v>15.844900000000001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7660.9</v>
      </c>
      <c r="D104" s="38">
        <v>7721.4666666666662</v>
      </c>
      <c r="E104" s="38">
        <v>7560.9833333333327</v>
      </c>
      <c r="F104" s="38">
        <v>7461.0666666666666</v>
      </c>
      <c r="G104" s="38">
        <v>7300.583333333333</v>
      </c>
      <c r="H104" s="38">
        <v>7821.3833333333323</v>
      </c>
      <c r="I104" s="38">
        <v>7981.8666666666659</v>
      </c>
      <c r="J104" s="38">
        <v>8081.7833333333319</v>
      </c>
      <c r="K104" s="31">
        <v>7881.95</v>
      </c>
      <c r="L104" s="31">
        <v>7621.55</v>
      </c>
      <c r="M104" s="31">
        <v>0.14877000000000001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71.95</v>
      </c>
      <c r="D105" s="38">
        <v>71.7</v>
      </c>
      <c r="E105" s="38">
        <v>71.350000000000009</v>
      </c>
      <c r="F105" s="38">
        <v>70.75</v>
      </c>
      <c r="G105" s="38">
        <v>70.400000000000006</v>
      </c>
      <c r="H105" s="38">
        <v>72.300000000000011</v>
      </c>
      <c r="I105" s="38">
        <v>72.650000000000006</v>
      </c>
      <c r="J105" s="38">
        <v>73.250000000000014</v>
      </c>
      <c r="K105" s="31">
        <v>72.05</v>
      </c>
      <c r="L105" s="31">
        <v>71.099999999999994</v>
      </c>
      <c r="M105" s="31">
        <v>18.638929999999998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765.95</v>
      </c>
      <c r="D106" s="38">
        <v>768.11666666666679</v>
      </c>
      <c r="E106" s="38">
        <v>759.28333333333353</v>
      </c>
      <c r="F106" s="38">
        <v>752.61666666666679</v>
      </c>
      <c r="G106" s="38">
        <v>743.78333333333353</v>
      </c>
      <c r="H106" s="38">
        <v>774.78333333333353</v>
      </c>
      <c r="I106" s="38">
        <v>783.61666666666679</v>
      </c>
      <c r="J106" s="38">
        <v>790.28333333333353</v>
      </c>
      <c r="K106" s="31">
        <v>776.95</v>
      </c>
      <c r="L106" s="31">
        <v>761.45</v>
      </c>
      <c r="M106" s="31">
        <v>1.6266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378.5</v>
      </c>
      <c r="D107" s="38">
        <v>377.68333333333339</v>
      </c>
      <c r="E107" s="38">
        <v>375.4166666666668</v>
      </c>
      <c r="F107" s="38">
        <v>372.33333333333343</v>
      </c>
      <c r="G107" s="38">
        <v>370.06666666666683</v>
      </c>
      <c r="H107" s="38">
        <v>380.76666666666677</v>
      </c>
      <c r="I107" s="38">
        <v>383.03333333333342</v>
      </c>
      <c r="J107" s="38">
        <v>386.11666666666673</v>
      </c>
      <c r="K107" s="31">
        <v>379.95</v>
      </c>
      <c r="L107" s="31">
        <v>374.6</v>
      </c>
      <c r="M107" s="31">
        <v>8.7594200000000004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429.1</v>
      </c>
      <c r="D108" s="38">
        <v>431.2833333333333</v>
      </c>
      <c r="E108" s="38">
        <v>424.96666666666658</v>
      </c>
      <c r="F108" s="38">
        <v>420.83333333333326</v>
      </c>
      <c r="G108" s="38">
        <v>414.51666666666654</v>
      </c>
      <c r="H108" s="38">
        <v>435.41666666666663</v>
      </c>
      <c r="I108" s="38">
        <v>441.73333333333335</v>
      </c>
      <c r="J108" s="38">
        <v>445.86666666666667</v>
      </c>
      <c r="K108" s="31">
        <v>437.6</v>
      </c>
      <c r="L108" s="31">
        <v>427.15</v>
      </c>
      <c r="M108" s="31">
        <v>3.04617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272.64999999999998</v>
      </c>
      <c r="D109" s="38">
        <v>273.03333333333336</v>
      </c>
      <c r="E109" s="38">
        <v>270.76666666666671</v>
      </c>
      <c r="F109" s="38">
        <v>268.88333333333333</v>
      </c>
      <c r="G109" s="38">
        <v>266.61666666666667</v>
      </c>
      <c r="H109" s="38">
        <v>274.91666666666674</v>
      </c>
      <c r="I109" s="38">
        <v>277.18333333333339</v>
      </c>
      <c r="J109" s="38">
        <v>279.06666666666678</v>
      </c>
      <c r="K109" s="31">
        <v>275.3</v>
      </c>
      <c r="L109" s="31">
        <v>271.14999999999998</v>
      </c>
      <c r="M109" s="31">
        <v>12.121969999999999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454.6</v>
      </c>
      <c r="D110" s="38">
        <v>451.40000000000003</v>
      </c>
      <c r="E110" s="38">
        <v>444.70000000000005</v>
      </c>
      <c r="F110" s="38">
        <v>434.8</v>
      </c>
      <c r="G110" s="38">
        <v>428.1</v>
      </c>
      <c r="H110" s="38">
        <v>461.30000000000007</v>
      </c>
      <c r="I110" s="38">
        <v>468</v>
      </c>
      <c r="J110" s="38">
        <v>477.90000000000009</v>
      </c>
      <c r="K110" s="31">
        <v>458.1</v>
      </c>
      <c r="L110" s="31">
        <v>441.5</v>
      </c>
      <c r="M110" s="31">
        <v>1.2557700000000001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1142</v>
      </c>
      <c r="D111" s="38">
        <v>1136.2833333333333</v>
      </c>
      <c r="E111" s="38">
        <v>1125.1166666666666</v>
      </c>
      <c r="F111" s="38">
        <v>1108.2333333333333</v>
      </c>
      <c r="G111" s="38">
        <v>1097.0666666666666</v>
      </c>
      <c r="H111" s="38">
        <v>1153.1666666666665</v>
      </c>
      <c r="I111" s="38">
        <v>1164.3333333333335</v>
      </c>
      <c r="J111" s="38">
        <v>1181.2166666666665</v>
      </c>
      <c r="K111" s="31">
        <v>1147.45</v>
      </c>
      <c r="L111" s="31">
        <v>1119.4000000000001</v>
      </c>
      <c r="M111" s="31">
        <v>13.24535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898.65</v>
      </c>
      <c r="D112" s="38">
        <v>907.1</v>
      </c>
      <c r="E112" s="38">
        <v>885.2</v>
      </c>
      <c r="F112" s="38">
        <v>871.75</v>
      </c>
      <c r="G112" s="38">
        <v>849.85</v>
      </c>
      <c r="H112" s="38">
        <v>920.55000000000007</v>
      </c>
      <c r="I112" s="38">
        <v>942.44999999999993</v>
      </c>
      <c r="J112" s="38">
        <v>955.90000000000009</v>
      </c>
      <c r="K112" s="31">
        <v>929</v>
      </c>
      <c r="L112" s="31">
        <v>893.65</v>
      </c>
      <c r="M112" s="31">
        <v>1.7458499999999999</v>
      </c>
      <c r="N112" s="1"/>
      <c r="O112" s="1"/>
    </row>
    <row r="113" spans="1:15" ht="12.75" customHeight="1">
      <c r="A113" s="33">
        <v>103</v>
      </c>
      <c r="B113" s="58" t="s">
        <v>1077</v>
      </c>
      <c r="C113" s="31">
        <v>515.5</v>
      </c>
      <c r="D113" s="38">
        <v>516.5333333333333</v>
      </c>
      <c r="E113" s="38">
        <v>512.06666666666661</v>
      </c>
      <c r="F113" s="38">
        <v>508.63333333333333</v>
      </c>
      <c r="G113" s="38">
        <v>504.16666666666663</v>
      </c>
      <c r="H113" s="38">
        <v>519.96666666666658</v>
      </c>
      <c r="I113" s="38">
        <v>524.43333333333328</v>
      </c>
      <c r="J113" s="38">
        <v>527.86666666666656</v>
      </c>
      <c r="K113" s="31">
        <v>521</v>
      </c>
      <c r="L113" s="31">
        <v>513.1</v>
      </c>
      <c r="M113" s="31">
        <v>2.4640200000000001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1014.95</v>
      </c>
      <c r="D114" s="38">
        <v>1013.8000000000001</v>
      </c>
      <c r="E114" s="38">
        <v>1006.1500000000001</v>
      </c>
      <c r="F114" s="38">
        <v>997.35</v>
      </c>
      <c r="G114" s="38">
        <v>989.7</v>
      </c>
      <c r="H114" s="38">
        <v>1022.6000000000001</v>
      </c>
      <c r="I114" s="38">
        <v>1030.25</v>
      </c>
      <c r="J114" s="38">
        <v>1039.0500000000002</v>
      </c>
      <c r="K114" s="31">
        <v>1021.45</v>
      </c>
      <c r="L114" s="31">
        <v>1005</v>
      </c>
      <c r="M114" s="31">
        <v>19.63457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1396</v>
      </c>
      <c r="D115" s="38">
        <v>1394.6666666666667</v>
      </c>
      <c r="E115" s="38">
        <v>1384.3333333333335</v>
      </c>
      <c r="F115" s="38">
        <v>1372.6666666666667</v>
      </c>
      <c r="G115" s="38">
        <v>1362.3333333333335</v>
      </c>
      <c r="H115" s="38">
        <v>1406.3333333333335</v>
      </c>
      <c r="I115" s="38">
        <v>1416.666666666667</v>
      </c>
      <c r="J115" s="38">
        <v>1428.3333333333335</v>
      </c>
      <c r="K115" s="31">
        <v>1405</v>
      </c>
      <c r="L115" s="31">
        <v>1383</v>
      </c>
      <c r="M115" s="31">
        <v>1.59802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231</v>
      </c>
      <c r="D116" s="38">
        <v>229.70000000000002</v>
      </c>
      <c r="E116" s="38">
        <v>228.05000000000004</v>
      </c>
      <c r="F116" s="38">
        <v>225.10000000000002</v>
      </c>
      <c r="G116" s="38">
        <v>223.45000000000005</v>
      </c>
      <c r="H116" s="38">
        <v>232.65000000000003</v>
      </c>
      <c r="I116" s="38">
        <v>234.3</v>
      </c>
      <c r="J116" s="38">
        <v>237.25000000000003</v>
      </c>
      <c r="K116" s="31">
        <v>231.35</v>
      </c>
      <c r="L116" s="31">
        <v>226.75</v>
      </c>
      <c r="M116" s="31">
        <v>78.502960000000002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565.79999999999995</v>
      </c>
      <c r="D117" s="38">
        <v>566.58333333333337</v>
      </c>
      <c r="E117" s="38">
        <v>561.7166666666667</v>
      </c>
      <c r="F117" s="38">
        <v>557.63333333333333</v>
      </c>
      <c r="G117" s="38">
        <v>552.76666666666665</v>
      </c>
      <c r="H117" s="38">
        <v>570.66666666666674</v>
      </c>
      <c r="I117" s="38">
        <v>575.5333333333333</v>
      </c>
      <c r="J117" s="38">
        <v>579.61666666666679</v>
      </c>
      <c r="K117" s="31">
        <v>571.45000000000005</v>
      </c>
      <c r="L117" s="31">
        <v>562.5</v>
      </c>
      <c r="M117" s="31">
        <v>6.5653100000000002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4711.3</v>
      </c>
      <c r="D118" s="38">
        <v>4711.75</v>
      </c>
      <c r="E118" s="38">
        <v>4668.5</v>
      </c>
      <c r="F118" s="38">
        <v>4625.7</v>
      </c>
      <c r="G118" s="38">
        <v>4582.45</v>
      </c>
      <c r="H118" s="38">
        <v>4754.55</v>
      </c>
      <c r="I118" s="38">
        <v>4797.8</v>
      </c>
      <c r="J118" s="38">
        <v>4840.6000000000004</v>
      </c>
      <c r="K118" s="31">
        <v>4755</v>
      </c>
      <c r="L118" s="31">
        <v>4668.95</v>
      </c>
      <c r="M118" s="31">
        <v>2.19272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1688.1</v>
      </c>
      <c r="D119" s="38">
        <v>1687.0166666666667</v>
      </c>
      <c r="E119" s="38">
        <v>1677.0833333333333</v>
      </c>
      <c r="F119" s="38">
        <v>1666.0666666666666</v>
      </c>
      <c r="G119" s="38">
        <v>1656.1333333333332</v>
      </c>
      <c r="H119" s="38">
        <v>1698.0333333333333</v>
      </c>
      <c r="I119" s="38">
        <v>1707.9666666666667</v>
      </c>
      <c r="J119" s="38">
        <v>1718.9833333333333</v>
      </c>
      <c r="K119" s="31">
        <v>1696.95</v>
      </c>
      <c r="L119" s="31">
        <v>1676</v>
      </c>
      <c r="M119" s="31">
        <v>2.79881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661.8</v>
      </c>
      <c r="D120" s="38">
        <v>659.2166666666667</v>
      </c>
      <c r="E120" s="38">
        <v>654.83333333333337</v>
      </c>
      <c r="F120" s="38">
        <v>647.86666666666667</v>
      </c>
      <c r="G120" s="38">
        <v>643.48333333333335</v>
      </c>
      <c r="H120" s="38">
        <v>666.18333333333339</v>
      </c>
      <c r="I120" s="38">
        <v>670.56666666666661</v>
      </c>
      <c r="J120" s="38">
        <v>677.53333333333342</v>
      </c>
      <c r="K120" s="31">
        <v>663.6</v>
      </c>
      <c r="L120" s="31">
        <v>652.25</v>
      </c>
      <c r="M120" s="31">
        <v>5.8074700000000004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948.4</v>
      </c>
      <c r="D121" s="38">
        <v>947.56666666666661</v>
      </c>
      <c r="E121" s="38">
        <v>940.13333333333321</v>
      </c>
      <c r="F121" s="38">
        <v>931.86666666666656</v>
      </c>
      <c r="G121" s="38">
        <v>924.43333333333317</v>
      </c>
      <c r="H121" s="38">
        <v>955.83333333333326</v>
      </c>
      <c r="I121" s="38">
        <v>963.26666666666665</v>
      </c>
      <c r="J121" s="38">
        <v>971.5333333333333</v>
      </c>
      <c r="K121" s="31">
        <v>955</v>
      </c>
      <c r="L121" s="31">
        <v>939.3</v>
      </c>
      <c r="M121" s="31">
        <v>4.9735399999999998</v>
      </c>
      <c r="N121" s="1"/>
      <c r="O121" s="1"/>
    </row>
    <row r="122" spans="1:15" ht="12.75" customHeight="1">
      <c r="A122" s="33">
        <v>112</v>
      </c>
      <c r="B122" s="58" t="s">
        <v>1093</v>
      </c>
      <c r="C122" s="31">
        <v>4026.6</v>
      </c>
      <c r="D122" s="38">
        <v>4043.2166666666672</v>
      </c>
      <c r="E122" s="38">
        <v>3987.4333333333343</v>
      </c>
      <c r="F122" s="38">
        <v>3948.2666666666673</v>
      </c>
      <c r="G122" s="38">
        <v>3892.4833333333345</v>
      </c>
      <c r="H122" s="38">
        <v>4082.3833333333341</v>
      </c>
      <c r="I122" s="38">
        <v>4138.166666666667</v>
      </c>
      <c r="J122" s="38">
        <v>4177.3333333333339</v>
      </c>
      <c r="K122" s="31">
        <v>4099</v>
      </c>
      <c r="L122" s="31">
        <v>4004.05</v>
      </c>
      <c r="M122" s="31">
        <v>0.16519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1247.6500000000001</v>
      </c>
      <c r="D123" s="38">
        <v>1263.8666666666668</v>
      </c>
      <c r="E123" s="38">
        <v>1228.7333333333336</v>
      </c>
      <c r="F123" s="38">
        <v>1209.8166666666668</v>
      </c>
      <c r="G123" s="38">
        <v>1174.6833333333336</v>
      </c>
      <c r="H123" s="38">
        <v>1282.7833333333335</v>
      </c>
      <c r="I123" s="38">
        <v>1317.9166666666667</v>
      </c>
      <c r="J123" s="38">
        <v>1336.8333333333335</v>
      </c>
      <c r="K123" s="31">
        <v>1299</v>
      </c>
      <c r="L123" s="31">
        <v>1244.95</v>
      </c>
      <c r="M123" s="31">
        <v>126.14257000000001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3902.95</v>
      </c>
      <c r="D124" s="38">
        <v>3886.7000000000003</v>
      </c>
      <c r="E124" s="38">
        <v>3848.4000000000005</v>
      </c>
      <c r="F124" s="38">
        <v>3793.8500000000004</v>
      </c>
      <c r="G124" s="38">
        <v>3755.5500000000006</v>
      </c>
      <c r="H124" s="38">
        <v>3941.2500000000005</v>
      </c>
      <c r="I124" s="38">
        <v>3979.5500000000006</v>
      </c>
      <c r="J124" s="38">
        <v>4034.1000000000004</v>
      </c>
      <c r="K124" s="31">
        <v>3925</v>
      </c>
      <c r="L124" s="31">
        <v>3832.15</v>
      </c>
      <c r="M124" s="31">
        <v>0.24909000000000001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289.55</v>
      </c>
      <c r="D125" s="38">
        <v>289.95</v>
      </c>
      <c r="E125" s="38">
        <v>287</v>
      </c>
      <c r="F125" s="38">
        <v>284.45</v>
      </c>
      <c r="G125" s="38">
        <v>281.5</v>
      </c>
      <c r="H125" s="38">
        <v>292.5</v>
      </c>
      <c r="I125" s="38">
        <v>295.44999999999993</v>
      </c>
      <c r="J125" s="38">
        <v>298</v>
      </c>
      <c r="K125" s="31">
        <v>292.89999999999998</v>
      </c>
      <c r="L125" s="31">
        <v>287.39999999999998</v>
      </c>
      <c r="M125" s="31">
        <v>25.690079999999998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284.25</v>
      </c>
      <c r="D126" s="38">
        <v>283.28333333333336</v>
      </c>
      <c r="E126" s="38">
        <v>280.4666666666667</v>
      </c>
      <c r="F126" s="38">
        <v>276.68333333333334</v>
      </c>
      <c r="G126" s="38">
        <v>273.86666666666667</v>
      </c>
      <c r="H126" s="38">
        <v>287.06666666666672</v>
      </c>
      <c r="I126" s="38">
        <v>289.88333333333344</v>
      </c>
      <c r="J126" s="38">
        <v>293.66666666666674</v>
      </c>
      <c r="K126" s="31">
        <v>286.10000000000002</v>
      </c>
      <c r="L126" s="31">
        <v>279.5</v>
      </c>
      <c r="M126" s="31">
        <v>4.8895999999999997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127.3</v>
      </c>
      <c r="D127" s="38">
        <v>126.05</v>
      </c>
      <c r="E127" s="38">
        <v>124.3</v>
      </c>
      <c r="F127" s="38">
        <v>121.3</v>
      </c>
      <c r="G127" s="38">
        <v>119.55</v>
      </c>
      <c r="H127" s="38">
        <v>129.05000000000001</v>
      </c>
      <c r="I127" s="38">
        <v>130.80000000000001</v>
      </c>
      <c r="J127" s="38">
        <v>133.80000000000001</v>
      </c>
      <c r="K127" s="31">
        <v>127.8</v>
      </c>
      <c r="L127" s="31">
        <v>123.05</v>
      </c>
      <c r="M127" s="31">
        <v>112.31891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1943.1</v>
      </c>
      <c r="D128" s="38">
        <v>1932.7</v>
      </c>
      <c r="E128" s="38">
        <v>1913.4</v>
      </c>
      <c r="F128" s="38">
        <v>1883.7</v>
      </c>
      <c r="G128" s="38">
        <v>1864.4</v>
      </c>
      <c r="H128" s="38">
        <v>1962.4</v>
      </c>
      <c r="I128" s="38">
        <v>1981.6999999999998</v>
      </c>
      <c r="J128" s="38">
        <v>2011.4</v>
      </c>
      <c r="K128" s="31">
        <v>1952</v>
      </c>
      <c r="L128" s="31">
        <v>1903</v>
      </c>
      <c r="M128" s="31">
        <v>13.95387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1500.7</v>
      </c>
      <c r="D129" s="38">
        <v>1499.1000000000001</v>
      </c>
      <c r="E129" s="38">
        <v>1465.4000000000003</v>
      </c>
      <c r="F129" s="38">
        <v>1430.1000000000001</v>
      </c>
      <c r="G129" s="38">
        <v>1396.4000000000003</v>
      </c>
      <c r="H129" s="38">
        <v>1534.4000000000003</v>
      </c>
      <c r="I129" s="38">
        <v>1568.1000000000001</v>
      </c>
      <c r="J129" s="38">
        <v>1603.4000000000003</v>
      </c>
      <c r="K129" s="31">
        <v>1532.8</v>
      </c>
      <c r="L129" s="31">
        <v>1463.8</v>
      </c>
      <c r="M129" s="31">
        <v>6.2195200000000002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572.95000000000005</v>
      </c>
      <c r="D130" s="38">
        <v>573.41666666666663</v>
      </c>
      <c r="E130" s="38">
        <v>568.83333333333326</v>
      </c>
      <c r="F130" s="38">
        <v>564.71666666666658</v>
      </c>
      <c r="G130" s="38">
        <v>560.13333333333321</v>
      </c>
      <c r="H130" s="38">
        <v>577.5333333333333</v>
      </c>
      <c r="I130" s="38">
        <v>582.11666666666656</v>
      </c>
      <c r="J130" s="38">
        <v>586.23333333333335</v>
      </c>
      <c r="K130" s="31">
        <v>578</v>
      </c>
      <c r="L130" s="31">
        <v>569.29999999999995</v>
      </c>
      <c r="M130" s="31">
        <v>19.93618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2166.1999999999998</v>
      </c>
      <c r="D131" s="38">
        <v>2185.3833333333332</v>
      </c>
      <c r="E131" s="38">
        <v>2140.8166666666666</v>
      </c>
      <c r="F131" s="38">
        <v>2115.4333333333334</v>
      </c>
      <c r="G131" s="38">
        <v>2070.8666666666668</v>
      </c>
      <c r="H131" s="38">
        <v>2210.7666666666664</v>
      </c>
      <c r="I131" s="38">
        <v>2255.333333333333</v>
      </c>
      <c r="J131" s="38">
        <v>2280.7166666666662</v>
      </c>
      <c r="K131" s="31">
        <v>2229.9499999999998</v>
      </c>
      <c r="L131" s="31">
        <v>2160</v>
      </c>
      <c r="M131" s="31">
        <v>1.5971</v>
      </c>
      <c r="N131" s="1"/>
      <c r="O131" s="1"/>
    </row>
    <row r="132" spans="1:15" ht="12.75" customHeight="1">
      <c r="A132" s="33">
        <v>122</v>
      </c>
      <c r="B132" s="58" t="s">
        <v>1094</v>
      </c>
      <c r="C132" s="31">
        <v>1868.2</v>
      </c>
      <c r="D132" s="38">
        <v>1880.2833333333335</v>
      </c>
      <c r="E132" s="38">
        <v>1850.7166666666672</v>
      </c>
      <c r="F132" s="38">
        <v>1833.2333333333336</v>
      </c>
      <c r="G132" s="38">
        <v>1803.6666666666672</v>
      </c>
      <c r="H132" s="38">
        <v>1897.7666666666671</v>
      </c>
      <c r="I132" s="38">
        <v>1927.3333333333333</v>
      </c>
      <c r="J132" s="38">
        <v>1944.8166666666671</v>
      </c>
      <c r="K132" s="31">
        <v>1909.85</v>
      </c>
      <c r="L132" s="31">
        <v>1862.8</v>
      </c>
      <c r="M132" s="31">
        <v>1.1344000000000001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902.75</v>
      </c>
      <c r="D133" s="38">
        <v>904.9</v>
      </c>
      <c r="E133" s="38">
        <v>891.84999999999991</v>
      </c>
      <c r="F133" s="38">
        <v>880.94999999999993</v>
      </c>
      <c r="G133" s="38">
        <v>867.89999999999986</v>
      </c>
      <c r="H133" s="38">
        <v>915.8</v>
      </c>
      <c r="I133" s="38">
        <v>928.84999999999991</v>
      </c>
      <c r="J133" s="38">
        <v>939.75</v>
      </c>
      <c r="K133" s="31">
        <v>917.95</v>
      </c>
      <c r="L133" s="31">
        <v>894</v>
      </c>
      <c r="M133" s="31">
        <v>0.63041999999999998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562.70000000000005</v>
      </c>
      <c r="D134" s="38">
        <v>564.4666666666667</v>
      </c>
      <c r="E134" s="38">
        <v>559.23333333333335</v>
      </c>
      <c r="F134" s="38">
        <v>555.76666666666665</v>
      </c>
      <c r="G134" s="38">
        <v>550.5333333333333</v>
      </c>
      <c r="H134" s="38">
        <v>567.93333333333339</v>
      </c>
      <c r="I134" s="38">
        <v>573.16666666666674</v>
      </c>
      <c r="J134" s="38">
        <v>576.63333333333344</v>
      </c>
      <c r="K134" s="31">
        <v>569.70000000000005</v>
      </c>
      <c r="L134" s="31">
        <v>561</v>
      </c>
      <c r="M134" s="31">
        <v>4.3351499999999996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2173.75</v>
      </c>
      <c r="D135" s="38">
        <v>2180.75</v>
      </c>
      <c r="E135" s="38">
        <v>2158.5500000000002</v>
      </c>
      <c r="F135" s="38">
        <v>2143.3500000000004</v>
      </c>
      <c r="G135" s="38">
        <v>2121.1500000000005</v>
      </c>
      <c r="H135" s="38">
        <v>2195.9499999999998</v>
      </c>
      <c r="I135" s="38">
        <v>2218.1499999999996</v>
      </c>
      <c r="J135" s="38">
        <v>2233.3499999999995</v>
      </c>
      <c r="K135" s="31">
        <v>2202.9499999999998</v>
      </c>
      <c r="L135" s="31">
        <v>2165.5500000000002</v>
      </c>
      <c r="M135" s="31">
        <v>2.4775200000000002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381.05</v>
      </c>
      <c r="D136" s="38">
        <v>385.16666666666669</v>
      </c>
      <c r="E136" s="38">
        <v>375.88333333333338</v>
      </c>
      <c r="F136" s="38">
        <v>370.7166666666667</v>
      </c>
      <c r="G136" s="38">
        <v>361.43333333333339</v>
      </c>
      <c r="H136" s="38">
        <v>390.33333333333337</v>
      </c>
      <c r="I136" s="38">
        <v>399.61666666666667</v>
      </c>
      <c r="J136" s="38">
        <v>404.78333333333336</v>
      </c>
      <c r="K136" s="31">
        <v>394.45</v>
      </c>
      <c r="L136" s="31">
        <v>380</v>
      </c>
      <c r="M136" s="31">
        <v>19.94117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253.95</v>
      </c>
      <c r="D137" s="38">
        <v>254.21666666666667</v>
      </c>
      <c r="E137" s="38">
        <v>250.93333333333334</v>
      </c>
      <c r="F137" s="38">
        <v>247.91666666666666</v>
      </c>
      <c r="G137" s="38">
        <v>244.63333333333333</v>
      </c>
      <c r="H137" s="38">
        <v>257.23333333333335</v>
      </c>
      <c r="I137" s="38">
        <v>260.51666666666671</v>
      </c>
      <c r="J137" s="38">
        <v>263.53333333333336</v>
      </c>
      <c r="K137" s="31">
        <v>257.5</v>
      </c>
      <c r="L137" s="31">
        <v>251.2</v>
      </c>
      <c r="M137" s="31">
        <v>20.82563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188.35</v>
      </c>
      <c r="D138" s="38">
        <v>189.53333333333333</v>
      </c>
      <c r="E138" s="38">
        <v>186.31666666666666</v>
      </c>
      <c r="F138" s="38">
        <v>184.28333333333333</v>
      </c>
      <c r="G138" s="38">
        <v>181.06666666666666</v>
      </c>
      <c r="H138" s="38">
        <v>191.56666666666666</v>
      </c>
      <c r="I138" s="38">
        <v>194.7833333333333</v>
      </c>
      <c r="J138" s="38">
        <v>196.81666666666666</v>
      </c>
      <c r="K138" s="31">
        <v>192.75</v>
      </c>
      <c r="L138" s="31">
        <v>187.5</v>
      </c>
      <c r="M138" s="31">
        <v>11.72071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3583.6</v>
      </c>
      <c r="D139" s="38">
        <v>3602.1666666666665</v>
      </c>
      <c r="E139" s="38">
        <v>3552.4333333333329</v>
      </c>
      <c r="F139" s="38">
        <v>3521.2666666666664</v>
      </c>
      <c r="G139" s="38">
        <v>3471.5333333333328</v>
      </c>
      <c r="H139" s="38">
        <v>3633.333333333333</v>
      </c>
      <c r="I139" s="38">
        <v>3683.0666666666666</v>
      </c>
      <c r="J139" s="38">
        <v>3714.2333333333331</v>
      </c>
      <c r="K139" s="31">
        <v>3651.9</v>
      </c>
      <c r="L139" s="31">
        <v>3571</v>
      </c>
      <c r="M139" s="31">
        <v>4.3262799999999997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4388.6000000000004</v>
      </c>
      <c r="D140" s="38">
        <v>4403.7833333333328</v>
      </c>
      <c r="E140" s="38">
        <v>4351.1166666666659</v>
      </c>
      <c r="F140" s="38">
        <v>4313.6333333333332</v>
      </c>
      <c r="G140" s="38">
        <v>4260.9666666666662</v>
      </c>
      <c r="H140" s="38">
        <v>4441.2666666666655</v>
      </c>
      <c r="I140" s="38">
        <v>4493.9333333333334</v>
      </c>
      <c r="J140" s="38">
        <v>4531.4166666666652</v>
      </c>
      <c r="K140" s="31">
        <v>4456.45</v>
      </c>
      <c r="L140" s="31">
        <v>4366.3</v>
      </c>
      <c r="M140" s="31">
        <v>3.1112000000000002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490.55</v>
      </c>
      <c r="D141" s="38">
        <v>490.33333333333331</v>
      </c>
      <c r="E141" s="38">
        <v>487.11666666666662</v>
      </c>
      <c r="F141" s="38">
        <v>483.68333333333328</v>
      </c>
      <c r="G141" s="38">
        <v>480.46666666666658</v>
      </c>
      <c r="H141" s="38">
        <v>493.76666666666665</v>
      </c>
      <c r="I141" s="38">
        <v>496.98333333333335</v>
      </c>
      <c r="J141" s="38">
        <v>500.41666666666669</v>
      </c>
      <c r="K141" s="31">
        <v>493.55</v>
      </c>
      <c r="L141" s="31">
        <v>486.9</v>
      </c>
      <c r="M141" s="31">
        <v>32.61788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3889.2</v>
      </c>
      <c r="D142" s="38">
        <v>3911.7333333333336</v>
      </c>
      <c r="E142" s="38">
        <v>3857.4666666666672</v>
      </c>
      <c r="F142" s="38">
        <v>3825.7333333333336</v>
      </c>
      <c r="G142" s="38">
        <v>3771.4666666666672</v>
      </c>
      <c r="H142" s="38">
        <v>3943.4666666666672</v>
      </c>
      <c r="I142" s="38">
        <v>3997.7333333333336</v>
      </c>
      <c r="J142" s="38">
        <v>4029.4666666666672</v>
      </c>
      <c r="K142" s="31">
        <v>3966</v>
      </c>
      <c r="L142" s="31">
        <v>3880</v>
      </c>
      <c r="M142" s="31">
        <v>4.0185700000000004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5159.6000000000004</v>
      </c>
      <c r="D143" s="38">
        <v>5148.2166666666662</v>
      </c>
      <c r="E143" s="38">
        <v>5121.4833333333327</v>
      </c>
      <c r="F143" s="38">
        <v>5083.3666666666668</v>
      </c>
      <c r="G143" s="38">
        <v>5056.6333333333332</v>
      </c>
      <c r="H143" s="38">
        <v>5186.3333333333321</v>
      </c>
      <c r="I143" s="38">
        <v>5213.0666666666657</v>
      </c>
      <c r="J143" s="38">
        <v>5251.1833333333316</v>
      </c>
      <c r="K143" s="31">
        <v>5174.95</v>
      </c>
      <c r="L143" s="31">
        <v>5110.1000000000004</v>
      </c>
      <c r="M143" s="31">
        <v>4.8614100000000002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40.5</v>
      </c>
      <c r="D144" s="38">
        <v>40.9</v>
      </c>
      <c r="E144" s="38">
        <v>39.549999999999997</v>
      </c>
      <c r="F144" s="38">
        <v>38.6</v>
      </c>
      <c r="G144" s="38">
        <v>37.25</v>
      </c>
      <c r="H144" s="38">
        <v>41.849999999999994</v>
      </c>
      <c r="I144" s="38">
        <v>43.2</v>
      </c>
      <c r="J144" s="38">
        <v>44.149999999999991</v>
      </c>
      <c r="K144" s="31">
        <v>42.25</v>
      </c>
      <c r="L144" s="31">
        <v>39.950000000000003</v>
      </c>
      <c r="M144" s="31">
        <v>2863.0628499999998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1624.95</v>
      </c>
      <c r="D145" s="38">
        <v>1661.2</v>
      </c>
      <c r="E145" s="38">
        <v>1574.75</v>
      </c>
      <c r="F145" s="38">
        <v>1524.55</v>
      </c>
      <c r="G145" s="38">
        <v>1438.1</v>
      </c>
      <c r="H145" s="38">
        <v>1711.4</v>
      </c>
      <c r="I145" s="38">
        <v>1797.8500000000004</v>
      </c>
      <c r="J145" s="38">
        <v>1848.0500000000002</v>
      </c>
      <c r="K145" s="31">
        <v>1747.65</v>
      </c>
      <c r="L145" s="31">
        <v>1611</v>
      </c>
      <c r="M145" s="31">
        <v>1.4036500000000001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3580.1</v>
      </c>
      <c r="D146" s="38">
        <v>3561.8000000000006</v>
      </c>
      <c r="E146" s="38">
        <v>3523.6000000000013</v>
      </c>
      <c r="F146" s="38">
        <v>3467.1000000000008</v>
      </c>
      <c r="G146" s="38">
        <v>3428.9000000000015</v>
      </c>
      <c r="H146" s="38">
        <v>3618.3000000000011</v>
      </c>
      <c r="I146" s="38">
        <v>3656.5000000000009</v>
      </c>
      <c r="J146" s="38">
        <v>3713.0000000000009</v>
      </c>
      <c r="K146" s="31">
        <v>3600</v>
      </c>
      <c r="L146" s="31">
        <v>3505.3</v>
      </c>
      <c r="M146" s="31">
        <v>7.1238200000000003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462.4</v>
      </c>
      <c r="D147" s="38">
        <v>464.41666666666669</v>
      </c>
      <c r="E147" s="38">
        <v>458.98333333333335</v>
      </c>
      <c r="F147" s="38">
        <v>455.56666666666666</v>
      </c>
      <c r="G147" s="38">
        <v>450.13333333333333</v>
      </c>
      <c r="H147" s="38">
        <v>467.83333333333337</v>
      </c>
      <c r="I147" s="38">
        <v>473.26666666666665</v>
      </c>
      <c r="J147" s="38">
        <v>476.68333333333339</v>
      </c>
      <c r="K147" s="31">
        <v>469.85</v>
      </c>
      <c r="L147" s="31">
        <v>461</v>
      </c>
      <c r="M147" s="31">
        <v>3.1192799999999998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212</v>
      </c>
      <c r="D148" s="38">
        <v>211.58333333333334</v>
      </c>
      <c r="E148" s="38">
        <v>208.56666666666669</v>
      </c>
      <c r="F148" s="38">
        <v>205.13333333333335</v>
      </c>
      <c r="G148" s="38">
        <v>202.1166666666667</v>
      </c>
      <c r="H148" s="38">
        <v>215.01666666666668</v>
      </c>
      <c r="I148" s="38">
        <v>218.03333333333333</v>
      </c>
      <c r="J148" s="38">
        <v>221.46666666666667</v>
      </c>
      <c r="K148" s="31">
        <v>214.6</v>
      </c>
      <c r="L148" s="31">
        <v>208.15</v>
      </c>
      <c r="M148" s="31">
        <v>5.2401499999999999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541.6</v>
      </c>
      <c r="D149" s="38">
        <v>539.21666666666658</v>
      </c>
      <c r="E149" s="38">
        <v>533.43333333333317</v>
      </c>
      <c r="F149" s="38">
        <v>525.26666666666654</v>
      </c>
      <c r="G149" s="38">
        <v>519.48333333333312</v>
      </c>
      <c r="H149" s="38">
        <v>547.38333333333321</v>
      </c>
      <c r="I149" s="38">
        <v>553.16666666666674</v>
      </c>
      <c r="J149" s="38">
        <v>561.33333333333326</v>
      </c>
      <c r="K149" s="31">
        <v>545</v>
      </c>
      <c r="L149" s="31">
        <v>531.04999999999995</v>
      </c>
      <c r="M149" s="31">
        <v>5.1175899999999999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424.7</v>
      </c>
      <c r="D150" s="38">
        <v>421.7166666666667</v>
      </c>
      <c r="E150" s="38">
        <v>415.43333333333339</v>
      </c>
      <c r="F150" s="38">
        <v>406.16666666666669</v>
      </c>
      <c r="G150" s="38">
        <v>399.88333333333338</v>
      </c>
      <c r="H150" s="38">
        <v>430.98333333333341</v>
      </c>
      <c r="I150" s="38">
        <v>437.26666666666671</v>
      </c>
      <c r="J150" s="38">
        <v>446.53333333333342</v>
      </c>
      <c r="K150" s="31">
        <v>428</v>
      </c>
      <c r="L150" s="31">
        <v>412.45</v>
      </c>
      <c r="M150" s="31">
        <v>4.6395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1579.5</v>
      </c>
      <c r="D151" s="38">
        <v>1582.2166666666665</v>
      </c>
      <c r="E151" s="38">
        <v>1559.833333333333</v>
      </c>
      <c r="F151" s="38">
        <v>1540.1666666666665</v>
      </c>
      <c r="G151" s="38">
        <v>1517.7833333333331</v>
      </c>
      <c r="H151" s="38">
        <v>1601.883333333333</v>
      </c>
      <c r="I151" s="38">
        <v>1624.2666666666667</v>
      </c>
      <c r="J151" s="38">
        <v>1643.9333333333329</v>
      </c>
      <c r="K151" s="31">
        <v>1604.6</v>
      </c>
      <c r="L151" s="31">
        <v>1562.55</v>
      </c>
      <c r="M151" s="31">
        <v>0.47194999999999998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114.95</v>
      </c>
      <c r="D152" s="38">
        <v>115.03333333333335</v>
      </c>
      <c r="E152" s="38">
        <v>113.66666666666669</v>
      </c>
      <c r="F152" s="38">
        <v>112.38333333333334</v>
      </c>
      <c r="G152" s="38">
        <v>111.01666666666668</v>
      </c>
      <c r="H152" s="38">
        <v>116.31666666666669</v>
      </c>
      <c r="I152" s="38">
        <v>117.68333333333334</v>
      </c>
      <c r="J152" s="38">
        <v>118.9666666666667</v>
      </c>
      <c r="K152" s="31">
        <v>116.4</v>
      </c>
      <c r="L152" s="31">
        <v>113.75</v>
      </c>
      <c r="M152" s="31">
        <v>19.841000000000001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214.65</v>
      </c>
      <c r="D153" s="38">
        <v>216.88333333333333</v>
      </c>
      <c r="E153" s="38">
        <v>211.26666666666665</v>
      </c>
      <c r="F153" s="38">
        <v>207.88333333333333</v>
      </c>
      <c r="G153" s="38">
        <v>202.26666666666665</v>
      </c>
      <c r="H153" s="38">
        <v>220.26666666666665</v>
      </c>
      <c r="I153" s="38">
        <v>225.88333333333333</v>
      </c>
      <c r="J153" s="38">
        <v>229.26666666666665</v>
      </c>
      <c r="K153" s="31">
        <v>222.5</v>
      </c>
      <c r="L153" s="31">
        <v>213.5</v>
      </c>
      <c r="M153" s="31">
        <v>12.079800000000001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90.1</v>
      </c>
      <c r="D154" s="38">
        <v>89.75</v>
      </c>
      <c r="E154" s="38">
        <v>88.6</v>
      </c>
      <c r="F154" s="38">
        <v>87.1</v>
      </c>
      <c r="G154" s="38">
        <v>85.949999999999989</v>
      </c>
      <c r="H154" s="38">
        <v>91.25</v>
      </c>
      <c r="I154" s="38">
        <v>92.4</v>
      </c>
      <c r="J154" s="38">
        <v>93.9</v>
      </c>
      <c r="K154" s="31">
        <v>90.9</v>
      </c>
      <c r="L154" s="31">
        <v>88.25</v>
      </c>
      <c r="M154" s="31">
        <v>46.29374</v>
      </c>
      <c r="N154" s="1"/>
      <c r="O154" s="1"/>
    </row>
    <row r="155" spans="1:15" ht="12.75" customHeight="1">
      <c r="A155" s="33">
        <v>145</v>
      </c>
      <c r="B155" s="58" t="s">
        <v>1095</v>
      </c>
      <c r="C155" s="31">
        <v>698.9</v>
      </c>
      <c r="D155" s="38">
        <v>701.4666666666667</v>
      </c>
      <c r="E155" s="38">
        <v>683.53333333333342</v>
      </c>
      <c r="F155" s="38">
        <v>668.16666666666674</v>
      </c>
      <c r="G155" s="38">
        <v>650.23333333333346</v>
      </c>
      <c r="H155" s="38">
        <v>716.83333333333337</v>
      </c>
      <c r="I155" s="38">
        <v>734.76666666666677</v>
      </c>
      <c r="J155" s="38">
        <v>750.13333333333333</v>
      </c>
      <c r="K155" s="31">
        <v>719.4</v>
      </c>
      <c r="L155" s="31">
        <v>686.1</v>
      </c>
      <c r="M155" s="31">
        <v>3.4852599999999998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2248.4</v>
      </c>
      <c r="D156" s="38">
        <v>2231.1</v>
      </c>
      <c r="E156" s="38">
        <v>2202.2999999999997</v>
      </c>
      <c r="F156" s="38">
        <v>2156.1999999999998</v>
      </c>
      <c r="G156" s="38">
        <v>2127.3999999999996</v>
      </c>
      <c r="H156" s="38">
        <v>2277.1999999999998</v>
      </c>
      <c r="I156" s="38">
        <v>2306</v>
      </c>
      <c r="J156" s="38">
        <v>2352.1</v>
      </c>
      <c r="K156" s="31">
        <v>2259.9</v>
      </c>
      <c r="L156" s="31">
        <v>2185</v>
      </c>
      <c r="M156" s="31">
        <v>6.5733899999999998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236.7</v>
      </c>
      <c r="D157" s="38">
        <v>235.96666666666667</v>
      </c>
      <c r="E157" s="38">
        <v>233.23333333333335</v>
      </c>
      <c r="F157" s="38">
        <v>229.76666666666668</v>
      </c>
      <c r="G157" s="38">
        <v>227.03333333333336</v>
      </c>
      <c r="H157" s="38">
        <v>239.43333333333334</v>
      </c>
      <c r="I157" s="38">
        <v>242.16666666666663</v>
      </c>
      <c r="J157" s="38">
        <v>245.63333333333333</v>
      </c>
      <c r="K157" s="31">
        <v>238.7</v>
      </c>
      <c r="L157" s="31">
        <v>232.5</v>
      </c>
      <c r="M157" s="31">
        <v>42.469880000000003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434.4</v>
      </c>
      <c r="D158" s="38">
        <v>442.5</v>
      </c>
      <c r="E158" s="38">
        <v>422.2</v>
      </c>
      <c r="F158" s="38">
        <v>410</v>
      </c>
      <c r="G158" s="38">
        <v>389.7</v>
      </c>
      <c r="H158" s="38">
        <v>454.7</v>
      </c>
      <c r="I158" s="38">
        <v>474.99999999999994</v>
      </c>
      <c r="J158" s="38">
        <v>487.2</v>
      </c>
      <c r="K158" s="31">
        <v>462.8</v>
      </c>
      <c r="L158" s="31">
        <v>430.3</v>
      </c>
      <c r="M158" s="31">
        <v>27.041060000000002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310.25</v>
      </c>
      <c r="D159" s="38">
        <v>312</v>
      </c>
      <c r="E159" s="38">
        <v>307.25</v>
      </c>
      <c r="F159" s="38">
        <v>304.25</v>
      </c>
      <c r="G159" s="38">
        <v>299.5</v>
      </c>
      <c r="H159" s="38">
        <v>315</v>
      </c>
      <c r="I159" s="38">
        <v>319.75</v>
      </c>
      <c r="J159" s="38">
        <v>322.75</v>
      </c>
      <c r="K159" s="31">
        <v>316.75</v>
      </c>
      <c r="L159" s="31">
        <v>309</v>
      </c>
      <c r="M159" s="31">
        <v>2.4488300000000001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126.15</v>
      </c>
      <c r="D160" s="38">
        <v>124.96666666666665</v>
      </c>
      <c r="E160" s="38">
        <v>123.5333333333333</v>
      </c>
      <c r="F160" s="38">
        <v>120.91666666666664</v>
      </c>
      <c r="G160" s="38">
        <v>119.48333333333329</v>
      </c>
      <c r="H160" s="38">
        <v>127.58333333333331</v>
      </c>
      <c r="I160" s="38">
        <v>129.01666666666668</v>
      </c>
      <c r="J160" s="38">
        <v>131.63333333333333</v>
      </c>
      <c r="K160" s="31">
        <v>126.4</v>
      </c>
      <c r="L160" s="31">
        <v>122.35</v>
      </c>
      <c r="M160" s="31">
        <v>175.68492000000001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858.75</v>
      </c>
      <c r="D161" s="38">
        <v>842.36666666666667</v>
      </c>
      <c r="E161" s="38">
        <v>820.18333333333339</v>
      </c>
      <c r="F161" s="38">
        <v>781.61666666666667</v>
      </c>
      <c r="G161" s="38">
        <v>759.43333333333339</v>
      </c>
      <c r="H161" s="38">
        <v>880.93333333333339</v>
      </c>
      <c r="I161" s="38">
        <v>903.11666666666656</v>
      </c>
      <c r="J161" s="38">
        <v>941.68333333333339</v>
      </c>
      <c r="K161" s="31">
        <v>864.55</v>
      </c>
      <c r="L161" s="31">
        <v>803.8</v>
      </c>
      <c r="M161" s="31">
        <v>10.46035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4888.1499999999996</v>
      </c>
      <c r="D162" s="38">
        <v>4913.3499999999995</v>
      </c>
      <c r="E162" s="38">
        <v>4851.6999999999989</v>
      </c>
      <c r="F162" s="38">
        <v>4815.2499999999991</v>
      </c>
      <c r="G162" s="38">
        <v>4753.5999999999985</v>
      </c>
      <c r="H162" s="38">
        <v>4949.7999999999993</v>
      </c>
      <c r="I162" s="38">
        <v>5011.4499999999989</v>
      </c>
      <c r="J162" s="38">
        <v>5047.8999999999996</v>
      </c>
      <c r="K162" s="31">
        <v>4975</v>
      </c>
      <c r="L162" s="31">
        <v>4876.8999999999996</v>
      </c>
      <c r="M162" s="31">
        <v>0.26068999999999998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175.8</v>
      </c>
      <c r="D163" s="38">
        <v>175.20000000000002</v>
      </c>
      <c r="E163" s="38">
        <v>173.60000000000002</v>
      </c>
      <c r="F163" s="38">
        <v>171.4</v>
      </c>
      <c r="G163" s="38">
        <v>169.8</v>
      </c>
      <c r="H163" s="38">
        <v>177.40000000000003</v>
      </c>
      <c r="I163" s="38">
        <v>179</v>
      </c>
      <c r="J163" s="38">
        <v>181.20000000000005</v>
      </c>
      <c r="K163" s="31">
        <v>176.8</v>
      </c>
      <c r="L163" s="31">
        <v>173</v>
      </c>
      <c r="M163" s="31">
        <v>6.0966699999999996</v>
      </c>
      <c r="N163" s="1"/>
      <c r="O163" s="1"/>
    </row>
    <row r="164" spans="1:15" ht="12.75" customHeight="1">
      <c r="A164" s="33">
        <v>154</v>
      </c>
      <c r="B164" s="58" t="s">
        <v>1096</v>
      </c>
      <c r="C164" s="31">
        <v>647.75</v>
      </c>
      <c r="D164" s="38">
        <v>648.61666666666667</v>
      </c>
      <c r="E164" s="38">
        <v>643.83333333333337</v>
      </c>
      <c r="F164" s="38">
        <v>639.91666666666674</v>
      </c>
      <c r="G164" s="38">
        <v>635.13333333333344</v>
      </c>
      <c r="H164" s="38">
        <v>652.5333333333333</v>
      </c>
      <c r="I164" s="38">
        <v>657.31666666666661</v>
      </c>
      <c r="J164" s="38">
        <v>661.23333333333323</v>
      </c>
      <c r="K164" s="31">
        <v>653.4</v>
      </c>
      <c r="L164" s="31">
        <v>644.70000000000005</v>
      </c>
      <c r="M164" s="31">
        <v>1.49322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2932.35</v>
      </c>
      <c r="D165" s="38">
        <v>2942.5166666666664</v>
      </c>
      <c r="E165" s="38">
        <v>2909.833333333333</v>
      </c>
      <c r="F165" s="38">
        <v>2887.3166666666666</v>
      </c>
      <c r="G165" s="38">
        <v>2854.6333333333332</v>
      </c>
      <c r="H165" s="38">
        <v>2965.0333333333328</v>
      </c>
      <c r="I165" s="38">
        <v>2997.7166666666662</v>
      </c>
      <c r="J165" s="38">
        <v>3020.2333333333327</v>
      </c>
      <c r="K165" s="31">
        <v>2975.2</v>
      </c>
      <c r="L165" s="31">
        <v>2920</v>
      </c>
      <c r="M165" s="31">
        <v>1.9722299999999999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315.05</v>
      </c>
      <c r="D166" s="38">
        <v>311.78333333333336</v>
      </c>
      <c r="E166" s="38">
        <v>306.76666666666671</v>
      </c>
      <c r="F166" s="38">
        <v>298.48333333333335</v>
      </c>
      <c r="G166" s="38">
        <v>293.4666666666667</v>
      </c>
      <c r="H166" s="38">
        <v>320.06666666666672</v>
      </c>
      <c r="I166" s="38">
        <v>325.08333333333337</v>
      </c>
      <c r="J166" s="38">
        <v>333.36666666666673</v>
      </c>
      <c r="K166" s="31">
        <v>316.8</v>
      </c>
      <c r="L166" s="31">
        <v>303.5</v>
      </c>
      <c r="M166" s="31">
        <v>22.047799999999999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127.3</v>
      </c>
      <c r="D167" s="38">
        <v>127.48333333333335</v>
      </c>
      <c r="E167" s="38">
        <v>121.9666666666667</v>
      </c>
      <c r="F167" s="38">
        <v>116.63333333333335</v>
      </c>
      <c r="G167" s="38">
        <v>111.1166666666667</v>
      </c>
      <c r="H167" s="38">
        <v>132.81666666666669</v>
      </c>
      <c r="I167" s="38">
        <v>138.33333333333334</v>
      </c>
      <c r="J167" s="38">
        <v>143.66666666666669</v>
      </c>
      <c r="K167" s="31">
        <v>133</v>
      </c>
      <c r="L167" s="31">
        <v>122.15</v>
      </c>
      <c r="M167" s="31">
        <v>35.289839999999998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238.6</v>
      </c>
      <c r="D168" s="38">
        <v>238.93333333333331</v>
      </c>
      <c r="E168" s="38">
        <v>236.76666666666662</v>
      </c>
      <c r="F168" s="38">
        <v>234.93333333333331</v>
      </c>
      <c r="G168" s="38">
        <v>232.76666666666662</v>
      </c>
      <c r="H168" s="38">
        <v>240.76666666666662</v>
      </c>
      <c r="I168" s="38">
        <v>242.93333333333331</v>
      </c>
      <c r="J168" s="38">
        <v>244.76666666666662</v>
      </c>
      <c r="K168" s="31">
        <v>241.1</v>
      </c>
      <c r="L168" s="31">
        <v>237.1</v>
      </c>
      <c r="M168" s="31">
        <v>2.3526500000000001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105.05</v>
      </c>
      <c r="D169" s="38">
        <v>104.7</v>
      </c>
      <c r="E169" s="38">
        <v>104.10000000000001</v>
      </c>
      <c r="F169" s="38">
        <v>103.15</v>
      </c>
      <c r="G169" s="38">
        <v>102.55000000000001</v>
      </c>
      <c r="H169" s="38">
        <v>105.65</v>
      </c>
      <c r="I169" s="38">
        <v>106.25</v>
      </c>
      <c r="J169" s="38">
        <v>107.2</v>
      </c>
      <c r="K169" s="31">
        <v>105.3</v>
      </c>
      <c r="L169" s="31">
        <v>103.75</v>
      </c>
      <c r="M169" s="31">
        <v>161.08372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2649.95</v>
      </c>
      <c r="D170" s="38">
        <v>2657.35</v>
      </c>
      <c r="E170" s="38">
        <v>2632.6</v>
      </c>
      <c r="F170" s="38">
        <v>2615.25</v>
      </c>
      <c r="G170" s="38">
        <v>2590.5</v>
      </c>
      <c r="H170" s="38">
        <v>2674.7</v>
      </c>
      <c r="I170" s="38">
        <v>2699.45</v>
      </c>
      <c r="J170" s="38">
        <v>2716.7999999999997</v>
      </c>
      <c r="K170" s="31">
        <v>2682.1</v>
      </c>
      <c r="L170" s="31">
        <v>2640</v>
      </c>
      <c r="M170" s="31">
        <v>0.15282999999999999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3105.9</v>
      </c>
      <c r="D171" s="38">
        <v>3104.2833333333333</v>
      </c>
      <c r="E171" s="38">
        <v>3083.6166666666668</v>
      </c>
      <c r="F171" s="38">
        <v>3061.3333333333335</v>
      </c>
      <c r="G171" s="38">
        <v>3040.666666666667</v>
      </c>
      <c r="H171" s="38">
        <v>3126.5666666666666</v>
      </c>
      <c r="I171" s="38">
        <v>3147.2333333333336</v>
      </c>
      <c r="J171" s="38">
        <v>3169.5166666666664</v>
      </c>
      <c r="K171" s="31">
        <v>3124.95</v>
      </c>
      <c r="L171" s="31">
        <v>3082</v>
      </c>
      <c r="M171" s="31">
        <v>6.6600000000000006E-2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742.5</v>
      </c>
      <c r="D172" s="38">
        <v>743.88333333333321</v>
      </c>
      <c r="E172" s="38">
        <v>732.6666666666664</v>
      </c>
      <c r="F172" s="38">
        <v>722.83333333333314</v>
      </c>
      <c r="G172" s="38">
        <v>711.61666666666633</v>
      </c>
      <c r="H172" s="38">
        <v>753.71666666666647</v>
      </c>
      <c r="I172" s="38">
        <v>764.93333333333317</v>
      </c>
      <c r="J172" s="38">
        <v>774.76666666666654</v>
      </c>
      <c r="K172" s="31">
        <v>755.1</v>
      </c>
      <c r="L172" s="31">
        <v>734.05</v>
      </c>
      <c r="M172" s="31">
        <v>1.3382499999999999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182.65</v>
      </c>
      <c r="D173" s="38">
        <v>183.56666666666669</v>
      </c>
      <c r="E173" s="38">
        <v>181.13333333333338</v>
      </c>
      <c r="F173" s="38">
        <v>179.6166666666667</v>
      </c>
      <c r="G173" s="38">
        <v>177.18333333333339</v>
      </c>
      <c r="H173" s="38">
        <v>185.08333333333337</v>
      </c>
      <c r="I173" s="38">
        <v>187.51666666666671</v>
      </c>
      <c r="J173" s="38">
        <v>189.03333333333336</v>
      </c>
      <c r="K173" s="31">
        <v>186</v>
      </c>
      <c r="L173" s="31">
        <v>182.05</v>
      </c>
      <c r="M173" s="31">
        <v>3.00617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1062.5</v>
      </c>
      <c r="D174" s="38">
        <v>1066.3666666666666</v>
      </c>
      <c r="E174" s="38">
        <v>1049.0333333333331</v>
      </c>
      <c r="F174" s="38">
        <v>1035.5666666666666</v>
      </c>
      <c r="G174" s="38">
        <v>1018.2333333333331</v>
      </c>
      <c r="H174" s="38">
        <v>1079.833333333333</v>
      </c>
      <c r="I174" s="38">
        <v>1097.1666666666665</v>
      </c>
      <c r="J174" s="38">
        <v>1110.633333333333</v>
      </c>
      <c r="K174" s="31">
        <v>1083.7</v>
      </c>
      <c r="L174" s="31">
        <v>1052.9000000000001</v>
      </c>
      <c r="M174" s="31">
        <v>6.0348600000000001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1425.1</v>
      </c>
      <c r="D175" s="38">
        <v>1419.9833333333333</v>
      </c>
      <c r="E175" s="38">
        <v>1410.9666666666667</v>
      </c>
      <c r="F175" s="38">
        <v>1396.8333333333333</v>
      </c>
      <c r="G175" s="38">
        <v>1387.8166666666666</v>
      </c>
      <c r="H175" s="38">
        <v>1434.1166666666668</v>
      </c>
      <c r="I175" s="38">
        <v>1443.1333333333337</v>
      </c>
      <c r="J175" s="38">
        <v>1457.2666666666669</v>
      </c>
      <c r="K175" s="31">
        <v>1429</v>
      </c>
      <c r="L175" s="31">
        <v>1405.85</v>
      </c>
      <c r="M175" s="31">
        <v>0.43596000000000001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676</v>
      </c>
      <c r="D176" s="38">
        <v>678.21666666666658</v>
      </c>
      <c r="E176" s="38">
        <v>671.58333333333314</v>
      </c>
      <c r="F176" s="38">
        <v>667.16666666666652</v>
      </c>
      <c r="G176" s="38">
        <v>660.53333333333308</v>
      </c>
      <c r="H176" s="38">
        <v>682.63333333333321</v>
      </c>
      <c r="I176" s="38">
        <v>689.26666666666665</v>
      </c>
      <c r="J176" s="38">
        <v>693.68333333333328</v>
      </c>
      <c r="K176" s="31">
        <v>684.85</v>
      </c>
      <c r="L176" s="31">
        <v>673.8</v>
      </c>
      <c r="M176" s="31">
        <v>14.00583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1480.5</v>
      </c>
      <c r="D177" s="38">
        <v>1492.8333333333333</v>
      </c>
      <c r="E177" s="38">
        <v>1461.6666666666665</v>
      </c>
      <c r="F177" s="38">
        <v>1442.8333333333333</v>
      </c>
      <c r="G177" s="38">
        <v>1411.6666666666665</v>
      </c>
      <c r="H177" s="38">
        <v>1511.6666666666665</v>
      </c>
      <c r="I177" s="38">
        <v>1542.833333333333</v>
      </c>
      <c r="J177" s="38">
        <v>1561.6666666666665</v>
      </c>
      <c r="K177" s="31">
        <v>1524</v>
      </c>
      <c r="L177" s="31">
        <v>1474</v>
      </c>
      <c r="M177" s="31">
        <v>1.00183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43.7</v>
      </c>
      <c r="D178" s="38">
        <v>43.483333333333341</v>
      </c>
      <c r="E178" s="38">
        <v>42.866666666666681</v>
      </c>
      <c r="F178" s="38">
        <v>42.033333333333339</v>
      </c>
      <c r="G178" s="38">
        <v>41.416666666666679</v>
      </c>
      <c r="H178" s="38">
        <v>44.316666666666684</v>
      </c>
      <c r="I178" s="38">
        <v>44.933333333333344</v>
      </c>
      <c r="J178" s="38">
        <v>45.766666666666687</v>
      </c>
      <c r="K178" s="31">
        <v>44.1</v>
      </c>
      <c r="L178" s="31">
        <v>42.65</v>
      </c>
      <c r="M178" s="31">
        <v>146.67901000000001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599.15</v>
      </c>
      <c r="D179" s="38">
        <v>597.68333333333328</v>
      </c>
      <c r="E179" s="38">
        <v>590.46666666666658</v>
      </c>
      <c r="F179" s="38">
        <v>581.7833333333333</v>
      </c>
      <c r="G179" s="38">
        <v>574.56666666666661</v>
      </c>
      <c r="H179" s="38">
        <v>606.36666666666656</v>
      </c>
      <c r="I179" s="38">
        <v>613.58333333333326</v>
      </c>
      <c r="J179" s="38">
        <v>622.26666666666654</v>
      </c>
      <c r="K179" s="31">
        <v>604.9</v>
      </c>
      <c r="L179" s="31">
        <v>589</v>
      </c>
      <c r="M179" s="31">
        <v>12.20613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1136.9000000000001</v>
      </c>
      <c r="D180" s="38">
        <v>1137.1666666666667</v>
      </c>
      <c r="E180" s="38">
        <v>1129.6333333333334</v>
      </c>
      <c r="F180" s="38">
        <v>1122.3666666666668</v>
      </c>
      <c r="G180" s="38">
        <v>1114.8333333333335</v>
      </c>
      <c r="H180" s="38">
        <v>1144.4333333333334</v>
      </c>
      <c r="I180" s="38">
        <v>1151.9666666666667</v>
      </c>
      <c r="J180" s="38">
        <v>1159.2333333333333</v>
      </c>
      <c r="K180" s="31">
        <v>1144.7</v>
      </c>
      <c r="L180" s="31">
        <v>1129.9000000000001</v>
      </c>
      <c r="M180" s="31">
        <v>0.63812999999999998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1685.6</v>
      </c>
      <c r="D181" s="38">
        <v>1675.9666666666665</v>
      </c>
      <c r="E181" s="38">
        <v>1656.6833333333329</v>
      </c>
      <c r="F181" s="38">
        <v>1627.7666666666664</v>
      </c>
      <c r="G181" s="38">
        <v>1608.4833333333329</v>
      </c>
      <c r="H181" s="38">
        <v>1704.883333333333</v>
      </c>
      <c r="I181" s="38">
        <v>1724.1666666666663</v>
      </c>
      <c r="J181" s="38">
        <v>1753.083333333333</v>
      </c>
      <c r="K181" s="31">
        <v>1695.25</v>
      </c>
      <c r="L181" s="31">
        <v>1647.05</v>
      </c>
      <c r="M181" s="31">
        <v>0.90161999999999998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453.7</v>
      </c>
      <c r="D182" s="38">
        <v>453.41666666666669</v>
      </c>
      <c r="E182" s="38">
        <v>451.83333333333337</v>
      </c>
      <c r="F182" s="38">
        <v>449.9666666666667</v>
      </c>
      <c r="G182" s="38">
        <v>448.38333333333338</v>
      </c>
      <c r="H182" s="38">
        <v>455.28333333333336</v>
      </c>
      <c r="I182" s="38">
        <v>456.86666666666673</v>
      </c>
      <c r="J182" s="38">
        <v>458.73333333333335</v>
      </c>
      <c r="K182" s="31">
        <v>455</v>
      </c>
      <c r="L182" s="31">
        <v>451.55</v>
      </c>
      <c r="M182" s="31">
        <v>0.34227000000000002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1081</v>
      </c>
      <c r="D183" s="38">
        <v>1080.3666666666666</v>
      </c>
      <c r="E183" s="38">
        <v>1071.7333333333331</v>
      </c>
      <c r="F183" s="38">
        <v>1062.4666666666665</v>
      </c>
      <c r="G183" s="38">
        <v>1053.833333333333</v>
      </c>
      <c r="H183" s="38">
        <v>1089.6333333333332</v>
      </c>
      <c r="I183" s="38">
        <v>1098.2666666666669</v>
      </c>
      <c r="J183" s="38">
        <v>1107.5333333333333</v>
      </c>
      <c r="K183" s="31">
        <v>1089</v>
      </c>
      <c r="L183" s="31">
        <v>1071.0999999999999</v>
      </c>
      <c r="M183" s="31">
        <v>14.487780000000001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517.85</v>
      </c>
      <c r="D184" s="38">
        <v>513.61666666666667</v>
      </c>
      <c r="E184" s="38">
        <v>507.23333333333335</v>
      </c>
      <c r="F184" s="38">
        <v>496.61666666666667</v>
      </c>
      <c r="G184" s="38">
        <v>490.23333333333335</v>
      </c>
      <c r="H184" s="38">
        <v>524.23333333333335</v>
      </c>
      <c r="I184" s="38">
        <v>530.61666666666679</v>
      </c>
      <c r="J184" s="38">
        <v>541.23333333333335</v>
      </c>
      <c r="K184" s="31">
        <v>520</v>
      </c>
      <c r="L184" s="31">
        <v>503</v>
      </c>
      <c r="M184" s="31">
        <v>5.0758299999999998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1568.45</v>
      </c>
      <c r="D185" s="38">
        <v>1575.5833333333333</v>
      </c>
      <c r="E185" s="38">
        <v>1557.2666666666664</v>
      </c>
      <c r="F185" s="38">
        <v>1546.0833333333333</v>
      </c>
      <c r="G185" s="38">
        <v>1527.7666666666664</v>
      </c>
      <c r="H185" s="38">
        <v>1586.7666666666664</v>
      </c>
      <c r="I185" s="38">
        <v>1605.0833333333335</v>
      </c>
      <c r="J185" s="38">
        <v>1616.2666666666664</v>
      </c>
      <c r="K185" s="31">
        <v>1593.9</v>
      </c>
      <c r="L185" s="31">
        <v>1564.4</v>
      </c>
      <c r="M185" s="31">
        <v>6.6040099999999997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122.8</v>
      </c>
      <c r="D186" s="38">
        <v>122.96666666666665</v>
      </c>
      <c r="E186" s="38">
        <v>121.0333333333333</v>
      </c>
      <c r="F186" s="38">
        <v>119.26666666666665</v>
      </c>
      <c r="G186" s="38">
        <v>117.3333333333333</v>
      </c>
      <c r="H186" s="38">
        <v>124.73333333333331</v>
      </c>
      <c r="I186" s="38">
        <v>126.66666666666667</v>
      </c>
      <c r="J186" s="38">
        <v>128.43333333333331</v>
      </c>
      <c r="K186" s="31">
        <v>124.9</v>
      </c>
      <c r="L186" s="31">
        <v>121.2</v>
      </c>
      <c r="M186" s="31">
        <v>19.422989999999999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296.89999999999998</v>
      </c>
      <c r="D187" s="38">
        <v>296.75</v>
      </c>
      <c r="E187" s="38">
        <v>293.7</v>
      </c>
      <c r="F187" s="38">
        <v>290.5</v>
      </c>
      <c r="G187" s="38">
        <v>287.45</v>
      </c>
      <c r="H187" s="38">
        <v>299.95</v>
      </c>
      <c r="I187" s="38">
        <v>302.99999999999994</v>
      </c>
      <c r="J187" s="38">
        <v>306.2</v>
      </c>
      <c r="K187" s="31">
        <v>299.8</v>
      </c>
      <c r="L187" s="31">
        <v>293.55</v>
      </c>
      <c r="M187" s="31">
        <v>24.46255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400.25</v>
      </c>
      <c r="D188" s="38">
        <v>401.65000000000003</v>
      </c>
      <c r="E188" s="38">
        <v>396.20000000000005</v>
      </c>
      <c r="F188" s="38">
        <v>392.15000000000003</v>
      </c>
      <c r="G188" s="38">
        <v>386.70000000000005</v>
      </c>
      <c r="H188" s="38">
        <v>405.70000000000005</v>
      </c>
      <c r="I188" s="38">
        <v>411.15</v>
      </c>
      <c r="J188" s="38">
        <v>415.20000000000005</v>
      </c>
      <c r="K188" s="31">
        <v>407.1</v>
      </c>
      <c r="L188" s="31">
        <v>397.6</v>
      </c>
      <c r="M188" s="31">
        <v>9.3663699999999999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1734.65</v>
      </c>
      <c r="D189" s="38">
        <v>1741.1166666666668</v>
      </c>
      <c r="E189" s="38">
        <v>1724.2833333333335</v>
      </c>
      <c r="F189" s="38">
        <v>1713.9166666666667</v>
      </c>
      <c r="G189" s="38">
        <v>1697.0833333333335</v>
      </c>
      <c r="H189" s="38">
        <v>1751.4833333333336</v>
      </c>
      <c r="I189" s="38">
        <v>1768.3166666666666</v>
      </c>
      <c r="J189" s="38">
        <v>1778.6833333333336</v>
      </c>
      <c r="K189" s="31">
        <v>1757.95</v>
      </c>
      <c r="L189" s="31">
        <v>1730.75</v>
      </c>
      <c r="M189" s="31">
        <v>4.5135500000000004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332.6</v>
      </c>
      <c r="D190" s="38">
        <v>332.8</v>
      </c>
      <c r="E190" s="38">
        <v>327.8</v>
      </c>
      <c r="F190" s="38">
        <v>323</v>
      </c>
      <c r="G190" s="38">
        <v>318</v>
      </c>
      <c r="H190" s="38">
        <v>337.6</v>
      </c>
      <c r="I190" s="38">
        <v>342.6</v>
      </c>
      <c r="J190" s="38">
        <v>347.40000000000003</v>
      </c>
      <c r="K190" s="31">
        <v>337.8</v>
      </c>
      <c r="L190" s="31">
        <v>328</v>
      </c>
      <c r="M190" s="31">
        <v>3.1449500000000001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2280.4499999999998</v>
      </c>
      <c r="D191" s="38">
        <v>2281.1</v>
      </c>
      <c r="E191" s="38">
        <v>2251.6999999999998</v>
      </c>
      <c r="F191" s="38">
        <v>2222.9499999999998</v>
      </c>
      <c r="G191" s="38">
        <v>2193.5499999999997</v>
      </c>
      <c r="H191" s="38">
        <v>2309.85</v>
      </c>
      <c r="I191" s="38">
        <v>2339.2500000000005</v>
      </c>
      <c r="J191" s="38">
        <v>2368</v>
      </c>
      <c r="K191" s="31">
        <v>2310.5</v>
      </c>
      <c r="L191" s="31">
        <v>2252.35</v>
      </c>
      <c r="M191" s="31">
        <v>0.72009000000000001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1281.4000000000001</v>
      </c>
      <c r="D192" s="38">
        <v>1277.8999999999999</v>
      </c>
      <c r="E192" s="38">
        <v>1265.9999999999998</v>
      </c>
      <c r="F192" s="38">
        <v>1250.5999999999999</v>
      </c>
      <c r="G192" s="38">
        <v>1238.6999999999998</v>
      </c>
      <c r="H192" s="38">
        <v>1293.2999999999997</v>
      </c>
      <c r="I192" s="38">
        <v>1305.1999999999998</v>
      </c>
      <c r="J192" s="38">
        <v>1320.5999999999997</v>
      </c>
      <c r="K192" s="31">
        <v>1289.8</v>
      </c>
      <c r="L192" s="31">
        <v>1262.5</v>
      </c>
      <c r="M192" s="31">
        <v>0.20977000000000001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163.9</v>
      </c>
      <c r="D193" s="38">
        <v>164.03333333333333</v>
      </c>
      <c r="E193" s="38">
        <v>162.46666666666667</v>
      </c>
      <c r="F193" s="38">
        <v>161.03333333333333</v>
      </c>
      <c r="G193" s="38">
        <v>159.46666666666667</v>
      </c>
      <c r="H193" s="38">
        <v>165.46666666666667</v>
      </c>
      <c r="I193" s="38">
        <v>167.03333333333333</v>
      </c>
      <c r="J193" s="38">
        <v>168.46666666666667</v>
      </c>
      <c r="K193" s="31">
        <v>165.6</v>
      </c>
      <c r="L193" s="31">
        <v>162.6</v>
      </c>
      <c r="M193" s="31">
        <v>21.494679999999999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284.45</v>
      </c>
      <c r="D194" s="38">
        <v>286.38333333333333</v>
      </c>
      <c r="E194" s="38">
        <v>281.06666666666666</v>
      </c>
      <c r="F194" s="38">
        <v>277.68333333333334</v>
      </c>
      <c r="G194" s="38">
        <v>272.36666666666667</v>
      </c>
      <c r="H194" s="38">
        <v>289.76666666666665</v>
      </c>
      <c r="I194" s="38">
        <v>295.08333333333326</v>
      </c>
      <c r="J194" s="38">
        <v>298.46666666666664</v>
      </c>
      <c r="K194" s="31">
        <v>291.7</v>
      </c>
      <c r="L194" s="31">
        <v>283</v>
      </c>
      <c r="M194" s="31">
        <v>4.6413700000000002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678</v>
      </c>
      <c r="D195" s="38">
        <v>680.51666666666677</v>
      </c>
      <c r="E195" s="38">
        <v>673.38333333333355</v>
      </c>
      <c r="F195" s="38">
        <v>668.76666666666677</v>
      </c>
      <c r="G195" s="38">
        <v>661.63333333333355</v>
      </c>
      <c r="H195" s="38">
        <v>685.13333333333355</v>
      </c>
      <c r="I195" s="38">
        <v>692.26666666666677</v>
      </c>
      <c r="J195" s="38">
        <v>696.88333333333355</v>
      </c>
      <c r="K195" s="31">
        <v>687.65</v>
      </c>
      <c r="L195" s="31">
        <v>675.9</v>
      </c>
      <c r="M195" s="31">
        <v>0.82615000000000005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465.05</v>
      </c>
      <c r="D196" s="38">
        <v>466.36666666666662</v>
      </c>
      <c r="E196" s="38">
        <v>460.98333333333323</v>
      </c>
      <c r="F196" s="38">
        <v>456.91666666666663</v>
      </c>
      <c r="G196" s="38">
        <v>451.53333333333325</v>
      </c>
      <c r="H196" s="38">
        <v>470.43333333333322</v>
      </c>
      <c r="I196" s="38">
        <v>475.81666666666655</v>
      </c>
      <c r="J196" s="38">
        <v>479.88333333333321</v>
      </c>
      <c r="K196" s="31">
        <v>471.75</v>
      </c>
      <c r="L196" s="31">
        <v>462.3</v>
      </c>
      <c r="M196" s="31">
        <v>15.78398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3792.5</v>
      </c>
      <c r="D197" s="38">
        <v>3766.75</v>
      </c>
      <c r="E197" s="38">
        <v>3726.75</v>
      </c>
      <c r="F197" s="38">
        <v>3661</v>
      </c>
      <c r="G197" s="38">
        <v>3621</v>
      </c>
      <c r="H197" s="38">
        <v>3832.5</v>
      </c>
      <c r="I197" s="38">
        <v>3872.5</v>
      </c>
      <c r="J197" s="38">
        <v>3938.25</v>
      </c>
      <c r="K197" s="31">
        <v>3806.75</v>
      </c>
      <c r="L197" s="31">
        <v>3701</v>
      </c>
      <c r="M197" s="31">
        <v>17.473189999999999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978.5</v>
      </c>
      <c r="D198" s="38">
        <v>973.29999999999984</v>
      </c>
      <c r="E198" s="38">
        <v>958.74999999999966</v>
      </c>
      <c r="F198" s="38">
        <v>938.99999999999977</v>
      </c>
      <c r="G198" s="38">
        <v>924.44999999999959</v>
      </c>
      <c r="H198" s="38">
        <v>993.04999999999973</v>
      </c>
      <c r="I198" s="38">
        <v>1007.5999999999999</v>
      </c>
      <c r="J198" s="38">
        <v>1027.3499999999999</v>
      </c>
      <c r="K198" s="31">
        <v>987.85</v>
      </c>
      <c r="L198" s="31">
        <v>953.55</v>
      </c>
      <c r="M198" s="31">
        <v>6.6446399999999999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1282.8</v>
      </c>
      <c r="D199" s="38">
        <v>1289.3666666666666</v>
      </c>
      <c r="E199" s="38">
        <v>1273.833333333333</v>
      </c>
      <c r="F199" s="38">
        <v>1264.8666666666666</v>
      </c>
      <c r="G199" s="38">
        <v>1249.333333333333</v>
      </c>
      <c r="H199" s="38">
        <v>1298.333333333333</v>
      </c>
      <c r="I199" s="38">
        <v>1313.8666666666663</v>
      </c>
      <c r="J199" s="38">
        <v>1322.833333333333</v>
      </c>
      <c r="K199" s="31">
        <v>1304.9000000000001</v>
      </c>
      <c r="L199" s="31">
        <v>1280.4000000000001</v>
      </c>
      <c r="M199" s="31">
        <v>14.160909999999999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1187.95</v>
      </c>
      <c r="D200" s="38">
        <v>1182.3166666666666</v>
      </c>
      <c r="E200" s="38">
        <v>1170.6333333333332</v>
      </c>
      <c r="F200" s="38">
        <v>1153.3166666666666</v>
      </c>
      <c r="G200" s="38">
        <v>1141.6333333333332</v>
      </c>
      <c r="H200" s="38">
        <v>1199.6333333333332</v>
      </c>
      <c r="I200" s="38">
        <v>1211.3166666666666</v>
      </c>
      <c r="J200" s="38">
        <v>1228.6333333333332</v>
      </c>
      <c r="K200" s="31">
        <v>1194</v>
      </c>
      <c r="L200" s="31">
        <v>1165</v>
      </c>
      <c r="M200" s="31">
        <v>30.366479999999999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2821.95</v>
      </c>
      <c r="D201" s="38">
        <v>2811.9833333333336</v>
      </c>
      <c r="E201" s="38">
        <v>2793.9666666666672</v>
      </c>
      <c r="F201" s="38">
        <v>2765.9833333333336</v>
      </c>
      <c r="G201" s="38">
        <v>2747.9666666666672</v>
      </c>
      <c r="H201" s="38">
        <v>2839.9666666666672</v>
      </c>
      <c r="I201" s="38">
        <v>2857.9833333333336</v>
      </c>
      <c r="J201" s="38">
        <v>2885.9666666666672</v>
      </c>
      <c r="K201" s="31">
        <v>2830</v>
      </c>
      <c r="L201" s="31">
        <v>2784</v>
      </c>
      <c r="M201" s="31">
        <v>69.816040000000001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2295.65</v>
      </c>
      <c r="D202" s="38">
        <v>2265.1833333333334</v>
      </c>
      <c r="E202" s="38">
        <v>2180.4666666666667</v>
      </c>
      <c r="F202" s="38">
        <v>2065.2833333333333</v>
      </c>
      <c r="G202" s="38">
        <v>1980.5666666666666</v>
      </c>
      <c r="H202" s="38">
        <v>2380.3666666666668</v>
      </c>
      <c r="I202" s="38">
        <v>2465.0833333333339</v>
      </c>
      <c r="J202" s="38">
        <v>2580.2666666666669</v>
      </c>
      <c r="K202" s="31">
        <v>2349.9</v>
      </c>
      <c r="L202" s="31">
        <v>2150</v>
      </c>
      <c r="M202" s="31">
        <v>61.86674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1701.4</v>
      </c>
      <c r="D203" s="38">
        <v>1697.8166666666666</v>
      </c>
      <c r="E203" s="38">
        <v>1686.8333333333333</v>
      </c>
      <c r="F203" s="38">
        <v>1672.2666666666667</v>
      </c>
      <c r="G203" s="38">
        <v>1661.2833333333333</v>
      </c>
      <c r="H203" s="38">
        <v>1712.3833333333332</v>
      </c>
      <c r="I203" s="38">
        <v>1723.3666666666668</v>
      </c>
      <c r="J203" s="38">
        <v>1737.9333333333332</v>
      </c>
      <c r="K203" s="31">
        <v>1708.8</v>
      </c>
      <c r="L203" s="31">
        <v>1683.25</v>
      </c>
      <c r="M203" s="31">
        <v>203.49508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651.20000000000005</v>
      </c>
      <c r="D204" s="38">
        <v>649.06666666666672</v>
      </c>
      <c r="E204" s="38">
        <v>640.63333333333344</v>
      </c>
      <c r="F204" s="38">
        <v>630.06666666666672</v>
      </c>
      <c r="G204" s="38">
        <v>621.63333333333344</v>
      </c>
      <c r="H204" s="38">
        <v>659.63333333333344</v>
      </c>
      <c r="I204" s="38">
        <v>668.06666666666661</v>
      </c>
      <c r="J204" s="38">
        <v>678.63333333333344</v>
      </c>
      <c r="K204" s="31">
        <v>657.5</v>
      </c>
      <c r="L204" s="31">
        <v>638.5</v>
      </c>
      <c r="M204" s="31">
        <v>86.817959999999999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1630.35</v>
      </c>
      <c r="D205" s="38">
        <v>1626.8166666666666</v>
      </c>
      <c r="E205" s="38">
        <v>1599.6333333333332</v>
      </c>
      <c r="F205" s="38">
        <v>1568.9166666666665</v>
      </c>
      <c r="G205" s="38">
        <v>1541.7333333333331</v>
      </c>
      <c r="H205" s="38">
        <v>1657.5333333333333</v>
      </c>
      <c r="I205" s="38">
        <v>1684.7166666666667</v>
      </c>
      <c r="J205" s="38">
        <v>1715.4333333333334</v>
      </c>
      <c r="K205" s="31">
        <v>1654</v>
      </c>
      <c r="L205" s="31">
        <v>1596.1</v>
      </c>
      <c r="M205" s="31">
        <v>2.21279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2910.1</v>
      </c>
      <c r="D206" s="38">
        <v>2888.3666666666668</v>
      </c>
      <c r="E206" s="38">
        <v>2856.7333333333336</v>
      </c>
      <c r="F206" s="38">
        <v>2803.3666666666668</v>
      </c>
      <c r="G206" s="38">
        <v>2771.7333333333336</v>
      </c>
      <c r="H206" s="38">
        <v>2941.7333333333336</v>
      </c>
      <c r="I206" s="38">
        <v>2973.3666666666668</v>
      </c>
      <c r="J206" s="38">
        <v>3026.7333333333336</v>
      </c>
      <c r="K206" s="31">
        <v>2920</v>
      </c>
      <c r="L206" s="31">
        <v>2835</v>
      </c>
      <c r="M206" s="31">
        <v>9.6219400000000004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64.95</v>
      </c>
      <c r="D207" s="38">
        <v>65.116666666666674</v>
      </c>
      <c r="E207" s="38">
        <v>64.583333333333343</v>
      </c>
      <c r="F207" s="38">
        <v>64.216666666666669</v>
      </c>
      <c r="G207" s="38">
        <v>63.683333333333337</v>
      </c>
      <c r="H207" s="38">
        <v>65.483333333333348</v>
      </c>
      <c r="I207" s="38">
        <v>66.01666666666668</v>
      </c>
      <c r="J207" s="38">
        <v>66.383333333333354</v>
      </c>
      <c r="K207" s="31">
        <v>65.650000000000006</v>
      </c>
      <c r="L207" s="31">
        <v>64.75</v>
      </c>
      <c r="M207" s="31">
        <v>30.751169999999998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1079.5999999999999</v>
      </c>
      <c r="D208" s="38">
        <v>1080.7166666666665</v>
      </c>
      <c r="E208" s="38">
        <v>1067.9333333333329</v>
      </c>
      <c r="F208" s="38">
        <v>1056.2666666666664</v>
      </c>
      <c r="G208" s="38">
        <v>1043.4833333333329</v>
      </c>
      <c r="H208" s="38">
        <v>1092.383333333333</v>
      </c>
      <c r="I208" s="38">
        <v>1105.1666666666663</v>
      </c>
      <c r="J208" s="38">
        <v>1116.833333333333</v>
      </c>
      <c r="K208" s="31">
        <v>1093.5</v>
      </c>
      <c r="L208" s="31">
        <v>1069.05</v>
      </c>
      <c r="M208" s="31">
        <v>0.35971999999999998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313.45</v>
      </c>
      <c r="D209" s="38">
        <v>313.41666666666669</v>
      </c>
      <c r="E209" s="38">
        <v>311.73333333333335</v>
      </c>
      <c r="F209" s="38">
        <v>310.01666666666665</v>
      </c>
      <c r="G209" s="38">
        <v>308.33333333333331</v>
      </c>
      <c r="H209" s="38">
        <v>315.13333333333338</v>
      </c>
      <c r="I209" s="38">
        <v>316.81666666666666</v>
      </c>
      <c r="J209" s="38">
        <v>318.53333333333342</v>
      </c>
      <c r="K209" s="31">
        <v>315.10000000000002</v>
      </c>
      <c r="L209" s="31">
        <v>311.7</v>
      </c>
      <c r="M209" s="31">
        <v>1.73685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420.95</v>
      </c>
      <c r="D210" s="38">
        <v>419.41666666666669</v>
      </c>
      <c r="E210" s="38">
        <v>416.18333333333339</v>
      </c>
      <c r="F210" s="38">
        <v>411.41666666666669</v>
      </c>
      <c r="G210" s="38">
        <v>408.18333333333339</v>
      </c>
      <c r="H210" s="38">
        <v>424.18333333333339</v>
      </c>
      <c r="I210" s="38">
        <v>427.41666666666663</v>
      </c>
      <c r="J210" s="38">
        <v>432.18333333333339</v>
      </c>
      <c r="K210" s="31">
        <v>422.65</v>
      </c>
      <c r="L210" s="31">
        <v>414.65</v>
      </c>
      <c r="M210" s="31">
        <v>41.15005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116.05</v>
      </c>
      <c r="D211" s="38">
        <v>116.34999999999998</v>
      </c>
      <c r="E211" s="38">
        <v>114.79999999999995</v>
      </c>
      <c r="F211" s="38">
        <v>113.54999999999997</v>
      </c>
      <c r="G211" s="38">
        <v>111.99999999999994</v>
      </c>
      <c r="H211" s="38">
        <v>117.59999999999997</v>
      </c>
      <c r="I211" s="38">
        <v>119.15</v>
      </c>
      <c r="J211" s="38">
        <v>120.39999999999998</v>
      </c>
      <c r="K211" s="31">
        <v>117.9</v>
      </c>
      <c r="L211" s="31">
        <v>115.1</v>
      </c>
      <c r="M211" s="31">
        <v>43.144950000000001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273.85000000000002</v>
      </c>
      <c r="D212" s="38">
        <v>272.33333333333331</v>
      </c>
      <c r="E212" s="38">
        <v>269.66666666666663</v>
      </c>
      <c r="F212" s="38">
        <v>265.48333333333329</v>
      </c>
      <c r="G212" s="38">
        <v>262.81666666666661</v>
      </c>
      <c r="H212" s="38">
        <v>276.51666666666665</v>
      </c>
      <c r="I212" s="38">
        <v>279.18333333333328</v>
      </c>
      <c r="J212" s="38">
        <v>283.36666666666667</v>
      </c>
      <c r="K212" s="31">
        <v>275</v>
      </c>
      <c r="L212" s="31">
        <v>268.14999999999998</v>
      </c>
      <c r="M212" s="31">
        <v>31.38175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2678.15</v>
      </c>
      <c r="D213" s="38">
        <v>2671.7999999999997</v>
      </c>
      <c r="E213" s="38">
        <v>2657.6999999999994</v>
      </c>
      <c r="F213" s="38">
        <v>2637.2499999999995</v>
      </c>
      <c r="G213" s="38">
        <v>2623.1499999999992</v>
      </c>
      <c r="H213" s="38">
        <v>2692.2499999999995</v>
      </c>
      <c r="I213" s="38">
        <v>2706.35</v>
      </c>
      <c r="J213" s="38">
        <v>2726.7999999999997</v>
      </c>
      <c r="K213" s="31">
        <v>2685.9</v>
      </c>
      <c r="L213" s="31">
        <v>2651.35</v>
      </c>
      <c r="M213" s="31">
        <v>11.60181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307.35000000000002</v>
      </c>
      <c r="D214" s="38">
        <v>306.88333333333338</v>
      </c>
      <c r="E214" s="38">
        <v>305.76666666666677</v>
      </c>
      <c r="F214" s="38">
        <v>304.18333333333339</v>
      </c>
      <c r="G214" s="38">
        <v>303.06666666666678</v>
      </c>
      <c r="H214" s="38">
        <v>308.46666666666675</v>
      </c>
      <c r="I214" s="38">
        <v>309.58333333333343</v>
      </c>
      <c r="J214" s="38">
        <v>311.16666666666674</v>
      </c>
      <c r="K214" s="31">
        <v>308</v>
      </c>
      <c r="L214" s="31">
        <v>305.3</v>
      </c>
      <c r="M214" s="31">
        <v>3.4757400000000001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648.6</v>
      </c>
      <c r="D215" s="38">
        <v>645.51666666666665</v>
      </c>
      <c r="E215" s="38">
        <v>641.0333333333333</v>
      </c>
      <c r="F215" s="38">
        <v>633.4666666666667</v>
      </c>
      <c r="G215" s="38">
        <v>628.98333333333335</v>
      </c>
      <c r="H215" s="38">
        <v>653.08333333333326</v>
      </c>
      <c r="I215" s="38">
        <v>657.56666666666661</v>
      </c>
      <c r="J215" s="38">
        <v>665.13333333333321</v>
      </c>
      <c r="K215" s="31">
        <v>650</v>
      </c>
      <c r="L215" s="31">
        <v>637.95000000000005</v>
      </c>
      <c r="M215" s="31">
        <v>0.42653999999999997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784</v>
      </c>
      <c r="D216" s="38">
        <v>792.85</v>
      </c>
      <c r="E216" s="38">
        <v>769.15000000000009</v>
      </c>
      <c r="F216" s="38">
        <v>754.30000000000007</v>
      </c>
      <c r="G216" s="38">
        <v>730.60000000000014</v>
      </c>
      <c r="H216" s="38">
        <v>807.7</v>
      </c>
      <c r="I216" s="38">
        <v>831.40000000000009</v>
      </c>
      <c r="J216" s="38">
        <v>846.25</v>
      </c>
      <c r="K216" s="31">
        <v>816.55</v>
      </c>
      <c r="L216" s="31">
        <v>778</v>
      </c>
      <c r="M216" s="31">
        <v>2.8312200000000001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41679.050000000003</v>
      </c>
      <c r="D217" s="38">
        <v>41729.599999999999</v>
      </c>
      <c r="E217" s="38">
        <v>41382.649999999994</v>
      </c>
      <c r="F217" s="38">
        <v>41086.249999999993</v>
      </c>
      <c r="G217" s="38">
        <v>40739.299999999988</v>
      </c>
      <c r="H217" s="38">
        <v>42026</v>
      </c>
      <c r="I217" s="38">
        <v>42372.95</v>
      </c>
      <c r="J217" s="38">
        <v>42669.350000000006</v>
      </c>
      <c r="K217" s="31">
        <v>42076.55</v>
      </c>
      <c r="L217" s="31">
        <v>41433.199999999997</v>
      </c>
      <c r="M217" s="31">
        <v>2.4809999999999999E-2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57.05</v>
      </c>
      <c r="D218" s="38">
        <v>57.233333333333327</v>
      </c>
      <c r="E218" s="38">
        <v>56.716666666666654</v>
      </c>
      <c r="F218" s="38">
        <v>56.383333333333326</v>
      </c>
      <c r="G218" s="38">
        <v>55.866666666666653</v>
      </c>
      <c r="H218" s="38">
        <v>57.566666666666656</v>
      </c>
      <c r="I218" s="38">
        <v>58.083333333333321</v>
      </c>
      <c r="J218" s="38">
        <v>58.416666666666657</v>
      </c>
      <c r="K218" s="31">
        <v>57.75</v>
      </c>
      <c r="L218" s="31">
        <v>56.9</v>
      </c>
      <c r="M218" s="31">
        <v>39.217039999999997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60.3</v>
      </c>
      <c r="D219" s="38">
        <v>60.4</v>
      </c>
      <c r="E219" s="38">
        <v>59.15</v>
      </c>
      <c r="F219" s="38">
        <v>58</v>
      </c>
      <c r="G219" s="38">
        <v>56.75</v>
      </c>
      <c r="H219" s="38">
        <v>61.55</v>
      </c>
      <c r="I219" s="38">
        <v>62.8</v>
      </c>
      <c r="J219" s="38">
        <v>63.949999999999996</v>
      </c>
      <c r="K219" s="31">
        <v>61.65</v>
      </c>
      <c r="L219" s="31">
        <v>59.25</v>
      </c>
      <c r="M219" s="31">
        <v>133.50288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123.4</v>
      </c>
      <c r="D220" s="38">
        <v>121.93333333333334</v>
      </c>
      <c r="E220" s="38">
        <v>118.41666666666667</v>
      </c>
      <c r="F220" s="38">
        <v>113.43333333333334</v>
      </c>
      <c r="G220" s="38">
        <v>109.91666666666667</v>
      </c>
      <c r="H220" s="38">
        <v>126.91666666666667</v>
      </c>
      <c r="I220" s="38">
        <v>130.43333333333334</v>
      </c>
      <c r="J220" s="38">
        <v>135.41666666666669</v>
      </c>
      <c r="K220" s="31">
        <v>125.45</v>
      </c>
      <c r="L220" s="31">
        <v>116.95</v>
      </c>
      <c r="M220" s="31">
        <v>403.04475000000002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934.6</v>
      </c>
      <c r="D221" s="38">
        <v>935.81666666666672</v>
      </c>
      <c r="E221" s="38">
        <v>929.43333333333339</v>
      </c>
      <c r="F221" s="38">
        <v>924.26666666666665</v>
      </c>
      <c r="G221" s="38">
        <v>917.88333333333333</v>
      </c>
      <c r="H221" s="38">
        <v>940.98333333333346</v>
      </c>
      <c r="I221" s="38">
        <v>947.3666666666669</v>
      </c>
      <c r="J221" s="38">
        <v>952.53333333333353</v>
      </c>
      <c r="K221" s="31">
        <v>942.2</v>
      </c>
      <c r="L221" s="31">
        <v>930.65</v>
      </c>
      <c r="M221" s="31">
        <v>138.43217999999999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1344.45</v>
      </c>
      <c r="D222" s="38">
        <v>1339.3333333333333</v>
      </c>
      <c r="E222" s="38">
        <v>1326.1666666666665</v>
      </c>
      <c r="F222" s="38">
        <v>1307.8833333333332</v>
      </c>
      <c r="G222" s="38">
        <v>1294.7166666666665</v>
      </c>
      <c r="H222" s="38">
        <v>1357.6166666666666</v>
      </c>
      <c r="I222" s="38">
        <v>1370.7833333333331</v>
      </c>
      <c r="J222" s="38">
        <v>1389.0666666666666</v>
      </c>
      <c r="K222" s="31">
        <v>1352.5</v>
      </c>
      <c r="L222" s="31">
        <v>1321.05</v>
      </c>
      <c r="M222" s="31">
        <v>10.568300000000001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572.5</v>
      </c>
      <c r="D223" s="38">
        <v>570.61666666666667</v>
      </c>
      <c r="E223" s="38">
        <v>566.2833333333333</v>
      </c>
      <c r="F223" s="38">
        <v>560.06666666666661</v>
      </c>
      <c r="G223" s="38">
        <v>555.73333333333323</v>
      </c>
      <c r="H223" s="38">
        <v>576.83333333333337</v>
      </c>
      <c r="I223" s="38">
        <v>581.16666666666663</v>
      </c>
      <c r="J223" s="38">
        <v>587.38333333333344</v>
      </c>
      <c r="K223" s="31">
        <v>574.95000000000005</v>
      </c>
      <c r="L223" s="31">
        <v>564.4</v>
      </c>
      <c r="M223" s="31">
        <v>15.969150000000001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55.35</v>
      </c>
      <c r="D224" s="38">
        <v>55.1</v>
      </c>
      <c r="E224" s="38">
        <v>53.95</v>
      </c>
      <c r="F224" s="38">
        <v>52.550000000000004</v>
      </c>
      <c r="G224" s="38">
        <v>51.400000000000006</v>
      </c>
      <c r="H224" s="38">
        <v>56.5</v>
      </c>
      <c r="I224" s="38">
        <v>57.649999999999991</v>
      </c>
      <c r="J224" s="38">
        <v>59.05</v>
      </c>
      <c r="K224" s="31">
        <v>56.25</v>
      </c>
      <c r="L224" s="31">
        <v>53.7</v>
      </c>
      <c r="M224" s="31">
        <v>174.40813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7.45</v>
      </c>
      <c r="D225" s="38">
        <v>7.45</v>
      </c>
      <c r="E225" s="38">
        <v>7.3500000000000005</v>
      </c>
      <c r="F225" s="38">
        <v>7.25</v>
      </c>
      <c r="G225" s="38">
        <v>7.15</v>
      </c>
      <c r="H225" s="38">
        <v>7.5500000000000007</v>
      </c>
      <c r="I225" s="38">
        <v>7.65</v>
      </c>
      <c r="J225" s="38">
        <v>7.7500000000000009</v>
      </c>
      <c r="K225" s="31">
        <v>7.55</v>
      </c>
      <c r="L225" s="31">
        <v>7.35</v>
      </c>
      <c r="M225" s="31">
        <v>676.94572000000005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102.7</v>
      </c>
      <c r="D226" s="38">
        <v>102.85000000000001</v>
      </c>
      <c r="E226" s="38">
        <v>102.05000000000001</v>
      </c>
      <c r="F226" s="38">
        <v>101.4</v>
      </c>
      <c r="G226" s="38">
        <v>100.60000000000001</v>
      </c>
      <c r="H226" s="38">
        <v>103.50000000000001</v>
      </c>
      <c r="I226" s="38">
        <v>104.3</v>
      </c>
      <c r="J226" s="38">
        <v>104.95000000000002</v>
      </c>
      <c r="K226" s="31">
        <v>103.65</v>
      </c>
      <c r="L226" s="31">
        <v>102.2</v>
      </c>
      <c r="M226" s="31">
        <v>33.827460000000002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79.400000000000006</v>
      </c>
      <c r="D227" s="38">
        <v>80.033333333333346</v>
      </c>
      <c r="E227" s="38">
        <v>78.616666666666688</v>
      </c>
      <c r="F227" s="38">
        <v>77.833333333333343</v>
      </c>
      <c r="G227" s="38">
        <v>76.416666666666686</v>
      </c>
      <c r="H227" s="38">
        <v>80.816666666666691</v>
      </c>
      <c r="I227" s="38">
        <v>82.233333333333348</v>
      </c>
      <c r="J227" s="38">
        <v>83.016666666666694</v>
      </c>
      <c r="K227" s="31">
        <v>81.45</v>
      </c>
      <c r="L227" s="31">
        <v>79.25</v>
      </c>
      <c r="M227" s="31">
        <v>456.26524999999998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127.1</v>
      </c>
      <c r="D228" s="38">
        <v>127.41666666666667</v>
      </c>
      <c r="E228" s="38">
        <v>126.43333333333334</v>
      </c>
      <c r="F228" s="38">
        <v>125.76666666666667</v>
      </c>
      <c r="G228" s="38">
        <v>124.78333333333333</v>
      </c>
      <c r="H228" s="38">
        <v>128.08333333333334</v>
      </c>
      <c r="I228" s="38">
        <v>129.06666666666666</v>
      </c>
      <c r="J228" s="38">
        <v>129.73333333333335</v>
      </c>
      <c r="K228" s="31">
        <v>128.4</v>
      </c>
      <c r="L228" s="31">
        <v>126.75</v>
      </c>
      <c r="M228" s="31">
        <v>43.931899999999999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812.7</v>
      </c>
      <c r="D229" s="38">
        <v>818.11666666666667</v>
      </c>
      <c r="E229" s="38">
        <v>803.23333333333335</v>
      </c>
      <c r="F229" s="38">
        <v>793.76666666666665</v>
      </c>
      <c r="G229" s="38">
        <v>778.88333333333333</v>
      </c>
      <c r="H229" s="38">
        <v>827.58333333333337</v>
      </c>
      <c r="I229" s="38">
        <v>842.46666666666681</v>
      </c>
      <c r="J229" s="38">
        <v>851.93333333333339</v>
      </c>
      <c r="K229" s="31">
        <v>833</v>
      </c>
      <c r="L229" s="31">
        <v>808.65</v>
      </c>
      <c r="M229" s="31">
        <v>0.22744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473.35</v>
      </c>
      <c r="D230" s="38">
        <v>474.7833333333333</v>
      </c>
      <c r="E230" s="38">
        <v>470.81666666666661</v>
      </c>
      <c r="F230" s="38">
        <v>468.2833333333333</v>
      </c>
      <c r="G230" s="38">
        <v>464.31666666666661</v>
      </c>
      <c r="H230" s="38">
        <v>477.31666666666661</v>
      </c>
      <c r="I230" s="38">
        <v>481.2833333333333</v>
      </c>
      <c r="J230" s="38">
        <v>483.81666666666661</v>
      </c>
      <c r="K230" s="31">
        <v>478.75</v>
      </c>
      <c r="L230" s="31">
        <v>472.25</v>
      </c>
      <c r="M230" s="31">
        <v>13.00342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505.65</v>
      </c>
      <c r="D231" s="38">
        <v>504.73333333333329</v>
      </c>
      <c r="E231" s="38">
        <v>496.56666666666661</v>
      </c>
      <c r="F231" s="38">
        <v>487.48333333333329</v>
      </c>
      <c r="G231" s="38">
        <v>479.31666666666661</v>
      </c>
      <c r="H231" s="38">
        <v>513.81666666666661</v>
      </c>
      <c r="I231" s="38">
        <v>521.98333333333323</v>
      </c>
      <c r="J231" s="38">
        <v>531.06666666666661</v>
      </c>
      <c r="K231" s="31">
        <v>512.9</v>
      </c>
      <c r="L231" s="31">
        <v>495.65</v>
      </c>
      <c r="M231" s="31">
        <v>7.7037800000000001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392.5</v>
      </c>
      <c r="D232" s="38">
        <v>393.88333333333338</v>
      </c>
      <c r="E232" s="38">
        <v>389.26666666666677</v>
      </c>
      <c r="F232" s="38">
        <v>386.03333333333336</v>
      </c>
      <c r="G232" s="38">
        <v>381.41666666666674</v>
      </c>
      <c r="H232" s="38">
        <v>397.11666666666679</v>
      </c>
      <c r="I232" s="38">
        <v>401.73333333333346</v>
      </c>
      <c r="J232" s="38">
        <v>404.96666666666681</v>
      </c>
      <c r="K232" s="31">
        <v>398.5</v>
      </c>
      <c r="L232" s="31">
        <v>390.65</v>
      </c>
      <c r="M232" s="31">
        <v>48.0443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212.1</v>
      </c>
      <c r="D233" s="38">
        <v>213.54999999999998</v>
      </c>
      <c r="E233" s="38">
        <v>210.29999999999995</v>
      </c>
      <c r="F233" s="38">
        <v>208.49999999999997</v>
      </c>
      <c r="G233" s="38">
        <v>205.24999999999994</v>
      </c>
      <c r="H233" s="38">
        <v>215.34999999999997</v>
      </c>
      <c r="I233" s="38">
        <v>218.60000000000002</v>
      </c>
      <c r="J233" s="38">
        <v>220.39999999999998</v>
      </c>
      <c r="K233" s="31">
        <v>216.8</v>
      </c>
      <c r="L233" s="31">
        <v>211.75</v>
      </c>
      <c r="M233" s="31">
        <v>19.277619999999999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2814.2</v>
      </c>
      <c r="D234" s="38">
        <v>2820.8666666666663</v>
      </c>
      <c r="E234" s="38">
        <v>2793.7833333333328</v>
      </c>
      <c r="F234" s="38">
        <v>2773.3666666666663</v>
      </c>
      <c r="G234" s="38">
        <v>2746.2833333333328</v>
      </c>
      <c r="H234" s="38">
        <v>2841.2833333333328</v>
      </c>
      <c r="I234" s="38">
        <v>2868.3666666666659</v>
      </c>
      <c r="J234" s="38">
        <v>2888.7833333333328</v>
      </c>
      <c r="K234" s="31">
        <v>2847.95</v>
      </c>
      <c r="L234" s="31">
        <v>2800.45</v>
      </c>
      <c r="M234" s="31">
        <v>1.6626700000000001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292.55</v>
      </c>
      <c r="D235" s="38">
        <v>288.21666666666664</v>
      </c>
      <c r="E235" s="38">
        <v>282.93333333333328</v>
      </c>
      <c r="F235" s="38">
        <v>273.31666666666666</v>
      </c>
      <c r="G235" s="38">
        <v>268.0333333333333</v>
      </c>
      <c r="H235" s="38">
        <v>297.83333333333326</v>
      </c>
      <c r="I235" s="38">
        <v>303.11666666666667</v>
      </c>
      <c r="J235" s="38">
        <v>312.73333333333323</v>
      </c>
      <c r="K235" s="31">
        <v>293.5</v>
      </c>
      <c r="L235" s="31">
        <v>278.60000000000002</v>
      </c>
      <c r="M235" s="31">
        <v>35.592689999999997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2626.9</v>
      </c>
      <c r="D236" s="38">
        <v>2631.0833333333335</v>
      </c>
      <c r="E236" s="38">
        <v>2603.8666666666668</v>
      </c>
      <c r="F236" s="38">
        <v>2580.8333333333335</v>
      </c>
      <c r="G236" s="38">
        <v>2553.6166666666668</v>
      </c>
      <c r="H236" s="38">
        <v>2654.1166666666668</v>
      </c>
      <c r="I236" s="38">
        <v>2681.333333333333</v>
      </c>
      <c r="J236" s="38">
        <v>2704.3666666666668</v>
      </c>
      <c r="K236" s="31">
        <v>2658.3</v>
      </c>
      <c r="L236" s="31">
        <v>2608.0500000000002</v>
      </c>
      <c r="M236" s="31">
        <v>10.988810000000001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1428.9</v>
      </c>
      <c r="D237" s="38">
        <v>1434.3</v>
      </c>
      <c r="E237" s="38">
        <v>1419.6</v>
      </c>
      <c r="F237" s="38">
        <v>1410.3</v>
      </c>
      <c r="G237" s="38">
        <v>1395.6</v>
      </c>
      <c r="H237" s="38">
        <v>1443.6</v>
      </c>
      <c r="I237" s="38">
        <v>1458.3000000000002</v>
      </c>
      <c r="J237" s="38">
        <v>1467.6</v>
      </c>
      <c r="K237" s="31">
        <v>1449</v>
      </c>
      <c r="L237" s="31">
        <v>1425</v>
      </c>
      <c r="M237" s="31">
        <v>0.56911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1374.65</v>
      </c>
      <c r="D238" s="38">
        <v>1364.6499999999999</v>
      </c>
      <c r="E238" s="38">
        <v>1347.0499999999997</v>
      </c>
      <c r="F238" s="38">
        <v>1319.4499999999998</v>
      </c>
      <c r="G238" s="38">
        <v>1301.8499999999997</v>
      </c>
      <c r="H238" s="38">
        <v>1392.2499999999998</v>
      </c>
      <c r="I238" s="38">
        <v>1409.8499999999997</v>
      </c>
      <c r="J238" s="38">
        <v>1437.4499999999998</v>
      </c>
      <c r="K238" s="31">
        <v>1382.25</v>
      </c>
      <c r="L238" s="31">
        <v>1337.05</v>
      </c>
      <c r="M238" s="31">
        <v>45.902859999999997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164.25</v>
      </c>
      <c r="D239" s="38">
        <v>162.85</v>
      </c>
      <c r="E239" s="38">
        <v>159.75</v>
      </c>
      <c r="F239" s="38">
        <v>155.25</v>
      </c>
      <c r="G239" s="38">
        <v>152.15</v>
      </c>
      <c r="H239" s="38">
        <v>167.35</v>
      </c>
      <c r="I239" s="38">
        <v>170.44999999999996</v>
      </c>
      <c r="J239" s="38">
        <v>174.95</v>
      </c>
      <c r="K239" s="31">
        <v>165.95</v>
      </c>
      <c r="L239" s="31">
        <v>158.35</v>
      </c>
      <c r="M239" s="31">
        <v>204.41559000000001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15.75</v>
      </c>
      <c r="D240" s="38">
        <v>15.85</v>
      </c>
      <c r="E240" s="38">
        <v>15.55</v>
      </c>
      <c r="F240" s="38">
        <v>15.350000000000001</v>
      </c>
      <c r="G240" s="38">
        <v>15.050000000000002</v>
      </c>
      <c r="H240" s="38">
        <v>16.049999999999997</v>
      </c>
      <c r="I240" s="38">
        <v>16.350000000000001</v>
      </c>
      <c r="J240" s="38">
        <v>16.549999999999997</v>
      </c>
      <c r="K240" s="31">
        <v>16.149999999999999</v>
      </c>
      <c r="L240" s="31">
        <v>15.65</v>
      </c>
      <c r="M240" s="31">
        <v>136.25582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1335.5</v>
      </c>
      <c r="D241" s="38">
        <v>1326.2833333333335</v>
      </c>
      <c r="E241" s="38">
        <v>1313.666666666667</v>
      </c>
      <c r="F241" s="38">
        <v>1291.8333333333335</v>
      </c>
      <c r="G241" s="38">
        <v>1279.2166666666669</v>
      </c>
      <c r="H241" s="38">
        <v>1348.116666666667</v>
      </c>
      <c r="I241" s="38">
        <v>1360.7333333333333</v>
      </c>
      <c r="J241" s="38">
        <v>1382.5666666666671</v>
      </c>
      <c r="K241" s="31">
        <v>1338.9</v>
      </c>
      <c r="L241" s="31">
        <v>1304.45</v>
      </c>
      <c r="M241" s="31">
        <v>128.21691999999999</v>
      </c>
      <c r="N241" s="1"/>
      <c r="O241" s="1"/>
    </row>
    <row r="242" spans="1:15" ht="12.75" customHeight="1">
      <c r="A242" s="33">
        <v>232</v>
      </c>
      <c r="B242" s="58" t="s">
        <v>1097</v>
      </c>
      <c r="C242" s="31">
        <v>2859.2</v>
      </c>
      <c r="D242" s="38">
        <v>2897.6833333333329</v>
      </c>
      <c r="E242" s="38">
        <v>2815.3666666666659</v>
      </c>
      <c r="F242" s="38">
        <v>2771.5333333333328</v>
      </c>
      <c r="G242" s="38">
        <v>2689.2166666666658</v>
      </c>
      <c r="H242" s="38">
        <v>2941.516666666666</v>
      </c>
      <c r="I242" s="38">
        <v>3023.8333333333326</v>
      </c>
      <c r="J242" s="38">
        <v>3067.6666666666661</v>
      </c>
      <c r="K242" s="31">
        <v>2980</v>
      </c>
      <c r="L242" s="31">
        <v>2853.85</v>
      </c>
      <c r="M242" s="31">
        <v>0.38003999999999999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628.6</v>
      </c>
      <c r="D243" s="38">
        <v>629.66666666666663</v>
      </c>
      <c r="E243" s="38">
        <v>620.5333333333333</v>
      </c>
      <c r="F243" s="38">
        <v>612.4666666666667</v>
      </c>
      <c r="G243" s="38">
        <v>603.33333333333337</v>
      </c>
      <c r="H243" s="38">
        <v>637.73333333333323</v>
      </c>
      <c r="I243" s="38">
        <v>646.86666666666667</v>
      </c>
      <c r="J243" s="38">
        <v>654.93333333333317</v>
      </c>
      <c r="K243" s="31">
        <v>638.79999999999995</v>
      </c>
      <c r="L243" s="31">
        <v>621.6</v>
      </c>
      <c r="M243" s="31">
        <v>8.2075099999999992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24.4</v>
      </c>
      <c r="D244" s="38">
        <v>24.316666666666666</v>
      </c>
      <c r="E244" s="38">
        <v>24.033333333333331</v>
      </c>
      <c r="F244" s="38">
        <v>23.666666666666664</v>
      </c>
      <c r="G244" s="38">
        <v>23.383333333333329</v>
      </c>
      <c r="H244" s="38">
        <v>24.683333333333334</v>
      </c>
      <c r="I244" s="38">
        <v>24.966666666666672</v>
      </c>
      <c r="J244" s="38">
        <v>25.333333333333336</v>
      </c>
      <c r="K244" s="31">
        <v>24.6</v>
      </c>
      <c r="L244" s="31">
        <v>23.95</v>
      </c>
      <c r="M244" s="31">
        <v>106.1827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91.3</v>
      </c>
      <c r="D245" s="38">
        <v>91.3</v>
      </c>
      <c r="E245" s="38">
        <v>90.649999999999991</v>
      </c>
      <c r="F245" s="38">
        <v>90</v>
      </c>
      <c r="G245" s="38">
        <v>89.35</v>
      </c>
      <c r="H245" s="38">
        <v>91.949999999999989</v>
      </c>
      <c r="I245" s="38">
        <v>92.6</v>
      </c>
      <c r="J245" s="38">
        <v>93.249999999999986</v>
      </c>
      <c r="K245" s="31">
        <v>91.95</v>
      </c>
      <c r="L245" s="31">
        <v>90.65</v>
      </c>
      <c r="M245" s="31">
        <v>125.95671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742.85</v>
      </c>
      <c r="D246" s="38">
        <v>746.01666666666677</v>
      </c>
      <c r="E246" s="38">
        <v>737.83333333333348</v>
      </c>
      <c r="F246" s="38">
        <v>732.81666666666672</v>
      </c>
      <c r="G246" s="38">
        <v>724.63333333333344</v>
      </c>
      <c r="H246" s="38">
        <v>751.03333333333353</v>
      </c>
      <c r="I246" s="38">
        <v>759.2166666666667</v>
      </c>
      <c r="J246" s="38">
        <v>764.23333333333358</v>
      </c>
      <c r="K246" s="31">
        <v>754.2</v>
      </c>
      <c r="L246" s="31">
        <v>741</v>
      </c>
      <c r="M246" s="31">
        <v>2.4422000000000001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26.85</v>
      </c>
      <c r="D247" s="38">
        <v>26.983333333333334</v>
      </c>
      <c r="E247" s="38">
        <v>26.666666666666668</v>
      </c>
      <c r="F247" s="38">
        <v>26.483333333333334</v>
      </c>
      <c r="G247" s="38">
        <v>26.166666666666668</v>
      </c>
      <c r="H247" s="38">
        <v>27.166666666666668</v>
      </c>
      <c r="I247" s="38">
        <v>27.483333333333331</v>
      </c>
      <c r="J247" s="38">
        <v>27.666666666666668</v>
      </c>
      <c r="K247" s="31">
        <v>27.3</v>
      </c>
      <c r="L247" s="31">
        <v>26.8</v>
      </c>
      <c r="M247" s="31">
        <v>36.484929999999999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635.1</v>
      </c>
      <c r="D248" s="38">
        <v>635.61666666666667</v>
      </c>
      <c r="E248" s="38">
        <v>629.73333333333335</v>
      </c>
      <c r="F248" s="38">
        <v>624.36666666666667</v>
      </c>
      <c r="G248" s="38">
        <v>618.48333333333335</v>
      </c>
      <c r="H248" s="38">
        <v>640.98333333333335</v>
      </c>
      <c r="I248" s="38">
        <v>646.86666666666679</v>
      </c>
      <c r="J248" s="38">
        <v>652.23333333333335</v>
      </c>
      <c r="K248" s="31">
        <v>641.5</v>
      </c>
      <c r="L248" s="31">
        <v>630.25</v>
      </c>
      <c r="M248" s="31">
        <v>13.09614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32.700000000000003</v>
      </c>
      <c r="D249" s="38">
        <v>32.750000000000007</v>
      </c>
      <c r="E249" s="38">
        <v>32.400000000000013</v>
      </c>
      <c r="F249" s="38">
        <v>32.100000000000009</v>
      </c>
      <c r="G249" s="38">
        <v>31.750000000000014</v>
      </c>
      <c r="H249" s="38">
        <v>33.050000000000011</v>
      </c>
      <c r="I249" s="38">
        <v>33.400000000000006</v>
      </c>
      <c r="J249" s="38">
        <v>33.70000000000001</v>
      </c>
      <c r="K249" s="31">
        <v>33.1</v>
      </c>
      <c r="L249" s="31">
        <v>32.450000000000003</v>
      </c>
      <c r="M249" s="31">
        <v>143.7397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608.45000000000005</v>
      </c>
      <c r="D250" s="38">
        <v>603.94999999999993</v>
      </c>
      <c r="E250" s="38">
        <v>597.89999999999986</v>
      </c>
      <c r="F250" s="38">
        <v>587.34999999999991</v>
      </c>
      <c r="G250" s="38">
        <v>581.29999999999984</v>
      </c>
      <c r="H250" s="38">
        <v>614.49999999999989</v>
      </c>
      <c r="I250" s="38">
        <v>620.54999999999984</v>
      </c>
      <c r="J250" s="38">
        <v>631.09999999999991</v>
      </c>
      <c r="K250" s="31">
        <v>610</v>
      </c>
      <c r="L250" s="31">
        <v>593.4</v>
      </c>
      <c r="M250" s="31">
        <v>26.001149999999999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451.6</v>
      </c>
      <c r="D251" s="38">
        <v>450.05</v>
      </c>
      <c r="E251" s="38">
        <v>448.15000000000003</v>
      </c>
      <c r="F251" s="38">
        <v>444.70000000000005</v>
      </c>
      <c r="G251" s="38">
        <v>442.80000000000007</v>
      </c>
      <c r="H251" s="38">
        <v>453.5</v>
      </c>
      <c r="I251" s="38">
        <v>455.4</v>
      </c>
      <c r="J251" s="38">
        <v>458.84999999999997</v>
      </c>
      <c r="K251" s="31">
        <v>451.95</v>
      </c>
      <c r="L251" s="31">
        <v>446.6</v>
      </c>
      <c r="M251" s="31">
        <v>91.060739999999996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107.5</v>
      </c>
      <c r="D252" s="38">
        <v>107.66666666666667</v>
      </c>
      <c r="E252" s="38">
        <v>106.83333333333334</v>
      </c>
      <c r="F252" s="38">
        <v>106.16666666666667</v>
      </c>
      <c r="G252" s="38">
        <v>105.33333333333334</v>
      </c>
      <c r="H252" s="38">
        <v>108.33333333333334</v>
      </c>
      <c r="I252" s="38">
        <v>109.16666666666669</v>
      </c>
      <c r="J252" s="38">
        <v>109.83333333333334</v>
      </c>
      <c r="K252" s="31">
        <v>108.5</v>
      </c>
      <c r="L252" s="31">
        <v>107</v>
      </c>
      <c r="M252" s="31">
        <v>1.8468100000000001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101.95</v>
      </c>
      <c r="D253" s="38">
        <v>102.51666666666667</v>
      </c>
      <c r="E253" s="38">
        <v>100.83333333333333</v>
      </c>
      <c r="F253" s="38">
        <v>99.716666666666669</v>
      </c>
      <c r="G253" s="38">
        <v>98.033333333333331</v>
      </c>
      <c r="H253" s="38">
        <v>103.63333333333333</v>
      </c>
      <c r="I253" s="38">
        <v>105.31666666666666</v>
      </c>
      <c r="J253" s="38">
        <v>106.43333333333332</v>
      </c>
      <c r="K253" s="31">
        <v>104.2</v>
      </c>
      <c r="L253" s="31">
        <v>101.4</v>
      </c>
      <c r="M253" s="31">
        <v>23.45909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2366.9499999999998</v>
      </c>
      <c r="D254" s="38">
        <v>2360.2166666666667</v>
      </c>
      <c r="E254" s="38">
        <v>2338.7333333333336</v>
      </c>
      <c r="F254" s="38">
        <v>2310.5166666666669</v>
      </c>
      <c r="G254" s="38">
        <v>2289.0333333333338</v>
      </c>
      <c r="H254" s="38">
        <v>2388.4333333333334</v>
      </c>
      <c r="I254" s="38">
        <v>2409.9166666666661</v>
      </c>
      <c r="J254" s="38">
        <v>2438.1333333333332</v>
      </c>
      <c r="K254" s="31">
        <v>2381.6999999999998</v>
      </c>
      <c r="L254" s="31">
        <v>2332</v>
      </c>
      <c r="M254" s="31">
        <v>0.96248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1337.25</v>
      </c>
      <c r="D255" s="38">
        <v>1307.3166666666666</v>
      </c>
      <c r="E255" s="38">
        <v>1245.7833333333333</v>
      </c>
      <c r="F255" s="38">
        <v>1154.3166666666666</v>
      </c>
      <c r="G255" s="38">
        <v>1092.7833333333333</v>
      </c>
      <c r="H255" s="38">
        <v>1398.7833333333333</v>
      </c>
      <c r="I255" s="38">
        <v>1460.3166666666666</v>
      </c>
      <c r="J255" s="38">
        <v>1551.7833333333333</v>
      </c>
      <c r="K255" s="31">
        <v>1368.85</v>
      </c>
      <c r="L255" s="31">
        <v>1215.8499999999999</v>
      </c>
      <c r="M255" s="31">
        <v>67.272760000000005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581.04999999999995</v>
      </c>
      <c r="D256" s="38">
        <v>579.81666666666661</v>
      </c>
      <c r="E256" s="38">
        <v>576.73333333333323</v>
      </c>
      <c r="F256" s="38">
        <v>572.41666666666663</v>
      </c>
      <c r="G256" s="38">
        <v>569.33333333333326</v>
      </c>
      <c r="H256" s="38">
        <v>584.13333333333321</v>
      </c>
      <c r="I256" s="38">
        <v>587.2166666666667</v>
      </c>
      <c r="J256" s="38">
        <v>591.53333333333319</v>
      </c>
      <c r="K256" s="31">
        <v>582.9</v>
      </c>
      <c r="L256" s="31">
        <v>575.5</v>
      </c>
      <c r="M256" s="31">
        <v>19.52542</v>
      </c>
      <c r="N256" s="1"/>
      <c r="O256" s="1"/>
    </row>
    <row r="257" spans="1:15" ht="12.75" customHeight="1">
      <c r="A257" s="33">
        <v>247</v>
      </c>
      <c r="B257" s="58" t="s">
        <v>1098</v>
      </c>
      <c r="C257" s="31">
        <v>313.89999999999998</v>
      </c>
      <c r="D257" s="38">
        <v>314.16666666666669</v>
      </c>
      <c r="E257" s="38">
        <v>310.33333333333337</v>
      </c>
      <c r="F257" s="38">
        <v>306.76666666666671</v>
      </c>
      <c r="G257" s="38">
        <v>302.93333333333339</v>
      </c>
      <c r="H257" s="38">
        <v>317.73333333333335</v>
      </c>
      <c r="I257" s="38">
        <v>321.56666666666672</v>
      </c>
      <c r="J257" s="38">
        <v>325.13333333333333</v>
      </c>
      <c r="K257" s="31">
        <v>318</v>
      </c>
      <c r="L257" s="31">
        <v>310.60000000000002</v>
      </c>
      <c r="M257" s="31">
        <v>0.55739000000000005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3381.9</v>
      </c>
      <c r="D258" s="38">
        <v>3402.6666666666665</v>
      </c>
      <c r="E258" s="38">
        <v>3347.5333333333328</v>
      </c>
      <c r="F258" s="38">
        <v>3313.1666666666665</v>
      </c>
      <c r="G258" s="38">
        <v>3258.0333333333328</v>
      </c>
      <c r="H258" s="38">
        <v>3437.0333333333328</v>
      </c>
      <c r="I258" s="38">
        <v>3492.166666666667</v>
      </c>
      <c r="J258" s="38">
        <v>3526.5333333333328</v>
      </c>
      <c r="K258" s="31">
        <v>3457.8</v>
      </c>
      <c r="L258" s="31">
        <v>3368.3</v>
      </c>
      <c r="M258" s="31">
        <v>0.73821999999999999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718.55</v>
      </c>
      <c r="D259" s="38">
        <v>722.05000000000007</v>
      </c>
      <c r="E259" s="38">
        <v>712.65000000000009</v>
      </c>
      <c r="F259" s="38">
        <v>706.75</v>
      </c>
      <c r="G259" s="38">
        <v>697.35</v>
      </c>
      <c r="H259" s="38">
        <v>727.95000000000016</v>
      </c>
      <c r="I259" s="38">
        <v>737.35</v>
      </c>
      <c r="J259" s="38">
        <v>743.25000000000023</v>
      </c>
      <c r="K259" s="31">
        <v>731.45</v>
      </c>
      <c r="L259" s="31">
        <v>716.15</v>
      </c>
      <c r="M259" s="31">
        <v>1.78888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320.25</v>
      </c>
      <c r="D260" s="38">
        <v>321.86666666666667</v>
      </c>
      <c r="E260" s="38">
        <v>318.28333333333336</v>
      </c>
      <c r="F260" s="38">
        <v>316.31666666666666</v>
      </c>
      <c r="G260" s="38">
        <v>312.73333333333335</v>
      </c>
      <c r="H260" s="38">
        <v>323.83333333333337</v>
      </c>
      <c r="I260" s="38">
        <v>327.41666666666663</v>
      </c>
      <c r="J260" s="38">
        <v>329.38333333333338</v>
      </c>
      <c r="K260" s="31">
        <v>325.45</v>
      </c>
      <c r="L260" s="31">
        <v>319.89999999999998</v>
      </c>
      <c r="M260" s="31">
        <v>4.4809200000000002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73.45</v>
      </c>
      <c r="D261" s="38">
        <v>73.166666666666671</v>
      </c>
      <c r="E261" s="38">
        <v>72.533333333333346</v>
      </c>
      <c r="F261" s="38">
        <v>71.616666666666674</v>
      </c>
      <c r="G261" s="38">
        <v>70.983333333333348</v>
      </c>
      <c r="H261" s="38">
        <v>74.083333333333343</v>
      </c>
      <c r="I261" s="38">
        <v>74.716666666666669</v>
      </c>
      <c r="J261" s="38">
        <v>75.63333333333334</v>
      </c>
      <c r="K261" s="31">
        <v>73.8</v>
      </c>
      <c r="L261" s="31">
        <v>72.25</v>
      </c>
      <c r="M261" s="31">
        <v>8.3897200000000005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330.4</v>
      </c>
      <c r="D262" s="38">
        <v>330.40000000000003</v>
      </c>
      <c r="E262" s="38">
        <v>326.00000000000006</v>
      </c>
      <c r="F262" s="38">
        <v>321.60000000000002</v>
      </c>
      <c r="G262" s="38">
        <v>317.20000000000005</v>
      </c>
      <c r="H262" s="38">
        <v>334.80000000000007</v>
      </c>
      <c r="I262" s="38">
        <v>339.20000000000005</v>
      </c>
      <c r="J262" s="38">
        <v>343.60000000000008</v>
      </c>
      <c r="K262" s="31">
        <v>334.8</v>
      </c>
      <c r="L262" s="31">
        <v>326</v>
      </c>
      <c r="M262" s="31">
        <v>3.6029300000000002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272.75</v>
      </c>
      <c r="D263" s="38">
        <v>274.41666666666669</v>
      </c>
      <c r="E263" s="38">
        <v>269.43333333333339</v>
      </c>
      <c r="F263" s="38">
        <v>266.11666666666673</v>
      </c>
      <c r="G263" s="38">
        <v>261.13333333333344</v>
      </c>
      <c r="H263" s="38">
        <v>277.73333333333335</v>
      </c>
      <c r="I263" s="38">
        <v>282.71666666666658</v>
      </c>
      <c r="J263" s="38">
        <v>286.0333333333333</v>
      </c>
      <c r="K263" s="31">
        <v>279.39999999999998</v>
      </c>
      <c r="L263" s="31">
        <v>271.10000000000002</v>
      </c>
      <c r="M263" s="31">
        <v>35.917250000000003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784.8</v>
      </c>
      <c r="D264" s="38">
        <v>784.6</v>
      </c>
      <c r="E264" s="38">
        <v>780.2</v>
      </c>
      <c r="F264" s="38">
        <v>775.6</v>
      </c>
      <c r="G264" s="38">
        <v>771.2</v>
      </c>
      <c r="H264" s="38">
        <v>789.2</v>
      </c>
      <c r="I264" s="38">
        <v>793.59999999999991</v>
      </c>
      <c r="J264" s="38">
        <v>798.2</v>
      </c>
      <c r="K264" s="31">
        <v>789</v>
      </c>
      <c r="L264" s="31">
        <v>780</v>
      </c>
      <c r="M264" s="31">
        <v>25.154399999999999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501.25</v>
      </c>
      <c r="D265" s="38">
        <v>499.4666666666667</v>
      </c>
      <c r="E265" s="38">
        <v>495.93333333333339</v>
      </c>
      <c r="F265" s="38">
        <v>490.61666666666667</v>
      </c>
      <c r="G265" s="38">
        <v>487.08333333333337</v>
      </c>
      <c r="H265" s="38">
        <v>504.78333333333342</v>
      </c>
      <c r="I265" s="38">
        <v>508.31666666666672</v>
      </c>
      <c r="J265" s="38">
        <v>513.63333333333344</v>
      </c>
      <c r="K265" s="31">
        <v>503</v>
      </c>
      <c r="L265" s="31">
        <v>494.15</v>
      </c>
      <c r="M265" s="31">
        <v>17.61328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426.5</v>
      </c>
      <c r="D266" s="38">
        <v>427.7833333333333</v>
      </c>
      <c r="E266" s="38">
        <v>422.61666666666662</v>
      </c>
      <c r="F266" s="38">
        <v>418.73333333333329</v>
      </c>
      <c r="G266" s="38">
        <v>413.56666666666661</v>
      </c>
      <c r="H266" s="38">
        <v>431.66666666666663</v>
      </c>
      <c r="I266" s="38">
        <v>436.83333333333337</v>
      </c>
      <c r="J266" s="38">
        <v>440.71666666666664</v>
      </c>
      <c r="K266" s="31">
        <v>432.95</v>
      </c>
      <c r="L266" s="31">
        <v>423.9</v>
      </c>
      <c r="M266" s="31">
        <v>2.6129600000000002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398.55</v>
      </c>
      <c r="D267" s="38">
        <v>401.56666666666666</v>
      </c>
      <c r="E267" s="38">
        <v>394.18333333333334</v>
      </c>
      <c r="F267" s="38">
        <v>389.81666666666666</v>
      </c>
      <c r="G267" s="38">
        <v>382.43333333333334</v>
      </c>
      <c r="H267" s="38">
        <v>405.93333333333334</v>
      </c>
      <c r="I267" s="38">
        <v>413.31666666666666</v>
      </c>
      <c r="J267" s="38">
        <v>417.68333333333334</v>
      </c>
      <c r="K267" s="31">
        <v>408.95</v>
      </c>
      <c r="L267" s="31">
        <v>397.2</v>
      </c>
      <c r="M267" s="31">
        <v>1.01535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738.7</v>
      </c>
      <c r="D268" s="38">
        <v>744.65</v>
      </c>
      <c r="E268" s="38">
        <v>723.65</v>
      </c>
      <c r="F268" s="38">
        <v>708.6</v>
      </c>
      <c r="G268" s="38">
        <v>687.6</v>
      </c>
      <c r="H268" s="38">
        <v>759.69999999999993</v>
      </c>
      <c r="I268" s="38">
        <v>780.69999999999993</v>
      </c>
      <c r="J268" s="38">
        <v>795.74999999999989</v>
      </c>
      <c r="K268" s="31">
        <v>765.65</v>
      </c>
      <c r="L268" s="31">
        <v>729.6</v>
      </c>
      <c r="M268" s="31">
        <v>2.66534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215.85</v>
      </c>
      <c r="D269" s="38">
        <v>215.61666666666667</v>
      </c>
      <c r="E269" s="38">
        <v>212.23333333333335</v>
      </c>
      <c r="F269" s="38">
        <v>208.61666666666667</v>
      </c>
      <c r="G269" s="38">
        <v>205.23333333333335</v>
      </c>
      <c r="H269" s="38">
        <v>219.23333333333335</v>
      </c>
      <c r="I269" s="38">
        <v>222.61666666666667</v>
      </c>
      <c r="J269" s="38">
        <v>226.23333333333335</v>
      </c>
      <c r="K269" s="31">
        <v>219</v>
      </c>
      <c r="L269" s="31">
        <v>212</v>
      </c>
      <c r="M269" s="31">
        <v>9.6023099999999992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1257.5999999999999</v>
      </c>
      <c r="D270" s="38">
        <v>1265.2333333333333</v>
      </c>
      <c r="E270" s="38">
        <v>1241.5666666666666</v>
      </c>
      <c r="F270" s="38">
        <v>1225.5333333333333</v>
      </c>
      <c r="G270" s="38">
        <v>1201.8666666666666</v>
      </c>
      <c r="H270" s="38">
        <v>1281.2666666666667</v>
      </c>
      <c r="I270" s="38">
        <v>1304.9333333333332</v>
      </c>
      <c r="J270" s="38">
        <v>1320.9666666666667</v>
      </c>
      <c r="K270" s="31">
        <v>1288.9000000000001</v>
      </c>
      <c r="L270" s="31">
        <v>1249.2</v>
      </c>
      <c r="M270" s="31">
        <v>1.5514699999999999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147.05000000000001</v>
      </c>
      <c r="D271" s="38">
        <v>145.04999999999998</v>
      </c>
      <c r="E271" s="38">
        <v>141.49999999999997</v>
      </c>
      <c r="F271" s="38">
        <v>135.94999999999999</v>
      </c>
      <c r="G271" s="38">
        <v>132.39999999999998</v>
      </c>
      <c r="H271" s="38">
        <v>150.59999999999997</v>
      </c>
      <c r="I271" s="38">
        <v>154.14999999999998</v>
      </c>
      <c r="J271" s="38">
        <v>159.69999999999996</v>
      </c>
      <c r="K271" s="31">
        <v>148.6</v>
      </c>
      <c r="L271" s="31">
        <v>139.5</v>
      </c>
      <c r="M271" s="31">
        <v>103.12196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450.45</v>
      </c>
      <c r="D272" s="38">
        <v>450.26666666666665</v>
      </c>
      <c r="E272" s="38">
        <v>437.58333333333331</v>
      </c>
      <c r="F272" s="38">
        <v>424.71666666666664</v>
      </c>
      <c r="G272" s="38">
        <v>412.0333333333333</v>
      </c>
      <c r="H272" s="38">
        <v>463.13333333333333</v>
      </c>
      <c r="I272" s="38">
        <v>475.81666666666672</v>
      </c>
      <c r="J272" s="38">
        <v>488.68333333333334</v>
      </c>
      <c r="K272" s="31">
        <v>462.95</v>
      </c>
      <c r="L272" s="31">
        <v>437.4</v>
      </c>
      <c r="M272" s="31">
        <v>3.0506199999999999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124.65</v>
      </c>
      <c r="D273" s="38">
        <v>124.76666666666667</v>
      </c>
      <c r="E273" s="38">
        <v>122.78333333333333</v>
      </c>
      <c r="F273" s="38">
        <v>120.91666666666667</v>
      </c>
      <c r="G273" s="38">
        <v>118.93333333333334</v>
      </c>
      <c r="H273" s="38">
        <v>126.63333333333333</v>
      </c>
      <c r="I273" s="38">
        <v>128.61666666666665</v>
      </c>
      <c r="J273" s="38">
        <v>130.48333333333332</v>
      </c>
      <c r="K273" s="31">
        <v>126.75</v>
      </c>
      <c r="L273" s="31">
        <v>122.9</v>
      </c>
      <c r="M273" s="31">
        <v>25.509219999999999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551.15</v>
      </c>
      <c r="D274" s="38">
        <v>552.85</v>
      </c>
      <c r="E274" s="38">
        <v>548.25</v>
      </c>
      <c r="F274" s="38">
        <v>545.35</v>
      </c>
      <c r="G274" s="38">
        <v>540.75</v>
      </c>
      <c r="H274" s="38">
        <v>555.75</v>
      </c>
      <c r="I274" s="38">
        <v>560.35000000000014</v>
      </c>
      <c r="J274" s="38">
        <v>563.25</v>
      </c>
      <c r="K274" s="31">
        <v>557.45000000000005</v>
      </c>
      <c r="L274" s="31">
        <v>549.95000000000005</v>
      </c>
      <c r="M274" s="31">
        <v>1.7757000000000001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2315.6</v>
      </c>
      <c r="D275" s="38">
        <v>2311.8166666666666</v>
      </c>
      <c r="E275" s="38">
        <v>2288.7833333333333</v>
      </c>
      <c r="F275" s="38">
        <v>2261.9666666666667</v>
      </c>
      <c r="G275" s="38">
        <v>2238.9333333333334</v>
      </c>
      <c r="H275" s="38">
        <v>2338.6333333333332</v>
      </c>
      <c r="I275" s="38">
        <v>2361.6666666666661</v>
      </c>
      <c r="J275" s="38">
        <v>2388.4833333333331</v>
      </c>
      <c r="K275" s="31">
        <v>2334.85</v>
      </c>
      <c r="L275" s="31">
        <v>2285</v>
      </c>
      <c r="M275" s="31">
        <v>0.90608</v>
      </c>
      <c r="N275" s="1"/>
      <c r="O275" s="1"/>
    </row>
    <row r="276" spans="1:15" ht="12.75" customHeight="1">
      <c r="A276" s="33">
        <v>266</v>
      </c>
      <c r="B276" s="58" t="s">
        <v>1099</v>
      </c>
      <c r="C276" s="31">
        <v>2645.95</v>
      </c>
      <c r="D276" s="38">
        <v>2634.2000000000003</v>
      </c>
      <c r="E276" s="38">
        <v>2597.1000000000004</v>
      </c>
      <c r="F276" s="38">
        <v>2548.25</v>
      </c>
      <c r="G276" s="38">
        <v>2511.15</v>
      </c>
      <c r="H276" s="38">
        <v>2683.0500000000006</v>
      </c>
      <c r="I276" s="38">
        <v>2720.15</v>
      </c>
      <c r="J276" s="38">
        <v>2769.0000000000009</v>
      </c>
      <c r="K276" s="31">
        <v>2671.3</v>
      </c>
      <c r="L276" s="31">
        <v>2585.35</v>
      </c>
      <c r="M276" s="31">
        <v>0.12819</v>
      </c>
      <c r="N276" s="1"/>
      <c r="O276" s="1"/>
    </row>
    <row r="277" spans="1:15" ht="12.75" customHeight="1">
      <c r="A277" s="33">
        <v>267</v>
      </c>
      <c r="B277" s="58" t="s">
        <v>1100</v>
      </c>
      <c r="C277" s="31">
        <v>370.75</v>
      </c>
      <c r="D277" s="38">
        <v>366.58333333333331</v>
      </c>
      <c r="E277" s="38">
        <v>351.16666666666663</v>
      </c>
      <c r="F277" s="38">
        <v>331.58333333333331</v>
      </c>
      <c r="G277" s="38">
        <v>316.16666666666663</v>
      </c>
      <c r="H277" s="38">
        <v>386.16666666666663</v>
      </c>
      <c r="I277" s="38">
        <v>401.58333333333326</v>
      </c>
      <c r="J277" s="38">
        <v>421.16666666666663</v>
      </c>
      <c r="K277" s="31">
        <v>382</v>
      </c>
      <c r="L277" s="31">
        <v>347</v>
      </c>
      <c r="M277" s="31">
        <v>17.695799999999998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1787.5</v>
      </c>
      <c r="D278" s="38">
        <v>1791.2666666666667</v>
      </c>
      <c r="E278" s="38">
        <v>1776.5333333333333</v>
      </c>
      <c r="F278" s="38">
        <v>1765.5666666666666</v>
      </c>
      <c r="G278" s="38">
        <v>1750.8333333333333</v>
      </c>
      <c r="H278" s="38">
        <v>1802.2333333333333</v>
      </c>
      <c r="I278" s="38">
        <v>1816.9666666666665</v>
      </c>
      <c r="J278" s="38">
        <v>1827.9333333333334</v>
      </c>
      <c r="K278" s="31">
        <v>1806</v>
      </c>
      <c r="L278" s="31">
        <v>1780.3</v>
      </c>
      <c r="M278" s="31">
        <v>0.69160999999999995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242</v>
      </c>
      <c r="D279" s="38">
        <v>242.76666666666665</v>
      </c>
      <c r="E279" s="38">
        <v>240.73333333333329</v>
      </c>
      <c r="F279" s="38">
        <v>239.46666666666664</v>
      </c>
      <c r="G279" s="38">
        <v>237.43333333333328</v>
      </c>
      <c r="H279" s="38">
        <v>244.0333333333333</v>
      </c>
      <c r="I279" s="38">
        <v>246.06666666666666</v>
      </c>
      <c r="J279" s="38">
        <v>247.33333333333331</v>
      </c>
      <c r="K279" s="31">
        <v>244.8</v>
      </c>
      <c r="L279" s="31">
        <v>241.5</v>
      </c>
      <c r="M279" s="31">
        <v>7.1947200000000002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1846.55</v>
      </c>
      <c r="D280" s="38">
        <v>1843.3500000000001</v>
      </c>
      <c r="E280" s="38">
        <v>1836.1500000000003</v>
      </c>
      <c r="F280" s="38">
        <v>1825.7500000000002</v>
      </c>
      <c r="G280" s="38">
        <v>1818.5500000000004</v>
      </c>
      <c r="H280" s="38">
        <v>1853.7500000000002</v>
      </c>
      <c r="I280" s="38">
        <v>1860.95</v>
      </c>
      <c r="J280" s="38">
        <v>1871.3500000000001</v>
      </c>
      <c r="K280" s="31">
        <v>1850.55</v>
      </c>
      <c r="L280" s="31">
        <v>1832.95</v>
      </c>
      <c r="M280" s="31">
        <v>39.347200000000001</v>
      </c>
      <c r="N280" s="1"/>
      <c r="O280" s="1"/>
    </row>
    <row r="281" spans="1:15" ht="12.75" customHeight="1">
      <c r="A281" s="33">
        <v>271</v>
      </c>
      <c r="B281" s="58" t="s">
        <v>1041</v>
      </c>
      <c r="C281" s="31">
        <v>536.54999999999995</v>
      </c>
      <c r="D281" s="38">
        <v>534.5333333333333</v>
      </c>
      <c r="E281" s="38">
        <v>529.06666666666661</v>
      </c>
      <c r="F281" s="38">
        <v>521.58333333333326</v>
      </c>
      <c r="G281" s="38">
        <v>516.11666666666656</v>
      </c>
      <c r="H281" s="38">
        <v>542.01666666666665</v>
      </c>
      <c r="I281" s="38">
        <v>547.48333333333335</v>
      </c>
      <c r="J281" s="38">
        <v>554.9666666666667</v>
      </c>
      <c r="K281" s="31">
        <v>540</v>
      </c>
      <c r="L281" s="31">
        <v>527.04999999999995</v>
      </c>
      <c r="M281" s="31">
        <v>8.0963200000000004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1089.8</v>
      </c>
      <c r="D282" s="38">
        <v>1091.0333333333333</v>
      </c>
      <c r="E282" s="38">
        <v>1079.2666666666667</v>
      </c>
      <c r="F282" s="38">
        <v>1068.7333333333333</v>
      </c>
      <c r="G282" s="38">
        <v>1056.9666666666667</v>
      </c>
      <c r="H282" s="38">
        <v>1101.5666666666666</v>
      </c>
      <c r="I282" s="38">
        <v>1113.333333333333</v>
      </c>
      <c r="J282" s="38">
        <v>1123.8666666666666</v>
      </c>
      <c r="K282" s="31">
        <v>1102.8</v>
      </c>
      <c r="L282" s="31">
        <v>1080.5</v>
      </c>
      <c r="M282" s="31">
        <v>6.1580399999999997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664.6</v>
      </c>
      <c r="D283" s="38">
        <v>663.91666666666663</v>
      </c>
      <c r="E283" s="38">
        <v>658.68333333333328</v>
      </c>
      <c r="F283" s="38">
        <v>652.76666666666665</v>
      </c>
      <c r="G283" s="38">
        <v>647.5333333333333</v>
      </c>
      <c r="H283" s="38">
        <v>669.83333333333326</v>
      </c>
      <c r="I283" s="38">
        <v>675.06666666666661</v>
      </c>
      <c r="J283" s="38">
        <v>680.98333333333323</v>
      </c>
      <c r="K283" s="31">
        <v>669.15</v>
      </c>
      <c r="L283" s="31">
        <v>658</v>
      </c>
      <c r="M283" s="31">
        <v>1.7575099999999999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340.45</v>
      </c>
      <c r="D284" s="38">
        <v>342.18333333333334</v>
      </c>
      <c r="E284" s="38">
        <v>337.16666666666669</v>
      </c>
      <c r="F284" s="38">
        <v>333.88333333333333</v>
      </c>
      <c r="G284" s="38">
        <v>328.86666666666667</v>
      </c>
      <c r="H284" s="38">
        <v>345.4666666666667</v>
      </c>
      <c r="I284" s="38">
        <v>350.48333333333335</v>
      </c>
      <c r="J284" s="38">
        <v>353.76666666666671</v>
      </c>
      <c r="K284" s="31">
        <v>347.2</v>
      </c>
      <c r="L284" s="31">
        <v>338.9</v>
      </c>
      <c r="M284" s="31">
        <v>3.6400899999999998</v>
      </c>
      <c r="N284" s="1"/>
      <c r="O284" s="1"/>
    </row>
    <row r="285" spans="1:15" ht="12.75" customHeight="1">
      <c r="A285" s="33">
        <v>275</v>
      </c>
      <c r="B285" s="58" t="s">
        <v>1101</v>
      </c>
      <c r="C285" s="31">
        <v>2157.8000000000002</v>
      </c>
      <c r="D285" s="38">
        <v>2163.25</v>
      </c>
      <c r="E285" s="38">
        <v>2139.5</v>
      </c>
      <c r="F285" s="38">
        <v>2121.1999999999998</v>
      </c>
      <c r="G285" s="38">
        <v>2097.4499999999998</v>
      </c>
      <c r="H285" s="38">
        <v>2181.5500000000002</v>
      </c>
      <c r="I285" s="38">
        <v>2205.3000000000002</v>
      </c>
      <c r="J285" s="38">
        <v>2223.6000000000004</v>
      </c>
      <c r="K285" s="31">
        <v>2187</v>
      </c>
      <c r="L285" s="31">
        <v>2144.9499999999998</v>
      </c>
      <c r="M285" s="31">
        <v>9.1969999999999996E-2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127.7</v>
      </c>
      <c r="D286" s="38">
        <v>126.58333333333333</v>
      </c>
      <c r="E286" s="38">
        <v>124.96666666666667</v>
      </c>
      <c r="F286" s="38">
        <v>122.23333333333333</v>
      </c>
      <c r="G286" s="38">
        <v>120.61666666666667</v>
      </c>
      <c r="H286" s="38">
        <v>129.31666666666666</v>
      </c>
      <c r="I286" s="38">
        <v>130.93333333333331</v>
      </c>
      <c r="J286" s="38">
        <v>133.66666666666666</v>
      </c>
      <c r="K286" s="31">
        <v>128.19999999999999</v>
      </c>
      <c r="L286" s="31">
        <v>123.85</v>
      </c>
      <c r="M286" s="31">
        <v>167.13330999999999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2259.4</v>
      </c>
      <c r="D287" s="38">
        <v>2251.8333333333335</v>
      </c>
      <c r="E287" s="38">
        <v>2213.666666666667</v>
      </c>
      <c r="F287" s="38">
        <v>2167.9333333333334</v>
      </c>
      <c r="G287" s="38">
        <v>2129.7666666666669</v>
      </c>
      <c r="H287" s="38">
        <v>2297.5666666666671</v>
      </c>
      <c r="I287" s="38">
        <v>2335.733333333334</v>
      </c>
      <c r="J287" s="38">
        <v>2381.4666666666672</v>
      </c>
      <c r="K287" s="31">
        <v>2290</v>
      </c>
      <c r="L287" s="31">
        <v>2206.1</v>
      </c>
      <c r="M287" s="31">
        <v>4.1581000000000001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351.65</v>
      </c>
      <c r="D288" s="38">
        <v>351.08333333333331</v>
      </c>
      <c r="E288" s="38">
        <v>347.16666666666663</v>
      </c>
      <c r="F288" s="38">
        <v>342.68333333333334</v>
      </c>
      <c r="G288" s="38">
        <v>338.76666666666665</v>
      </c>
      <c r="H288" s="38">
        <v>355.56666666666661</v>
      </c>
      <c r="I288" s="38">
        <v>359.48333333333323</v>
      </c>
      <c r="J288" s="38">
        <v>363.96666666666658</v>
      </c>
      <c r="K288" s="31">
        <v>355</v>
      </c>
      <c r="L288" s="31">
        <v>346.6</v>
      </c>
      <c r="M288" s="31">
        <v>4.0016499999999997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366.65</v>
      </c>
      <c r="D289" s="38">
        <v>367.79999999999995</v>
      </c>
      <c r="E289" s="38">
        <v>363.64999999999992</v>
      </c>
      <c r="F289" s="38">
        <v>360.65</v>
      </c>
      <c r="G289" s="38">
        <v>356.49999999999994</v>
      </c>
      <c r="H289" s="38">
        <v>370.7999999999999</v>
      </c>
      <c r="I289" s="38">
        <v>374.95</v>
      </c>
      <c r="J289" s="38">
        <v>377.94999999999987</v>
      </c>
      <c r="K289" s="31">
        <v>371.95</v>
      </c>
      <c r="L289" s="31">
        <v>364.8</v>
      </c>
      <c r="M289" s="31">
        <v>13.98672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12669.1</v>
      </c>
      <c r="D290" s="38">
        <v>12706.033333333333</v>
      </c>
      <c r="E290" s="38">
        <v>12567.066666666666</v>
      </c>
      <c r="F290" s="38">
        <v>12465.033333333333</v>
      </c>
      <c r="G290" s="38">
        <v>12326.066666666666</v>
      </c>
      <c r="H290" s="38">
        <v>12808.066666666666</v>
      </c>
      <c r="I290" s="38">
        <v>12947.033333333333</v>
      </c>
      <c r="J290" s="38">
        <v>13049.066666666666</v>
      </c>
      <c r="K290" s="31">
        <v>12845</v>
      </c>
      <c r="L290" s="31">
        <v>12604</v>
      </c>
      <c r="M290" s="31">
        <v>5.1389999999999998E-2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93.7</v>
      </c>
      <c r="D291" s="38">
        <v>93.833333333333329</v>
      </c>
      <c r="E291" s="38">
        <v>93.066666666666663</v>
      </c>
      <c r="F291" s="38">
        <v>92.433333333333337</v>
      </c>
      <c r="G291" s="38">
        <v>91.666666666666671</v>
      </c>
      <c r="H291" s="38">
        <v>94.466666666666654</v>
      </c>
      <c r="I291" s="38">
        <v>95.233333333333334</v>
      </c>
      <c r="J291" s="38">
        <v>95.866666666666646</v>
      </c>
      <c r="K291" s="31">
        <v>94.6</v>
      </c>
      <c r="L291" s="31">
        <v>93.2</v>
      </c>
      <c r="M291" s="31">
        <v>19.28229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392.2</v>
      </c>
      <c r="D292" s="38">
        <v>394.75</v>
      </c>
      <c r="E292" s="38">
        <v>388.55</v>
      </c>
      <c r="F292" s="38">
        <v>384.90000000000003</v>
      </c>
      <c r="G292" s="38">
        <v>378.70000000000005</v>
      </c>
      <c r="H292" s="38">
        <v>398.4</v>
      </c>
      <c r="I292" s="38">
        <v>404.6</v>
      </c>
      <c r="J292" s="38">
        <v>408.24999999999994</v>
      </c>
      <c r="K292" s="31">
        <v>400.95</v>
      </c>
      <c r="L292" s="31">
        <v>391.1</v>
      </c>
      <c r="M292" s="31">
        <v>29.61054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632.25</v>
      </c>
      <c r="D293" s="38">
        <v>628.65</v>
      </c>
      <c r="E293" s="38">
        <v>623.79999999999995</v>
      </c>
      <c r="F293" s="38">
        <v>615.35</v>
      </c>
      <c r="G293" s="38">
        <v>610.5</v>
      </c>
      <c r="H293" s="38">
        <v>637.09999999999991</v>
      </c>
      <c r="I293" s="38">
        <v>641.95000000000005</v>
      </c>
      <c r="J293" s="38">
        <v>650.39999999999986</v>
      </c>
      <c r="K293" s="31">
        <v>633.5</v>
      </c>
      <c r="L293" s="31">
        <v>620.20000000000005</v>
      </c>
      <c r="M293" s="31">
        <v>13.711930000000001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4316.55</v>
      </c>
      <c r="D294" s="38">
        <v>4329.8499999999995</v>
      </c>
      <c r="E294" s="38">
        <v>4266.6999999999989</v>
      </c>
      <c r="F294" s="38">
        <v>4216.8499999999995</v>
      </c>
      <c r="G294" s="38">
        <v>4153.6999999999989</v>
      </c>
      <c r="H294" s="38">
        <v>4379.6999999999989</v>
      </c>
      <c r="I294" s="38">
        <v>4442.8499999999985</v>
      </c>
      <c r="J294" s="38">
        <v>4492.6999999999989</v>
      </c>
      <c r="K294" s="31">
        <v>4393</v>
      </c>
      <c r="L294" s="31">
        <v>4280</v>
      </c>
      <c r="M294" s="31">
        <v>0.30913000000000002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679.8</v>
      </c>
      <c r="D295" s="38">
        <v>674.91666666666663</v>
      </c>
      <c r="E295" s="38">
        <v>663.83333333333326</v>
      </c>
      <c r="F295" s="38">
        <v>647.86666666666667</v>
      </c>
      <c r="G295" s="38">
        <v>636.7833333333333</v>
      </c>
      <c r="H295" s="38">
        <v>690.88333333333321</v>
      </c>
      <c r="I295" s="38">
        <v>701.96666666666647</v>
      </c>
      <c r="J295" s="38">
        <v>717.93333333333317</v>
      </c>
      <c r="K295" s="31">
        <v>686</v>
      </c>
      <c r="L295" s="31">
        <v>658.95</v>
      </c>
      <c r="M295" s="31">
        <v>9.3702699999999997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2475.5500000000002</v>
      </c>
      <c r="D296" s="38">
        <v>2458.0333333333333</v>
      </c>
      <c r="E296" s="38">
        <v>2432.5666666666666</v>
      </c>
      <c r="F296" s="38">
        <v>2389.5833333333335</v>
      </c>
      <c r="G296" s="38">
        <v>2364.1166666666668</v>
      </c>
      <c r="H296" s="38">
        <v>2501.0166666666664</v>
      </c>
      <c r="I296" s="38">
        <v>2526.4833333333327</v>
      </c>
      <c r="J296" s="38">
        <v>2569.4666666666662</v>
      </c>
      <c r="K296" s="31">
        <v>2483.5</v>
      </c>
      <c r="L296" s="31">
        <v>2415.0500000000002</v>
      </c>
      <c r="M296" s="31">
        <v>26.90699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5197.2</v>
      </c>
      <c r="D297" s="38">
        <v>5180.4000000000005</v>
      </c>
      <c r="E297" s="38">
        <v>5130.8000000000011</v>
      </c>
      <c r="F297" s="38">
        <v>5064.4000000000005</v>
      </c>
      <c r="G297" s="38">
        <v>5014.8000000000011</v>
      </c>
      <c r="H297" s="38">
        <v>5246.8000000000011</v>
      </c>
      <c r="I297" s="38">
        <v>5296.4000000000015</v>
      </c>
      <c r="J297" s="38">
        <v>5362.8000000000011</v>
      </c>
      <c r="K297" s="31">
        <v>5230</v>
      </c>
      <c r="L297" s="31">
        <v>5114</v>
      </c>
      <c r="M297" s="31">
        <v>5.8163400000000003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3936.1</v>
      </c>
      <c r="D298" s="38">
        <v>3911.0333333333333</v>
      </c>
      <c r="E298" s="38">
        <v>3876.0666666666666</v>
      </c>
      <c r="F298" s="38">
        <v>3816.0333333333333</v>
      </c>
      <c r="G298" s="38">
        <v>3781.0666666666666</v>
      </c>
      <c r="H298" s="38">
        <v>3971.0666666666666</v>
      </c>
      <c r="I298" s="38">
        <v>4006.0333333333328</v>
      </c>
      <c r="J298" s="38">
        <v>4066.0666666666666</v>
      </c>
      <c r="K298" s="31">
        <v>3946</v>
      </c>
      <c r="L298" s="31">
        <v>3851</v>
      </c>
      <c r="M298" s="31">
        <v>2.29386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902.75</v>
      </c>
      <c r="D299" s="38">
        <v>900.38333333333333</v>
      </c>
      <c r="E299" s="38">
        <v>892.36666666666667</v>
      </c>
      <c r="F299" s="38">
        <v>881.98333333333335</v>
      </c>
      <c r="G299" s="38">
        <v>873.9666666666667</v>
      </c>
      <c r="H299" s="38">
        <v>910.76666666666665</v>
      </c>
      <c r="I299" s="38">
        <v>918.7833333333333</v>
      </c>
      <c r="J299" s="38">
        <v>929.16666666666663</v>
      </c>
      <c r="K299" s="31">
        <v>908.4</v>
      </c>
      <c r="L299" s="31">
        <v>890</v>
      </c>
      <c r="M299" s="31">
        <v>11.53481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1508.85</v>
      </c>
      <c r="D300" s="38">
        <v>1511.5833333333333</v>
      </c>
      <c r="E300" s="38">
        <v>1497.1666666666665</v>
      </c>
      <c r="F300" s="38">
        <v>1485.4833333333333</v>
      </c>
      <c r="G300" s="38">
        <v>1471.0666666666666</v>
      </c>
      <c r="H300" s="38">
        <v>1523.2666666666664</v>
      </c>
      <c r="I300" s="38">
        <v>1537.6833333333329</v>
      </c>
      <c r="J300" s="38">
        <v>1549.3666666666663</v>
      </c>
      <c r="K300" s="31">
        <v>1526</v>
      </c>
      <c r="L300" s="31">
        <v>1499.9</v>
      </c>
      <c r="M300" s="31">
        <v>0.29218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259.89999999999998</v>
      </c>
      <c r="D301" s="38">
        <v>260.63333333333327</v>
      </c>
      <c r="E301" s="38">
        <v>258.31666666666655</v>
      </c>
      <c r="F301" s="38">
        <v>256.73333333333329</v>
      </c>
      <c r="G301" s="38">
        <v>254.41666666666657</v>
      </c>
      <c r="H301" s="38">
        <v>262.21666666666653</v>
      </c>
      <c r="I301" s="38">
        <v>264.53333333333325</v>
      </c>
      <c r="J301" s="38">
        <v>266.1166666666665</v>
      </c>
      <c r="K301" s="31">
        <v>262.95</v>
      </c>
      <c r="L301" s="31">
        <v>259.05</v>
      </c>
      <c r="M301" s="31">
        <v>4.6615500000000001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1453.6</v>
      </c>
      <c r="D302" s="38">
        <v>1438.2</v>
      </c>
      <c r="E302" s="38">
        <v>1415.4</v>
      </c>
      <c r="F302" s="38">
        <v>1377.2</v>
      </c>
      <c r="G302" s="38">
        <v>1354.4</v>
      </c>
      <c r="H302" s="38">
        <v>1476.4</v>
      </c>
      <c r="I302" s="38">
        <v>1499.1999999999998</v>
      </c>
      <c r="J302" s="38">
        <v>1537.4</v>
      </c>
      <c r="K302" s="31">
        <v>1461</v>
      </c>
      <c r="L302" s="31">
        <v>1400</v>
      </c>
      <c r="M302" s="31">
        <v>41.148650000000004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336.45</v>
      </c>
      <c r="D303" s="38">
        <v>334.88333333333333</v>
      </c>
      <c r="E303" s="38">
        <v>327.21666666666664</v>
      </c>
      <c r="F303" s="38">
        <v>317.98333333333329</v>
      </c>
      <c r="G303" s="38">
        <v>310.31666666666661</v>
      </c>
      <c r="H303" s="38">
        <v>344.11666666666667</v>
      </c>
      <c r="I303" s="38">
        <v>351.78333333333342</v>
      </c>
      <c r="J303" s="38">
        <v>361.01666666666671</v>
      </c>
      <c r="K303" s="31">
        <v>342.55</v>
      </c>
      <c r="L303" s="31">
        <v>325.64999999999998</v>
      </c>
      <c r="M303" s="31">
        <v>85.523319999999998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28.9</v>
      </c>
      <c r="D304" s="38">
        <v>28.733333333333334</v>
      </c>
      <c r="E304" s="38">
        <v>28.366666666666667</v>
      </c>
      <c r="F304" s="38">
        <v>27.833333333333332</v>
      </c>
      <c r="G304" s="38">
        <v>27.466666666666665</v>
      </c>
      <c r="H304" s="38">
        <v>29.266666666666669</v>
      </c>
      <c r="I304" s="38">
        <v>29.633333333333336</v>
      </c>
      <c r="J304" s="38">
        <v>30.166666666666671</v>
      </c>
      <c r="K304" s="31">
        <v>29.1</v>
      </c>
      <c r="L304" s="31">
        <v>28.2</v>
      </c>
      <c r="M304" s="31">
        <v>329.12257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465.6</v>
      </c>
      <c r="D305" s="38">
        <v>467.31666666666666</v>
      </c>
      <c r="E305" s="38">
        <v>460.38333333333333</v>
      </c>
      <c r="F305" s="38">
        <v>455.16666666666669</v>
      </c>
      <c r="G305" s="38">
        <v>448.23333333333335</v>
      </c>
      <c r="H305" s="38">
        <v>472.5333333333333</v>
      </c>
      <c r="I305" s="38">
        <v>479.46666666666658</v>
      </c>
      <c r="J305" s="38">
        <v>484.68333333333328</v>
      </c>
      <c r="K305" s="31">
        <v>474.25</v>
      </c>
      <c r="L305" s="31">
        <v>462.1</v>
      </c>
      <c r="M305" s="31">
        <v>1.3596900000000001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382.8</v>
      </c>
      <c r="D306" s="38">
        <v>384.06666666666666</v>
      </c>
      <c r="E306" s="38">
        <v>378.73333333333335</v>
      </c>
      <c r="F306" s="38">
        <v>374.66666666666669</v>
      </c>
      <c r="G306" s="38">
        <v>369.33333333333337</v>
      </c>
      <c r="H306" s="38">
        <v>388.13333333333333</v>
      </c>
      <c r="I306" s="38">
        <v>393.4666666666667</v>
      </c>
      <c r="J306" s="38">
        <v>397.5333333333333</v>
      </c>
      <c r="K306" s="31">
        <v>389.4</v>
      </c>
      <c r="L306" s="31">
        <v>380</v>
      </c>
      <c r="M306" s="31">
        <v>1.76247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132.35</v>
      </c>
      <c r="D307" s="38">
        <v>131.85</v>
      </c>
      <c r="E307" s="38">
        <v>130.29999999999998</v>
      </c>
      <c r="F307" s="38">
        <v>128.25</v>
      </c>
      <c r="G307" s="38">
        <v>126.69999999999999</v>
      </c>
      <c r="H307" s="38">
        <v>133.89999999999998</v>
      </c>
      <c r="I307" s="38">
        <v>135.44999999999999</v>
      </c>
      <c r="J307" s="38">
        <v>137.49999999999997</v>
      </c>
      <c r="K307" s="31">
        <v>133.4</v>
      </c>
      <c r="L307" s="31">
        <v>129.80000000000001</v>
      </c>
      <c r="M307" s="31">
        <v>148.93163000000001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1239</v>
      </c>
      <c r="D308" s="38">
        <v>1248.2333333333333</v>
      </c>
      <c r="E308" s="38">
        <v>1218.9666666666667</v>
      </c>
      <c r="F308" s="38">
        <v>1198.9333333333334</v>
      </c>
      <c r="G308" s="38">
        <v>1169.6666666666667</v>
      </c>
      <c r="H308" s="38">
        <v>1268.2666666666667</v>
      </c>
      <c r="I308" s="38">
        <v>1297.5333333333335</v>
      </c>
      <c r="J308" s="38">
        <v>1317.5666666666666</v>
      </c>
      <c r="K308" s="31">
        <v>1277.5</v>
      </c>
      <c r="L308" s="31">
        <v>1228.2</v>
      </c>
      <c r="M308" s="31">
        <v>5.8974700000000002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1205.5</v>
      </c>
      <c r="D309" s="38">
        <v>1216.3833333333334</v>
      </c>
      <c r="E309" s="38">
        <v>1190.1166666666668</v>
      </c>
      <c r="F309" s="38">
        <v>1174.7333333333333</v>
      </c>
      <c r="G309" s="38">
        <v>1148.4666666666667</v>
      </c>
      <c r="H309" s="38">
        <v>1231.7666666666669</v>
      </c>
      <c r="I309" s="38">
        <v>1258.0333333333338</v>
      </c>
      <c r="J309" s="38">
        <v>1273.416666666667</v>
      </c>
      <c r="K309" s="31">
        <v>1242.6500000000001</v>
      </c>
      <c r="L309" s="31">
        <v>1201</v>
      </c>
      <c r="M309" s="31">
        <v>0.86362000000000005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530.95000000000005</v>
      </c>
      <c r="D310" s="38">
        <v>528.65</v>
      </c>
      <c r="E310" s="38">
        <v>525.29999999999995</v>
      </c>
      <c r="F310" s="38">
        <v>519.65</v>
      </c>
      <c r="G310" s="38">
        <v>516.29999999999995</v>
      </c>
      <c r="H310" s="38">
        <v>534.29999999999995</v>
      </c>
      <c r="I310" s="38">
        <v>537.65000000000009</v>
      </c>
      <c r="J310" s="38">
        <v>543.29999999999995</v>
      </c>
      <c r="K310" s="31">
        <v>532</v>
      </c>
      <c r="L310" s="31">
        <v>523</v>
      </c>
      <c r="M310" s="31">
        <v>16.845659999999999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9789.0499999999993</v>
      </c>
      <c r="D311" s="38">
        <v>9727.85</v>
      </c>
      <c r="E311" s="38">
        <v>9602.2000000000007</v>
      </c>
      <c r="F311" s="38">
        <v>9415.35</v>
      </c>
      <c r="G311" s="38">
        <v>9289.7000000000007</v>
      </c>
      <c r="H311" s="38">
        <v>9914.7000000000007</v>
      </c>
      <c r="I311" s="38">
        <v>10040.349999999999</v>
      </c>
      <c r="J311" s="38">
        <v>10227.200000000001</v>
      </c>
      <c r="K311" s="31">
        <v>9853.5</v>
      </c>
      <c r="L311" s="31">
        <v>9541</v>
      </c>
      <c r="M311" s="31">
        <v>8.4500600000000006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1943.5</v>
      </c>
      <c r="D312" s="38">
        <v>1942.1833333333334</v>
      </c>
      <c r="E312" s="38">
        <v>1916.3666666666668</v>
      </c>
      <c r="F312" s="38">
        <v>1889.2333333333333</v>
      </c>
      <c r="G312" s="38">
        <v>1863.4166666666667</v>
      </c>
      <c r="H312" s="38">
        <v>1969.3166666666668</v>
      </c>
      <c r="I312" s="38">
        <v>1995.1333333333334</v>
      </c>
      <c r="J312" s="38">
        <v>2022.2666666666669</v>
      </c>
      <c r="K312" s="31">
        <v>1968</v>
      </c>
      <c r="L312" s="31">
        <v>1915.05</v>
      </c>
      <c r="M312" s="31">
        <v>0.85512999999999995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599.45000000000005</v>
      </c>
      <c r="D313" s="38">
        <v>605.66666666666674</v>
      </c>
      <c r="E313" s="38">
        <v>590.48333333333346</v>
      </c>
      <c r="F313" s="38">
        <v>581.51666666666677</v>
      </c>
      <c r="G313" s="38">
        <v>566.33333333333348</v>
      </c>
      <c r="H313" s="38">
        <v>614.63333333333344</v>
      </c>
      <c r="I313" s="38">
        <v>629.81666666666683</v>
      </c>
      <c r="J313" s="38">
        <v>638.78333333333342</v>
      </c>
      <c r="K313" s="31">
        <v>620.85</v>
      </c>
      <c r="L313" s="31">
        <v>596.70000000000005</v>
      </c>
      <c r="M313" s="31">
        <v>22.029679999999999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1246.4000000000001</v>
      </c>
      <c r="D314" s="38">
        <v>1253.7333333333333</v>
      </c>
      <c r="E314" s="38">
        <v>1229.5666666666666</v>
      </c>
      <c r="F314" s="38">
        <v>1212.7333333333333</v>
      </c>
      <c r="G314" s="38">
        <v>1188.5666666666666</v>
      </c>
      <c r="H314" s="38">
        <v>1270.5666666666666</v>
      </c>
      <c r="I314" s="38">
        <v>1294.7333333333331</v>
      </c>
      <c r="J314" s="38">
        <v>1311.5666666666666</v>
      </c>
      <c r="K314" s="31">
        <v>1277.9000000000001</v>
      </c>
      <c r="L314" s="31">
        <v>1236.9000000000001</v>
      </c>
      <c r="M314" s="31">
        <v>21.361899999999999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912.2</v>
      </c>
      <c r="D315" s="38">
        <v>914.75</v>
      </c>
      <c r="E315" s="38">
        <v>907.05</v>
      </c>
      <c r="F315" s="38">
        <v>901.9</v>
      </c>
      <c r="G315" s="38">
        <v>894.19999999999993</v>
      </c>
      <c r="H315" s="38">
        <v>919.9</v>
      </c>
      <c r="I315" s="38">
        <v>927.6</v>
      </c>
      <c r="J315" s="38">
        <v>932.75</v>
      </c>
      <c r="K315" s="31">
        <v>922.45</v>
      </c>
      <c r="L315" s="31">
        <v>909.6</v>
      </c>
      <c r="M315" s="31">
        <v>4.6034499999999996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1500.4</v>
      </c>
      <c r="D316" s="38">
        <v>1479.1666666666667</v>
      </c>
      <c r="E316" s="38">
        <v>1432.6333333333334</v>
      </c>
      <c r="F316" s="38">
        <v>1364.8666666666668</v>
      </c>
      <c r="G316" s="38">
        <v>1318.3333333333335</v>
      </c>
      <c r="H316" s="38">
        <v>1546.9333333333334</v>
      </c>
      <c r="I316" s="38">
        <v>1593.4666666666667</v>
      </c>
      <c r="J316" s="38">
        <v>1661.2333333333333</v>
      </c>
      <c r="K316" s="31">
        <v>1525.7</v>
      </c>
      <c r="L316" s="31">
        <v>1411.4</v>
      </c>
      <c r="M316" s="31">
        <v>53.793370000000003</v>
      </c>
      <c r="N316" s="1"/>
      <c r="O316" s="1"/>
    </row>
    <row r="317" spans="1:15" ht="12.75" customHeight="1">
      <c r="A317" s="33">
        <v>307</v>
      </c>
      <c r="B317" s="58" t="s">
        <v>1102</v>
      </c>
      <c r="C317" s="31">
        <v>659.25</v>
      </c>
      <c r="D317" s="38">
        <v>657.83333333333337</v>
      </c>
      <c r="E317" s="38">
        <v>651.9666666666667</v>
      </c>
      <c r="F317" s="38">
        <v>644.68333333333328</v>
      </c>
      <c r="G317" s="38">
        <v>638.81666666666661</v>
      </c>
      <c r="H317" s="38">
        <v>665.11666666666679</v>
      </c>
      <c r="I317" s="38">
        <v>670.98333333333335</v>
      </c>
      <c r="J317" s="38">
        <v>678.26666666666688</v>
      </c>
      <c r="K317" s="31">
        <v>663.7</v>
      </c>
      <c r="L317" s="31">
        <v>650.54999999999995</v>
      </c>
      <c r="M317" s="31">
        <v>3.2427899999999998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774.9</v>
      </c>
      <c r="D318" s="38">
        <v>775.81666666666661</v>
      </c>
      <c r="E318" s="38">
        <v>766.93333333333317</v>
      </c>
      <c r="F318" s="38">
        <v>758.96666666666658</v>
      </c>
      <c r="G318" s="38">
        <v>750.08333333333314</v>
      </c>
      <c r="H318" s="38">
        <v>783.78333333333319</v>
      </c>
      <c r="I318" s="38">
        <v>792.66666666666663</v>
      </c>
      <c r="J318" s="38">
        <v>800.63333333333321</v>
      </c>
      <c r="K318" s="31">
        <v>784.7</v>
      </c>
      <c r="L318" s="31">
        <v>767.85</v>
      </c>
      <c r="M318" s="31">
        <v>1.10263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936.5</v>
      </c>
      <c r="D319" s="38">
        <v>949.16666666666663</v>
      </c>
      <c r="E319" s="38">
        <v>916.33333333333326</v>
      </c>
      <c r="F319" s="38">
        <v>896.16666666666663</v>
      </c>
      <c r="G319" s="38">
        <v>863.33333333333326</v>
      </c>
      <c r="H319" s="38">
        <v>969.33333333333326</v>
      </c>
      <c r="I319" s="38">
        <v>1002.1666666666665</v>
      </c>
      <c r="J319" s="38">
        <v>1022.3333333333333</v>
      </c>
      <c r="K319" s="31">
        <v>982</v>
      </c>
      <c r="L319" s="31">
        <v>929</v>
      </c>
      <c r="M319" s="31">
        <v>1.94607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1493.1</v>
      </c>
      <c r="D320" s="38">
        <v>1479.7</v>
      </c>
      <c r="E320" s="38">
        <v>1463.4</v>
      </c>
      <c r="F320" s="38">
        <v>1433.7</v>
      </c>
      <c r="G320" s="38">
        <v>1417.4</v>
      </c>
      <c r="H320" s="38">
        <v>1509.4</v>
      </c>
      <c r="I320" s="38">
        <v>1525.6999999999998</v>
      </c>
      <c r="J320" s="38">
        <v>1555.4</v>
      </c>
      <c r="K320" s="31">
        <v>1496</v>
      </c>
      <c r="L320" s="31">
        <v>1450</v>
      </c>
      <c r="M320" s="31">
        <v>4.7860399999999998</v>
      </c>
      <c r="N320" s="1"/>
      <c r="O320" s="1"/>
    </row>
    <row r="321" spans="1:15" ht="12.75" customHeight="1">
      <c r="A321" s="33">
        <v>311</v>
      </c>
      <c r="B321" s="58" t="s">
        <v>1103</v>
      </c>
      <c r="C321" s="31">
        <v>1107</v>
      </c>
      <c r="D321" s="38">
        <v>1119.2833333333333</v>
      </c>
      <c r="E321" s="38">
        <v>1092.7166666666667</v>
      </c>
      <c r="F321" s="38">
        <v>1078.4333333333334</v>
      </c>
      <c r="G321" s="38">
        <v>1051.8666666666668</v>
      </c>
      <c r="H321" s="38">
        <v>1133.5666666666666</v>
      </c>
      <c r="I321" s="38">
        <v>1160.1333333333332</v>
      </c>
      <c r="J321" s="38">
        <v>1174.4166666666665</v>
      </c>
      <c r="K321" s="31">
        <v>1145.8499999999999</v>
      </c>
      <c r="L321" s="31">
        <v>1105</v>
      </c>
      <c r="M321" s="31">
        <v>0.41657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810.85</v>
      </c>
      <c r="D322" s="38">
        <v>810.63333333333333</v>
      </c>
      <c r="E322" s="38">
        <v>797.06666666666661</v>
      </c>
      <c r="F322" s="38">
        <v>783.2833333333333</v>
      </c>
      <c r="G322" s="38">
        <v>769.71666666666658</v>
      </c>
      <c r="H322" s="38">
        <v>824.41666666666663</v>
      </c>
      <c r="I322" s="38">
        <v>837.98333333333346</v>
      </c>
      <c r="J322" s="38">
        <v>851.76666666666665</v>
      </c>
      <c r="K322" s="31">
        <v>824.2</v>
      </c>
      <c r="L322" s="31">
        <v>796.85</v>
      </c>
      <c r="M322" s="31">
        <v>20.133400000000002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1048.5</v>
      </c>
      <c r="D323" s="38">
        <v>1046.5333333333333</v>
      </c>
      <c r="E323" s="38">
        <v>1037.0666666666666</v>
      </c>
      <c r="F323" s="38">
        <v>1025.6333333333332</v>
      </c>
      <c r="G323" s="38">
        <v>1016.1666666666665</v>
      </c>
      <c r="H323" s="38">
        <v>1057.9666666666667</v>
      </c>
      <c r="I323" s="38">
        <v>1067.4333333333334</v>
      </c>
      <c r="J323" s="38">
        <v>1078.8666666666668</v>
      </c>
      <c r="K323" s="31">
        <v>1056</v>
      </c>
      <c r="L323" s="31">
        <v>1035.0999999999999</v>
      </c>
      <c r="M323" s="31">
        <v>3.1169600000000002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300.05</v>
      </c>
      <c r="D324" s="38">
        <v>300.51666666666665</v>
      </c>
      <c r="E324" s="38">
        <v>298.0333333333333</v>
      </c>
      <c r="F324" s="38">
        <v>296.01666666666665</v>
      </c>
      <c r="G324" s="38">
        <v>293.5333333333333</v>
      </c>
      <c r="H324" s="38">
        <v>302.5333333333333</v>
      </c>
      <c r="I324" s="38">
        <v>305.01666666666665</v>
      </c>
      <c r="J324" s="38">
        <v>307.0333333333333</v>
      </c>
      <c r="K324" s="31">
        <v>303</v>
      </c>
      <c r="L324" s="31">
        <v>298.5</v>
      </c>
      <c r="M324" s="31">
        <v>2.92293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31.55</v>
      </c>
      <c r="D325" s="38">
        <v>31.75</v>
      </c>
      <c r="E325" s="38">
        <v>31.299999999999997</v>
      </c>
      <c r="F325" s="38">
        <v>31.049999999999997</v>
      </c>
      <c r="G325" s="38">
        <v>30.599999999999994</v>
      </c>
      <c r="H325" s="38">
        <v>32</v>
      </c>
      <c r="I325" s="38">
        <v>32.450000000000003</v>
      </c>
      <c r="J325" s="38">
        <v>32.700000000000003</v>
      </c>
      <c r="K325" s="31">
        <v>32.200000000000003</v>
      </c>
      <c r="L325" s="31">
        <v>31.5</v>
      </c>
      <c r="M325" s="31">
        <v>9.4164499999999993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85.7</v>
      </c>
      <c r="D326" s="38">
        <v>85.800000000000011</v>
      </c>
      <c r="E326" s="38">
        <v>85.200000000000017</v>
      </c>
      <c r="F326" s="38">
        <v>84.7</v>
      </c>
      <c r="G326" s="38">
        <v>84.100000000000009</v>
      </c>
      <c r="H326" s="38">
        <v>86.300000000000026</v>
      </c>
      <c r="I326" s="38">
        <v>86.90000000000002</v>
      </c>
      <c r="J326" s="38">
        <v>87.400000000000034</v>
      </c>
      <c r="K326" s="31">
        <v>86.4</v>
      </c>
      <c r="L326" s="31">
        <v>85.3</v>
      </c>
      <c r="M326" s="31">
        <v>108.46744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728</v>
      </c>
      <c r="D327" s="38">
        <v>724.35</v>
      </c>
      <c r="E327" s="38">
        <v>710.7</v>
      </c>
      <c r="F327" s="38">
        <v>693.4</v>
      </c>
      <c r="G327" s="38">
        <v>679.75</v>
      </c>
      <c r="H327" s="38">
        <v>741.65000000000009</v>
      </c>
      <c r="I327" s="38">
        <v>755.3</v>
      </c>
      <c r="J327" s="38">
        <v>772.60000000000014</v>
      </c>
      <c r="K327" s="31">
        <v>738</v>
      </c>
      <c r="L327" s="31">
        <v>707.05</v>
      </c>
      <c r="M327" s="31">
        <v>3.3937200000000001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1895.05</v>
      </c>
      <c r="D328" s="38">
        <v>1889.1166666666668</v>
      </c>
      <c r="E328" s="38">
        <v>1856.2333333333336</v>
      </c>
      <c r="F328" s="38">
        <v>1817.4166666666667</v>
      </c>
      <c r="G328" s="38">
        <v>1784.5333333333335</v>
      </c>
      <c r="H328" s="38">
        <v>1927.9333333333336</v>
      </c>
      <c r="I328" s="38">
        <v>1960.8166666666668</v>
      </c>
      <c r="J328" s="38">
        <v>1999.6333333333337</v>
      </c>
      <c r="K328" s="31">
        <v>1922</v>
      </c>
      <c r="L328" s="31">
        <v>1850.3</v>
      </c>
      <c r="M328" s="31">
        <v>9.3764800000000008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101260.5</v>
      </c>
      <c r="D329" s="38">
        <v>100976.34999999999</v>
      </c>
      <c r="E329" s="38">
        <v>100304.39999999998</v>
      </c>
      <c r="F329" s="38">
        <v>99348.299999999988</v>
      </c>
      <c r="G329" s="38">
        <v>98676.349999999977</v>
      </c>
      <c r="H329" s="38">
        <v>101932.44999999998</v>
      </c>
      <c r="I329" s="38">
        <v>102604.4</v>
      </c>
      <c r="J329" s="38">
        <v>103560.49999999999</v>
      </c>
      <c r="K329" s="31">
        <v>101648.3</v>
      </c>
      <c r="L329" s="31">
        <v>100020.25</v>
      </c>
      <c r="M329" s="31">
        <v>9.6199999999999994E-2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77.05</v>
      </c>
      <c r="D330" s="38">
        <v>77.316666666666677</v>
      </c>
      <c r="E330" s="38">
        <v>76.633333333333354</v>
      </c>
      <c r="F330" s="38">
        <v>76.216666666666683</v>
      </c>
      <c r="G330" s="38">
        <v>75.53333333333336</v>
      </c>
      <c r="H330" s="38">
        <v>77.733333333333348</v>
      </c>
      <c r="I330" s="38">
        <v>78.416666666666657</v>
      </c>
      <c r="J330" s="38">
        <v>78.833333333333343</v>
      </c>
      <c r="K330" s="31">
        <v>78</v>
      </c>
      <c r="L330" s="31">
        <v>76.900000000000006</v>
      </c>
      <c r="M330" s="31">
        <v>28.806059999999999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57.7</v>
      </c>
      <c r="D331" s="38">
        <v>57.433333333333337</v>
      </c>
      <c r="E331" s="38">
        <v>56.866666666666674</v>
      </c>
      <c r="F331" s="38">
        <v>56.033333333333339</v>
      </c>
      <c r="G331" s="38">
        <v>55.466666666666676</v>
      </c>
      <c r="H331" s="38">
        <v>58.266666666666673</v>
      </c>
      <c r="I331" s="38">
        <v>58.833333333333336</v>
      </c>
      <c r="J331" s="38">
        <v>59.666666666666671</v>
      </c>
      <c r="K331" s="31">
        <v>58</v>
      </c>
      <c r="L331" s="31">
        <v>56.6</v>
      </c>
      <c r="M331" s="31">
        <v>140.41353000000001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1917.75</v>
      </c>
      <c r="D332" s="38">
        <v>1926.5833333333333</v>
      </c>
      <c r="E332" s="38">
        <v>1901.1666666666665</v>
      </c>
      <c r="F332" s="38">
        <v>1884.5833333333333</v>
      </c>
      <c r="G332" s="38">
        <v>1859.1666666666665</v>
      </c>
      <c r="H332" s="38">
        <v>1943.1666666666665</v>
      </c>
      <c r="I332" s="38">
        <v>1968.583333333333</v>
      </c>
      <c r="J332" s="38">
        <v>1985.1666666666665</v>
      </c>
      <c r="K332" s="31">
        <v>1952</v>
      </c>
      <c r="L332" s="31">
        <v>1910</v>
      </c>
      <c r="M332" s="31">
        <v>1.35225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1239.6500000000001</v>
      </c>
      <c r="D333" s="38">
        <v>1242.7</v>
      </c>
      <c r="E333" s="38">
        <v>1230.95</v>
      </c>
      <c r="F333" s="38">
        <v>1222.25</v>
      </c>
      <c r="G333" s="38">
        <v>1210.5</v>
      </c>
      <c r="H333" s="38">
        <v>1251.4000000000001</v>
      </c>
      <c r="I333" s="38">
        <v>1263.1500000000001</v>
      </c>
      <c r="J333" s="38">
        <v>1271.8500000000001</v>
      </c>
      <c r="K333" s="31">
        <v>1254.45</v>
      </c>
      <c r="L333" s="31">
        <v>1234</v>
      </c>
      <c r="M333" s="31">
        <v>4.4814299999999996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288.14999999999998</v>
      </c>
      <c r="D334" s="38">
        <v>282.98333333333335</v>
      </c>
      <c r="E334" s="38">
        <v>265.16666666666669</v>
      </c>
      <c r="F334" s="38">
        <v>242.18333333333334</v>
      </c>
      <c r="G334" s="38">
        <v>224.36666666666667</v>
      </c>
      <c r="H334" s="38">
        <v>305.9666666666667</v>
      </c>
      <c r="I334" s="38">
        <v>323.7833333333333</v>
      </c>
      <c r="J334" s="38">
        <v>346.76666666666671</v>
      </c>
      <c r="K334" s="31">
        <v>300.8</v>
      </c>
      <c r="L334" s="31">
        <v>260</v>
      </c>
      <c r="M334" s="31">
        <v>158.87416999999999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693.2</v>
      </c>
      <c r="D335" s="38">
        <v>694.23333333333323</v>
      </c>
      <c r="E335" s="38">
        <v>688.96666666666647</v>
      </c>
      <c r="F335" s="38">
        <v>684.73333333333323</v>
      </c>
      <c r="G335" s="38">
        <v>679.46666666666647</v>
      </c>
      <c r="H335" s="38">
        <v>698.46666666666647</v>
      </c>
      <c r="I335" s="38">
        <v>703.73333333333312</v>
      </c>
      <c r="J335" s="38">
        <v>707.96666666666647</v>
      </c>
      <c r="K335" s="31">
        <v>699.5</v>
      </c>
      <c r="L335" s="31">
        <v>690</v>
      </c>
      <c r="M335" s="31">
        <v>3.03918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82.05</v>
      </c>
      <c r="D336" s="38">
        <v>82.216666666666654</v>
      </c>
      <c r="E336" s="38">
        <v>81.633333333333312</v>
      </c>
      <c r="F336" s="38">
        <v>81.216666666666654</v>
      </c>
      <c r="G336" s="38">
        <v>80.633333333333312</v>
      </c>
      <c r="H336" s="38">
        <v>82.633333333333312</v>
      </c>
      <c r="I336" s="38">
        <v>83.216666666666654</v>
      </c>
      <c r="J336" s="38">
        <v>83.633333333333312</v>
      </c>
      <c r="K336" s="31">
        <v>82.8</v>
      </c>
      <c r="L336" s="31">
        <v>81.8</v>
      </c>
      <c r="M336" s="31">
        <v>54.92953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4483.6499999999996</v>
      </c>
      <c r="D337" s="38">
        <v>4464.5333333333328</v>
      </c>
      <c r="E337" s="38">
        <v>4435.1166666666659</v>
      </c>
      <c r="F337" s="38">
        <v>4386.583333333333</v>
      </c>
      <c r="G337" s="38">
        <v>4357.1666666666661</v>
      </c>
      <c r="H337" s="38">
        <v>4513.0666666666657</v>
      </c>
      <c r="I337" s="38">
        <v>4542.4833333333336</v>
      </c>
      <c r="J337" s="38">
        <v>4591.0166666666655</v>
      </c>
      <c r="K337" s="31">
        <v>4493.95</v>
      </c>
      <c r="L337" s="31">
        <v>4416</v>
      </c>
      <c r="M337" s="31">
        <v>1.7217499999999999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4502</v>
      </c>
      <c r="D338" s="38">
        <v>4493.1000000000004</v>
      </c>
      <c r="E338" s="38">
        <v>4459.0000000000009</v>
      </c>
      <c r="F338" s="38">
        <v>4416.0000000000009</v>
      </c>
      <c r="G338" s="38">
        <v>4381.9000000000015</v>
      </c>
      <c r="H338" s="38">
        <v>4536.1000000000004</v>
      </c>
      <c r="I338" s="38">
        <v>4570.1999999999989</v>
      </c>
      <c r="J338" s="38">
        <v>4613.2</v>
      </c>
      <c r="K338" s="31">
        <v>4527.2</v>
      </c>
      <c r="L338" s="31">
        <v>4450.1000000000004</v>
      </c>
      <c r="M338" s="31">
        <v>0.96877999999999997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724.6</v>
      </c>
      <c r="D339" s="38">
        <v>713.43333333333339</v>
      </c>
      <c r="E339" s="38">
        <v>699.66666666666674</v>
      </c>
      <c r="F339" s="38">
        <v>674.73333333333335</v>
      </c>
      <c r="G339" s="38">
        <v>660.9666666666667</v>
      </c>
      <c r="H339" s="38">
        <v>738.36666666666679</v>
      </c>
      <c r="I339" s="38">
        <v>752.13333333333344</v>
      </c>
      <c r="J339" s="38">
        <v>777.06666666666683</v>
      </c>
      <c r="K339" s="31">
        <v>727.2</v>
      </c>
      <c r="L339" s="31">
        <v>688.5</v>
      </c>
      <c r="M339" s="31">
        <v>9.2868200000000005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39.6</v>
      </c>
      <c r="D340" s="38">
        <v>39.300000000000004</v>
      </c>
      <c r="E340" s="38">
        <v>38.800000000000011</v>
      </c>
      <c r="F340" s="38">
        <v>38.000000000000007</v>
      </c>
      <c r="G340" s="38">
        <v>37.500000000000014</v>
      </c>
      <c r="H340" s="38">
        <v>40.100000000000009</v>
      </c>
      <c r="I340" s="38">
        <v>40.599999999999994</v>
      </c>
      <c r="J340" s="38">
        <v>41.400000000000006</v>
      </c>
      <c r="K340" s="31">
        <v>39.799999999999997</v>
      </c>
      <c r="L340" s="31">
        <v>38.5</v>
      </c>
      <c r="M340" s="31">
        <v>96.825029999999998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122.1</v>
      </c>
      <c r="D341" s="38">
        <v>121.63333333333333</v>
      </c>
      <c r="E341" s="38">
        <v>120.76666666666665</v>
      </c>
      <c r="F341" s="38">
        <v>119.43333333333332</v>
      </c>
      <c r="G341" s="38">
        <v>118.56666666666665</v>
      </c>
      <c r="H341" s="38">
        <v>122.96666666666665</v>
      </c>
      <c r="I341" s="38">
        <v>123.83333333333333</v>
      </c>
      <c r="J341" s="38">
        <v>125.16666666666666</v>
      </c>
      <c r="K341" s="31">
        <v>122.5</v>
      </c>
      <c r="L341" s="31">
        <v>120.3</v>
      </c>
      <c r="M341" s="31">
        <v>26.922999999999998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22894.3</v>
      </c>
      <c r="D342" s="38">
        <v>22821.850000000002</v>
      </c>
      <c r="E342" s="38">
        <v>22697.450000000004</v>
      </c>
      <c r="F342" s="38">
        <v>22500.600000000002</v>
      </c>
      <c r="G342" s="38">
        <v>22376.200000000004</v>
      </c>
      <c r="H342" s="38">
        <v>23018.700000000004</v>
      </c>
      <c r="I342" s="38">
        <v>23143.100000000006</v>
      </c>
      <c r="J342" s="38">
        <v>23339.950000000004</v>
      </c>
      <c r="K342" s="31">
        <v>22946.25</v>
      </c>
      <c r="L342" s="31">
        <v>22625</v>
      </c>
      <c r="M342" s="31">
        <v>0.36862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62.8</v>
      </c>
      <c r="D343" s="38">
        <v>62.95000000000001</v>
      </c>
      <c r="E343" s="38">
        <v>62.300000000000018</v>
      </c>
      <c r="F343" s="38">
        <v>61.800000000000011</v>
      </c>
      <c r="G343" s="38">
        <v>61.15000000000002</v>
      </c>
      <c r="H343" s="38">
        <v>63.450000000000017</v>
      </c>
      <c r="I343" s="38">
        <v>64.100000000000009</v>
      </c>
      <c r="J343" s="38">
        <v>64.600000000000023</v>
      </c>
      <c r="K343" s="31">
        <v>63.6</v>
      </c>
      <c r="L343" s="31">
        <v>62.45</v>
      </c>
      <c r="M343" s="31">
        <v>7.15083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993.25</v>
      </c>
      <c r="D344" s="38">
        <v>996.0333333333333</v>
      </c>
      <c r="E344" s="38">
        <v>984.06666666666661</v>
      </c>
      <c r="F344" s="38">
        <v>974.88333333333333</v>
      </c>
      <c r="G344" s="38">
        <v>962.91666666666663</v>
      </c>
      <c r="H344" s="38">
        <v>1005.2166666666666</v>
      </c>
      <c r="I344" s="38">
        <v>1017.1833333333333</v>
      </c>
      <c r="J344" s="38">
        <v>1026.3666666666666</v>
      </c>
      <c r="K344" s="31">
        <v>1008</v>
      </c>
      <c r="L344" s="31">
        <v>986.85</v>
      </c>
      <c r="M344" s="31">
        <v>2.97113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45.95</v>
      </c>
      <c r="D345" s="38">
        <v>45.866666666666667</v>
      </c>
      <c r="E345" s="38">
        <v>45.433333333333337</v>
      </c>
      <c r="F345" s="38">
        <v>44.916666666666671</v>
      </c>
      <c r="G345" s="38">
        <v>44.483333333333341</v>
      </c>
      <c r="H345" s="38">
        <v>46.383333333333333</v>
      </c>
      <c r="I345" s="38">
        <v>46.816666666666656</v>
      </c>
      <c r="J345" s="38">
        <v>47.333333333333329</v>
      </c>
      <c r="K345" s="31">
        <v>46.3</v>
      </c>
      <c r="L345" s="31">
        <v>45.35</v>
      </c>
      <c r="M345" s="31">
        <v>173.25724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116.95</v>
      </c>
      <c r="D346" s="38">
        <v>117.16666666666667</v>
      </c>
      <c r="E346" s="38">
        <v>116.33333333333334</v>
      </c>
      <c r="F346" s="38">
        <v>115.71666666666667</v>
      </c>
      <c r="G346" s="38">
        <v>114.88333333333334</v>
      </c>
      <c r="H346" s="38">
        <v>117.78333333333335</v>
      </c>
      <c r="I346" s="38">
        <v>118.61666666666669</v>
      </c>
      <c r="J346" s="38">
        <v>119.23333333333335</v>
      </c>
      <c r="K346" s="31">
        <v>118</v>
      </c>
      <c r="L346" s="31">
        <v>116.55</v>
      </c>
      <c r="M346" s="31">
        <v>2.714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108.45</v>
      </c>
      <c r="D347" s="38">
        <v>107.08333333333333</v>
      </c>
      <c r="E347" s="38">
        <v>104.36666666666666</v>
      </c>
      <c r="F347" s="38">
        <v>100.28333333333333</v>
      </c>
      <c r="G347" s="38">
        <v>97.566666666666663</v>
      </c>
      <c r="H347" s="38">
        <v>111.16666666666666</v>
      </c>
      <c r="I347" s="38">
        <v>113.88333333333333</v>
      </c>
      <c r="J347" s="38">
        <v>117.96666666666665</v>
      </c>
      <c r="K347" s="31">
        <v>109.8</v>
      </c>
      <c r="L347" s="31">
        <v>103</v>
      </c>
      <c r="M347" s="31">
        <v>91.876000000000005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104.65</v>
      </c>
      <c r="D348" s="38">
        <v>104.76666666666667</v>
      </c>
      <c r="E348" s="38">
        <v>104.03333333333333</v>
      </c>
      <c r="F348" s="38">
        <v>103.41666666666667</v>
      </c>
      <c r="G348" s="38">
        <v>102.68333333333334</v>
      </c>
      <c r="H348" s="38">
        <v>105.38333333333333</v>
      </c>
      <c r="I348" s="38">
        <v>106.11666666666665</v>
      </c>
      <c r="J348" s="38">
        <v>106.73333333333332</v>
      </c>
      <c r="K348" s="31">
        <v>105.5</v>
      </c>
      <c r="L348" s="31">
        <v>104.15</v>
      </c>
      <c r="M348" s="31">
        <v>120.41249999999999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221.15</v>
      </c>
      <c r="D349" s="38">
        <v>220.31666666666669</v>
      </c>
      <c r="E349" s="38">
        <v>217.33333333333337</v>
      </c>
      <c r="F349" s="38">
        <v>213.51666666666668</v>
      </c>
      <c r="G349" s="38">
        <v>210.53333333333336</v>
      </c>
      <c r="H349" s="38">
        <v>224.13333333333338</v>
      </c>
      <c r="I349" s="38">
        <v>227.11666666666667</v>
      </c>
      <c r="J349" s="38">
        <v>230.93333333333339</v>
      </c>
      <c r="K349" s="31">
        <v>223.3</v>
      </c>
      <c r="L349" s="31">
        <v>216.5</v>
      </c>
      <c r="M349" s="31">
        <v>6.1389399999999998</v>
      </c>
      <c r="N349" s="1"/>
      <c r="O349" s="1"/>
    </row>
    <row r="350" spans="1:15" ht="12.75" customHeight="1">
      <c r="A350" s="33">
        <v>340</v>
      </c>
      <c r="B350" s="58" t="s">
        <v>1104</v>
      </c>
      <c r="C350" s="31">
        <v>43.5</v>
      </c>
      <c r="D350" s="38">
        <v>43.466666666666669</v>
      </c>
      <c r="E350" s="38">
        <v>42.733333333333334</v>
      </c>
      <c r="F350" s="38">
        <v>41.966666666666669</v>
      </c>
      <c r="G350" s="38">
        <v>41.233333333333334</v>
      </c>
      <c r="H350" s="38">
        <v>44.233333333333334</v>
      </c>
      <c r="I350" s="38">
        <v>44.966666666666669</v>
      </c>
      <c r="J350" s="38">
        <v>45.733333333333334</v>
      </c>
      <c r="K350" s="31">
        <v>44.2</v>
      </c>
      <c r="L350" s="31">
        <v>42.7</v>
      </c>
      <c r="M350" s="31">
        <v>31.702190000000002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189.15</v>
      </c>
      <c r="D351" s="38">
        <v>189.6</v>
      </c>
      <c r="E351" s="38">
        <v>187.54999999999998</v>
      </c>
      <c r="F351" s="38">
        <v>185.95</v>
      </c>
      <c r="G351" s="38">
        <v>183.89999999999998</v>
      </c>
      <c r="H351" s="38">
        <v>191.2</v>
      </c>
      <c r="I351" s="38">
        <v>193.25</v>
      </c>
      <c r="J351" s="38">
        <v>194.85</v>
      </c>
      <c r="K351" s="31">
        <v>191.65</v>
      </c>
      <c r="L351" s="31">
        <v>188</v>
      </c>
      <c r="M351" s="31">
        <v>95.790589999999995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351.05</v>
      </c>
      <c r="D352" s="38">
        <v>348.18333333333339</v>
      </c>
      <c r="E352" s="38">
        <v>343.01666666666677</v>
      </c>
      <c r="F352" s="38">
        <v>334.98333333333335</v>
      </c>
      <c r="G352" s="38">
        <v>329.81666666666672</v>
      </c>
      <c r="H352" s="38">
        <v>356.21666666666681</v>
      </c>
      <c r="I352" s="38">
        <v>361.38333333333344</v>
      </c>
      <c r="J352" s="38">
        <v>369.41666666666686</v>
      </c>
      <c r="K352" s="31">
        <v>353.35</v>
      </c>
      <c r="L352" s="31">
        <v>340.15</v>
      </c>
      <c r="M352" s="31">
        <v>11.49769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148.6</v>
      </c>
      <c r="D353" s="38">
        <v>147.68333333333331</v>
      </c>
      <c r="E353" s="38">
        <v>145.91666666666663</v>
      </c>
      <c r="F353" s="38">
        <v>143.23333333333332</v>
      </c>
      <c r="G353" s="38">
        <v>141.46666666666664</v>
      </c>
      <c r="H353" s="38">
        <v>150.36666666666662</v>
      </c>
      <c r="I353" s="38">
        <v>152.13333333333333</v>
      </c>
      <c r="J353" s="38">
        <v>154.81666666666661</v>
      </c>
      <c r="K353" s="31">
        <v>149.44999999999999</v>
      </c>
      <c r="L353" s="31">
        <v>145</v>
      </c>
      <c r="M353" s="31">
        <v>44.736530000000002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984.8</v>
      </c>
      <c r="D354" s="38">
        <v>988.63333333333333</v>
      </c>
      <c r="E354" s="38">
        <v>977.41666666666663</v>
      </c>
      <c r="F354" s="38">
        <v>970.0333333333333</v>
      </c>
      <c r="G354" s="38">
        <v>958.81666666666661</v>
      </c>
      <c r="H354" s="38">
        <v>996.01666666666665</v>
      </c>
      <c r="I354" s="38">
        <v>1007.2333333333333</v>
      </c>
      <c r="J354" s="38">
        <v>1014.6166666666667</v>
      </c>
      <c r="K354" s="31">
        <v>999.85</v>
      </c>
      <c r="L354" s="31">
        <v>981.25</v>
      </c>
      <c r="M354" s="31">
        <v>4.8431499999999996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3858.65</v>
      </c>
      <c r="D355" s="38">
        <v>3860.1833333333329</v>
      </c>
      <c r="E355" s="38">
        <v>3823.516666666666</v>
      </c>
      <c r="F355" s="38">
        <v>3788.3833333333332</v>
      </c>
      <c r="G355" s="38">
        <v>3751.7166666666662</v>
      </c>
      <c r="H355" s="38">
        <v>3895.3166666666657</v>
      </c>
      <c r="I355" s="38">
        <v>3931.9833333333327</v>
      </c>
      <c r="J355" s="38">
        <v>3967.1166666666654</v>
      </c>
      <c r="K355" s="31">
        <v>3896.85</v>
      </c>
      <c r="L355" s="31">
        <v>3825.05</v>
      </c>
      <c r="M355" s="31">
        <v>0.46432000000000001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244.95</v>
      </c>
      <c r="D356" s="38">
        <v>244.15</v>
      </c>
      <c r="E356" s="38">
        <v>242.10000000000002</v>
      </c>
      <c r="F356" s="38">
        <v>239.25000000000003</v>
      </c>
      <c r="G356" s="38">
        <v>237.20000000000005</v>
      </c>
      <c r="H356" s="38">
        <v>247</v>
      </c>
      <c r="I356" s="38">
        <v>249.05</v>
      </c>
      <c r="J356" s="38">
        <v>251.89999999999998</v>
      </c>
      <c r="K356" s="31">
        <v>246.2</v>
      </c>
      <c r="L356" s="31">
        <v>241.3</v>
      </c>
      <c r="M356" s="31">
        <v>42.333750000000002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972.2</v>
      </c>
      <c r="D357" s="38">
        <v>979.68333333333339</v>
      </c>
      <c r="E357" s="38">
        <v>952.51666666666677</v>
      </c>
      <c r="F357" s="38">
        <v>932.83333333333337</v>
      </c>
      <c r="G357" s="38">
        <v>905.66666666666674</v>
      </c>
      <c r="H357" s="38">
        <v>999.36666666666679</v>
      </c>
      <c r="I357" s="38">
        <v>1026.5333333333333</v>
      </c>
      <c r="J357" s="38">
        <v>1046.2166666666667</v>
      </c>
      <c r="K357" s="31">
        <v>1006.85</v>
      </c>
      <c r="L357" s="31">
        <v>960</v>
      </c>
      <c r="M357" s="31">
        <v>33.987400000000001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160.30000000000001</v>
      </c>
      <c r="D358" s="38">
        <v>160.08333333333334</v>
      </c>
      <c r="E358" s="38">
        <v>159.16666666666669</v>
      </c>
      <c r="F358" s="38">
        <v>158.03333333333333</v>
      </c>
      <c r="G358" s="38">
        <v>157.11666666666667</v>
      </c>
      <c r="H358" s="38">
        <v>161.2166666666667</v>
      </c>
      <c r="I358" s="38">
        <v>162.13333333333338</v>
      </c>
      <c r="J358" s="38">
        <v>163.26666666666671</v>
      </c>
      <c r="K358" s="31">
        <v>161</v>
      </c>
      <c r="L358" s="31">
        <v>158.94999999999999</v>
      </c>
      <c r="M358" s="31">
        <v>78.401120000000006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239.4</v>
      </c>
      <c r="D359" s="38">
        <v>238.16666666666666</v>
      </c>
      <c r="E359" s="38">
        <v>234.33333333333331</v>
      </c>
      <c r="F359" s="38">
        <v>229.26666666666665</v>
      </c>
      <c r="G359" s="38">
        <v>225.43333333333331</v>
      </c>
      <c r="H359" s="38">
        <v>243.23333333333332</v>
      </c>
      <c r="I359" s="38">
        <v>247.06666666666663</v>
      </c>
      <c r="J359" s="38">
        <v>252.13333333333333</v>
      </c>
      <c r="K359" s="31">
        <v>242</v>
      </c>
      <c r="L359" s="31">
        <v>233.1</v>
      </c>
      <c r="M359" s="31">
        <v>1.30166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37647.199999999997</v>
      </c>
      <c r="D360" s="38">
        <v>37717.466666666667</v>
      </c>
      <c r="E360" s="38">
        <v>37480.983333333337</v>
      </c>
      <c r="F360" s="38">
        <v>37314.76666666667</v>
      </c>
      <c r="G360" s="38">
        <v>37078.28333333334</v>
      </c>
      <c r="H360" s="38">
        <v>37883.683333333334</v>
      </c>
      <c r="I360" s="38">
        <v>38120.166666666657</v>
      </c>
      <c r="J360" s="38">
        <v>38286.383333333331</v>
      </c>
      <c r="K360" s="31">
        <v>37953.949999999997</v>
      </c>
      <c r="L360" s="31">
        <v>37551.25</v>
      </c>
      <c r="M360" s="31">
        <v>0.13184000000000001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1188.7</v>
      </c>
      <c r="D361" s="38">
        <v>1186.3166666666666</v>
      </c>
      <c r="E361" s="38">
        <v>1177.6333333333332</v>
      </c>
      <c r="F361" s="38">
        <v>1166.5666666666666</v>
      </c>
      <c r="G361" s="38">
        <v>1157.8833333333332</v>
      </c>
      <c r="H361" s="38">
        <v>1197.3833333333332</v>
      </c>
      <c r="I361" s="38">
        <v>1206.0666666666666</v>
      </c>
      <c r="J361" s="38">
        <v>1217.1333333333332</v>
      </c>
      <c r="K361" s="31">
        <v>1195</v>
      </c>
      <c r="L361" s="31">
        <v>1175.25</v>
      </c>
      <c r="M361" s="31">
        <v>0.88900000000000001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867.85</v>
      </c>
      <c r="D362" s="38">
        <v>863.53333333333342</v>
      </c>
      <c r="E362" s="38">
        <v>856.11666666666679</v>
      </c>
      <c r="F362" s="38">
        <v>844.38333333333333</v>
      </c>
      <c r="G362" s="38">
        <v>836.9666666666667</v>
      </c>
      <c r="H362" s="38">
        <v>875.26666666666688</v>
      </c>
      <c r="I362" s="38">
        <v>882.68333333333362</v>
      </c>
      <c r="J362" s="38">
        <v>894.41666666666697</v>
      </c>
      <c r="K362" s="31">
        <v>870.95</v>
      </c>
      <c r="L362" s="31">
        <v>851.8</v>
      </c>
      <c r="M362" s="31">
        <v>19.662489999999998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162.75</v>
      </c>
      <c r="D363" s="38">
        <v>162.71666666666667</v>
      </c>
      <c r="E363" s="38">
        <v>158.83333333333334</v>
      </c>
      <c r="F363" s="38">
        <v>154.91666666666669</v>
      </c>
      <c r="G363" s="38">
        <v>151.03333333333336</v>
      </c>
      <c r="H363" s="38">
        <v>166.63333333333333</v>
      </c>
      <c r="I363" s="38">
        <v>170.51666666666665</v>
      </c>
      <c r="J363" s="38">
        <v>174.43333333333331</v>
      </c>
      <c r="K363" s="31">
        <v>166.6</v>
      </c>
      <c r="L363" s="31">
        <v>158.80000000000001</v>
      </c>
      <c r="M363" s="31">
        <v>54.348190000000002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942.3</v>
      </c>
      <c r="D364" s="38">
        <v>949.76666666666677</v>
      </c>
      <c r="E364" s="38">
        <v>931.53333333333353</v>
      </c>
      <c r="F364" s="38">
        <v>920.76666666666677</v>
      </c>
      <c r="G364" s="38">
        <v>902.53333333333353</v>
      </c>
      <c r="H364" s="38">
        <v>960.53333333333353</v>
      </c>
      <c r="I364" s="38">
        <v>978.76666666666688</v>
      </c>
      <c r="J364" s="38">
        <v>989.53333333333353</v>
      </c>
      <c r="K364" s="31">
        <v>968</v>
      </c>
      <c r="L364" s="31">
        <v>939</v>
      </c>
      <c r="M364" s="31">
        <v>35.847349999999999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5011.05</v>
      </c>
      <c r="D365" s="38">
        <v>4975.916666666667</v>
      </c>
      <c r="E365" s="38">
        <v>4913.1833333333343</v>
      </c>
      <c r="F365" s="38">
        <v>4815.3166666666675</v>
      </c>
      <c r="G365" s="38">
        <v>4752.5833333333348</v>
      </c>
      <c r="H365" s="38">
        <v>5073.7833333333338</v>
      </c>
      <c r="I365" s="38">
        <v>5136.5166666666655</v>
      </c>
      <c r="J365" s="38">
        <v>5234.3833333333332</v>
      </c>
      <c r="K365" s="31">
        <v>5038.6499999999996</v>
      </c>
      <c r="L365" s="31">
        <v>4878.05</v>
      </c>
      <c r="M365" s="31">
        <v>4.80084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222.7</v>
      </c>
      <c r="D366" s="38">
        <v>221.91666666666666</v>
      </c>
      <c r="E366" s="38">
        <v>220.7833333333333</v>
      </c>
      <c r="F366" s="38">
        <v>218.86666666666665</v>
      </c>
      <c r="G366" s="38">
        <v>217.73333333333329</v>
      </c>
      <c r="H366" s="38">
        <v>223.83333333333331</v>
      </c>
      <c r="I366" s="38">
        <v>224.9666666666667</v>
      </c>
      <c r="J366" s="38">
        <v>226.88333333333333</v>
      </c>
      <c r="K366" s="31">
        <v>223.05</v>
      </c>
      <c r="L366" s="31">
        <v>220</v>
      </c>
      <c r="M366" s="31">
        <v>14.69093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215.9</v>
      </c>
      <c r="D367" s="38">
        <v>216.81666666666669</v>
      </c>
      <c r="E367" s="38">
        <v>213.38333333333338</v>
      </c>
      <c r="F367" s="38">
        <v>210.8666666666667</v>
      </c>
      <c r="G367" s="38">
        <v>207.43333333333339</v>
      </c>
      <c r="H367" s="38">
        <v>219.33333333333337</v>
      </c>
      <c r="I367" s="38">
        <v>222.76666666666671</v>
      </c>
      <c r="J367" s="38">
        <v>225.28333333333336</v>
      </c>
      <c r="K367" s="31">
        <v>220.25</v>
      </c>
      <c r="L367" s="31">
        <v>214.3</v>
      </c>
      <c r="M367" s="31">
        <v>135.61394999999999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3777.15</v>
      </c>
      <c r="D368" s="38">
        <v>3802.5499999999997</v>
      </c>
      <c r="E368" s="38">
        <v>3745.0999999999995</v>
      </c>
      <c r="F368" s="38">
        <v>3713.0499999999997</v>
      </c>
      <c r="G368" s="38">
        <v>3655.5999999999995</v>
      </c>
      <c r="H368" s="38">
        <v>3834.5999999999995</v>
      </c>
      <c r="I368" s="38">
        <v>3892.0499999999993</v>
      </c>
      <c r="J368" s="38">
        <v>3924.0999999999995</v>
      </c>
      <c r="K368" s="31">
        <v>3860</v>
      </c>
      <c r="L368" s="31">
        <v>3770.5</v>
      </c>
      <c r="M368" s="31">
        <v>1.2343500000000001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14324.45</v>
      </c>
      <c r="D369" s="38">
        <v>14349.166666666666</v>
      </c>
      <c r="E369" s="38">
        <v>14200.283333333333</v>
      </c>
      <c r="F369" s="38">
        <v>14076.116666666667</v>
      </c>
      <c r="G369" s="38">
        <v>13927.233333333334</v>
      </c>
      <c r="H369" s="38">
        <v>14473.333333333332</v>
      </c>
      <c r="I369" s="38">
        <v>14622.216666666667</v>
      </c>
      <c r="J369" s="38">
        <v>14746.383333333331</v>
      </c>
      <c r="K369" s="31">
        <v>14498.05</v>
      </c>
      <c r="L369" s="31">
        <v>14225</v>
      </c>
      <c r="M369" s="31">
        <v>8.6980000000000002E-2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1563.35</v>
      </c>
      <c r="D370" s="38">
        <v>1560.1833333333332</v>
      </c>
      <c r="E370" s="38">
        <v>1535.5666666666664</v>
      </c>
      <c r="F370" s="38">
        <v>1507.7833333333333</v>
      </c>
      <c r="G370" s="38">
        <v>1483.1666666666665</v>
      </c>
      <c r="H370" s="38">
        <v>1587.9666666666662</v>
      </c>
      <c r="I370" s="38">
        <v>1612.583333333333</v>
      </c>
      <c r="J370" s="38">
        <v>1640.3666666666661</v>
      </c>
      <c r="K370" s="31">
        <v>1584.8</v>
      </c>
      <c r="L370" s="31">
        <v>1532.4</v>
      </c>
      <c r="M370" s="31">
        <v>1.24194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2597.1</v>
      </c>
      <c r="D371" s="38">
        <v>2609.4333333333334</v>
      </c>
      <c r="E371" s="38">
        <v>2572.9666666666667</v>
      </c>
      <c r="F371" s="38">
        <v>2548.8333333333335</v>
      </c>
      <c r="G371" s="38">
        <v>2512.3666666666668</v>
      </c>
      <c r="H371" s="38">
        <v>2633.5666666666666</v>
      </c>
      <c r="I371" s="38">
        <v>2670.0333333333338</v>
      </c>
      <c r="J371" s="38">
        <v>2694.1666666666665</v>
      </c>
      <c r="K371" s="31">
        <v>2645.9</v>
      </c>
      <c r="L371" s="31">
        <v>2585.3000000000002</v>
      </c>
      <c r="M371" s="31">
        <v>7.2227300000000003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3921.75</v>
      </c>
      <c r="D372" s="38">
        <v>3908.8333333333335</v>
      </c>
      <c r="E372" s="38">
        <v>3882.0666666666671</v>
      </c>
      <c r="F372" s="38">
        <v>3842.3833333333337</v>
      </c>
      <c r="G372" s="38">
        <v>3815.6166666666672</v>
      </c>
      <c r="H372" s="38">
        <v>3948.5166666666669</v>
      </c>
      <c r="I372" s="38">
        <v>3975.2833333333333</v>
      </c>
      <c r="J372" s="38">
        <v>4014.9666666666667</v>
      </c>
      <c r="K372" s="31">
        <v>3935.6</v>
      </c>
      <c r="L372" s="31">
        <v>3869.15</v>
      </c>
      <c r="M372" s="31">
        <v>2.6939000000000002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51.65</v>
      </c>
      <c r="D373" s="38">
        <v>51.316666666666663</v>
      </c>
      <c r="E373" s="38">
        <v>50.883333333333326</v>
      </c>
      <c r="F373" s="38">
        <v>50.11666666666666</v>
      </c>
      <c r="G373" s="38">
        <v>49.683333333333323</v>
      </c>
      <c r="H373" s="38">
        <v>52.083333333333329</v>
      </c>
      <c r="I373" s="38">
        <v>52.516666666666666</v>
      </c>
      <c r="J373" s="38">
        <v>53.283333333333331</v>
      </c>
      <c r="K373" s="31">
        <v>51.75</v>
      </c>
      <c r="L373" s="31">
        <v>50.55</v>
      </c>
      <c r="M373" s="31">
        <v>295.80748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567.4</v>
      </c>
      <c r="D374" s="38">
        <v>575.83333333333337</v>
      </c>
      <c r="E374" s="38">
        <v>556.76666666666677</v>
      </c>
      <c r="F374" s="38">
        <v>546.13333333333344</v>
      </c>
      <c r="G374" s="38">
        <v>527.06666666666683</v>
      </c>
      <c r="H374" s="38">
        <v>586.4666666666667</v>
      </c>
      <c r="I374" s="38">
        <v>605.5333333333333</v>
      </c>
      <c r="J374" s="38">
        <v>616.16666666666663</v>
      </c>
      <c r="K374" s="31">
        <v>594.9</v>
      </c>
      <c r="L374" s="31">
        <v>565.20000000000005</v>
      </c>
      <c r="M374" s="31">
        <v>7.7824900000000001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327.7</v>
      </c>
      <c r="D375" s="38">
        <v>329.15000000000003</v>
      </c>
      <c r="E375" s="38">
        <v>324.85000000000008</v>
      </c>
      <c r="F375" s="38">
        <v>322.00000000000006</v>
      </c>
      <c r="G375" s="38">
        <v>317.7000000000001</v>
      </c>
      <c r="H375" s="38">
        <v>332.00000000000006</v>
      </c>
      <c r="I375" s="38">
        <v>336.3</v>
      </c>
      <c r="J375" s="38">
        <v>339.15000000000003</v>
      </c>
      <c r="K375" s="31">
        <v>333.45</v>
      </c>
      <c r="L375" s="31">
        <v>326.3</v>
      </c>
      <c r="M375" s="31">
        <v>2.3128299999999999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696.8</v>
      </c>
      <c r="D376" s="38">
        <v>695.81666666666661</v>
      </c>
      <c r="E376" s="38">
        <v>689.83333333333326</v>
      </c>
      <c r="F376" s="38">
        <v>682.86666666666667</v>
      </c>
      <c r="G376" s="38">
        <v>676.88333333333333</v>
      </c>
      <c r="H376" s="38">
        <v>702.78333333333319</v>
      </c>
      <c r="I376" s="38">
        <v>708.76666666666654</v>
      </c>
      <c r="J376" s="38">
        <v>715.73333333333312</v>
      </c>
      <c r="K376" s="31">
        <v>701.8</v>
      </c>
      <c r="L376" s="31">
        <v>688.85</v>
      </c>
      <c r="M376" s="31">
        <v>19.33699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3551.15</v>
      </c>
      <c r="D377" s="38">
        <v>3574.7000000000003</v>
      </c>
      <c r="E377" s="38">
        <v>3511.4500000000007</v>
      </c>
      <c r="F377" s="38">
        <v>3471.7500000000005</v>
      </c>
      <c r="G377" s="38">
        <v>3408.5000000000009</v>
      </c>
      <c r="H377" s="38">
        <v>3614.4000000000005</v>
      </c>
      <c r="I377" s="38">
        <v>3677.6499999999996</v>
      </c>
      <c r="J377" s="38">
        <v>3717.3500000000004</v>
      </c>
      <c r="K377" s="31">
        <v>3637.95</v>
      </c>
      <c r="L377" s="31">
        <v>3535</v>
      </c>
      <c r="M377" s="31">
        <v>4.3034600000000003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1149.9000000000001</v>
      </c>
      <c r="D378" s="38">
        <v>1155.8500000000001</v>
      </c>
      <c r="E378" s="38">
        <v>1127.0500000000002</v>
      </c>
      <c r="F378" s="38">
        <v>1104.2</v>
      </c>
      <c r="G378" s="38">
        <v>1075.4000000000001</v>
      </c>
      <c r="H378" s="38">
        <v>1178.7000000000003</v>
      </c>
      <c r="I378" s="38">
        <v>1207.5</v>
      </c>
      <c r="J378" s="38">
        <v>1230.3500000000004</v>
      </c>
      <c r="K378" s="31">
        <v>1184.6500000000001</v>
      </c>
      <c r="L378" s="31">
        <v>1133</v>
      </c>
      <c r="M378" s="31">
        <v>1.1559999999999999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1312.85</v>
      </c>
      <c r="D379" s="38">
        <v>1315.9666666666665</v>
      </c>
      <c r="E379" s="38">
        <v>1307.9333333333329</v>
      </c>
      <c r="F379" s="38">
        <v>1303.0166666666664</v>
      </c>
      <c r="G379" s="38">
        <v>1294.9833333333329</v>
      </c>
      <c r="H379" s="38">
        <v>1320.883333333333</v>
      </c>
      <c r="I379" s="38">
        <v>1328.9166666666663</v>
      </c>
      <c r="J379" s="38">
        <v>1333.833333333333</v>
      </c>
      <c r="K379" s="31">
        <v>1324</v>
      </c>
      <c r="L379" s="31">
        <v>1311.05</v>
      </c>
      <c r="M379" s="31">
        <v>0.53705999999999998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340.9</v>
      </c>
      <c r="D380" s="38">
        <v>342.43333333333334</v>
      </c>
      <c r="E380" s="38">
        <v>337.26666666666665</v>
      </c>
      <c r="F380" s="38">
        <v>333.63333333333333</v>
      </c>
      <c r="G380" s="38">
        <v>328.46666666666664</v>
      </c>
      <c r="H380" s="38">
        <v>346.06666666666666</v>
      </c>
      <c r="I380" s="38">
        <v>351.23333333333329</v>
      </c>
      <c r="J380" s="38">
        <v>354.86666666666667</v>
      </c>
      <c r="K380" s="31">
        <v>347.6</v>
      </c>
      <c r="L380" s="31">
        <v>338.8</v>
      </c>
      <c r="M380" s="31">
        <v>12.748250000000001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255.15</v>
      </c>
      <c r="D381" s="38">
        <v>255.35</v>
      </c>
      <c r="E381" s="38">
        <v>251</v>
      </c>
      <c r="F381" s="38">
        <v>246.85</v>
      </c>
      <c r="G381" s="38">
        <v>242.5</v>
      </c>
      <c r="H381" s="38">
        <v>259.5</v>
      </c>
      <c r="I381" s="38">
        <v>263.84999999999997</v>
      </c>
      <c r="J381" s="38">
        <v>268</v>
      </c>
      <c r="K381" s="31">
        <v>259.7</v>
      </c>
      <c r="L381" s="31">
        <v>251.2</v>
      </c>
      <c r="M381" s="31">
        <v>132.44985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4157.8500000000004</v>
      </c>
      <c r="D382" s="38">
        <v>4142.1833333333334</v>
      </c>
      <c r="E382" s="38">
        <v>4099.3666666666668</v>
      </c>
      <c r="F382" s="38">
        <v>4040.8833333333332</v>
      </c>
      <c r="G382" s="38">
        <v>3998.0666666666666</v>
      </c>
      <c r="H382" s="38">
        <v>4200.666666666667</v>
      </c>
      <c r="I382" s="38">
        <v>4243.4833333333345</v>
      </c>
      <c r="J382" s="38">
        <v>4301.9666666666672</v>
      </c>
      <c r="K382" s="31">
        <v>4185</v>
      </c>
      <c r="L382" s="31">
        <v>4083.7</v>
      </c>
      <c r="M382" s="31">
        <v>0.16102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92.45</v>
      </c>
      <c r="D383" s="38">
        <v>92.533333333333346</v>
      </c>
      <c r="E383" s="38">
        <v>90.966666666666697</v>
      </c>
      <c r="F383" s="38">
        <v>89.483333333333348</v>
      </c>
      <c r="G383" s="38">
        <v>87.9166666666667</v>
      </c>
      <c r="H383" s="38">
        <v>94.016666666666694</v>
      </c>
      <c r="I383" s="38">
        <v>95.583333333333329</v>
      </c>
      <c r="J383" s="38">
        <v>97.066666666666691</v>
      </c>
      <c r="K383" s="31">
        <v>94.1</v>
      </c>
      <c r="L383" s="31">
        <v>91.05</v>
      </c>
      <c r="M383" s="31">
        <v>85.743870000000001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377.6</v>
      </c>
      <c r="D384" s="38">
        <v>378.98333333333335</v>
      </c>
      <c r="E384" s="38">
        <v>373.9666666666667</v>
      </c>
      <c r="F384" s="38">
        <v>370.33333333333337</v>
      </c>
      <c r="G384" s="38">
        <v>365.31666666666672</v>
      </c>
      <c r="H384" s="38">
        <v>382.61666666666667</v>
      </c>
      <c r="I384" s="38">
        <v>387.63333333333333</v>
      </c>
      <c r="J384" s="38">
        <v>391.26666666666665</v>
      </c>
      <c r="K384" s="31">
        <v>384</v>
      </c>
      <c r="L384" s="31">
        <v>375.35</v>
      </c>
      <c r="M384" s="31">
        <v>5.64994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574.85</v>
      </c>
      <c r="D385" s="38">
        <v>576.18333333333339</v>
      </c>
      <c r="E385" s="38">
        <v>568.76666666666677</v>
      </c>
      <c r="F385" s="38">
        <v>562.68333333333339</v>
      </c>
      <c r="G385" s="38">
        <v>555.26666666666677</v>
      </c>
      <c r="H385" s="38">
        <v>582.26666666666677</v>
      </c>
      <c r="I385" s="38">
        <v>589.68333333333328</v>
      </c>
      <c r="J385" s="38">
        <v>595.76666666666677</v>
      </c>
      <c r="K385" s="31">
        <v>583.6</v>
      </c>
      <c r="L385" s="31">
        <v>570.1</v>
      </c>
      <c r="M385" s="31">
        <v>3.8120599999999998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671.25</v>
      </c>
      <c r="D386" s="38">
        <v>670.56666666666661</v>
      </c>
      <c r="E386" s="38">
        <v>662.83333333333326</v>
      </c>
      <c r="F386" s="38">
        <v>654.41666666666663</v>
      </c>
      <c r="G386" s="38">
        <v>646.68333333333328</v>
      </c>
      <c r="H386" s="38">
        <v>678.98333333333323</v>
      </c>
      <c r="I386" s="38">
        <v>686.71666666666658</v>
      </c>
      <c r="J386" s="38">
        <v>695.13333333333321</v>
      </c>
      <c r="K386" s="31">
        <v>678.3</v>
      </c>
      <c r="L386" s="31">
        <v>662.15</v>
      </c>
      <c r="M386" s="31">
        <v>5.9581099999999996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129.35</v>
      </c>
      <c r="D387" s="38">
        <v>128.08333333333331</v>
      </c>
      <c r="E387" s="38">
        <v>126.46666666666664</v>
      </c>
      <c r="F387" s="38">
        <v>123.58333333333333</v>
      </c>
      <c r="G387" s="38">
        <v>121.96666666666665</v>
      </c>
      <c r="H387" s="38">
        <v>130.96666666666664</v>
      </c>
      <c r="I387" s="38">
        <v>132.58333333333331</v>
      </c>
      <c r="J387" s="38">
        <v>135.46666666666661</v>
      </c>
      <c r="K387" s="31">
        <v>129.69999999999999</v>
      </c>
      <c r="L387" s="31">
        <v>125.2</v>
      </c>
      <c r="M387" s="31">
        <v>3.26553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1373.45</v>
      </c>
      <c r="D388" s="38">
        <v>1379.3666666666668</v>
      </c>
      <c r="E388" s="38">
        <v>1364.0833333333335</v>
      </c>
      <c r="F388" s="38">
        <v>1354.7166666666667</v>
      </c>
      <c r="G388" s="38">
        <v>1339.4333333333334</v>
      </c>
      <c r="H388" s="38">
        <v>1388.7333333333336</v>
      </c>
      <c r="I388" s="38">
        <v>1404.0166666666669</v>
      </c>
      <c r="J388" s="38">
        <v>1413.3833333333337</v>
      </c>
      <c r="K388" s="31">
        <v>1394.65</v>
      </c>
      <c r="L388" s="31">
        <v>1370</v>
      </c>
      <c r="M388" s="31">
        <v>4.6683899999999996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449.9</v>
      </c>
      <c r="D389" s="38">
        <v>450.9666666666667</v>
      </c>
      <c r="E389" s="38">
        <v>444.93333333333339</v>
      </c>
      <c r="F389" s="38">
        <v>439.9666666666667</v>
      </c>
      <c r="G389" s="38">
        <v>433.93333333333339</v>
      </c>
      <c r="H389" s="38">
        <v>455.93333333333339</v>
      </c>
      <c r="I389" s="38">
        <v>461.9666666666667</v>
      </c>
      <c r="J389" s="38">
        <v>466.93333333333339</v>
      </c>
      <c r="K389" s="31">
        <v>457</v>
      </c>
      <c r="L389" s="31">
        <v>446</v>
      </c>
      <c r="M389" s="31">
        <v>6.2311699999999997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1208.5999999999999</v>
      </c>
      <c r="D390" s="38">
        <v>1211.6000000000001</v>
      </c>
      <c r="E390" s="38">
        <v>1193.0000000000002</v>
      </c>
      <c r="F390" s="38">
        <v>1177.4000000000001</v>
      </c>
      <c r="G390" s="38">
        <v>1158.8000000000002</v>
      </c>
      <c r="H390" s="38">
        <v>1227.2000000000003</v>
      </c>
      <c r="I390" s="38">
        <v>1245.8000000000002</v>
      </c>
      <c r="J390" s="38">
        <v>1261.4000000000003</v>
      </c>
      <c r="K390" s="31">
        <v>1230.2</v>
      </c>
      <c r="L390" s="31">
        <v>1196</v>
      </c>
      <c r="M390" s="31">
        <v>1.4661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163.19999999999999</v>
      </c>
      <c r="D391" s="38">
        <v>163.9</v>
      </c>
      <c r="E391" s="38">
        <v>161.9</v>
      </c>
      <c r="F391" s="38">
        <v>160.6</v>
      </c>
      <c r="G391" s="38">
        <v>158.6</v>
      </c>
      <c r="H391" s="38">
        <v>165.20000000000002</v>
      </c>
      <c r="I391" s="38">
        <v>167.20000000000002</v>
      </c>
      <c r="J391" s="38">
        <v>168.50000000000003</v>
      </c>
      <c r="K391" s="31">
        <v>165.9</v>
      </c>
      <c r="L391" s="31">
        <v>162.6</v>
      </c>
      <c r="M391" s="31">
        <v>20.446059999999999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961.1</v>
      </c>
      <c r="D392" s="38">
        <v>974.9666666666667</v>
      </c>
      <c r="E392" s="38">
        <v>941.63333333333344</v>
      </c>
      <c r="F392" s="38">
        <v>922.16666666666674</v>
      </c>
      <c r="G392" s="38">
        <v>888.83333333333348</v>
      </c>
      <c r="H392" s="38">
        <v>994.43333333333339</v>
      </c>
      <c r="I392" s="38">
        <v>1027.7666666666667</v>
      </c>
      <c r="J392" s="38">
        <v>1047.2333333333333</v>
      </c>
      <c r="K392" s="31">
        <v>1008.3</v>
      </c>
      <c r="L392" s="31">
        <v>955.5</v>
      </c>
      <c r="M392" s="31">
        <v>2.1463999999999999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547.4</v>
      </c>
      <c r="D393" s="38">
        <v>549.36666666666667</v>
      </c>
      <c r="E393" s="38">
        <v>543.83333333333337</v>
      </c>
      <c r="F393" s="38">
        <v>540.26666666666665</v>
      </c>
      <c r="G393" s="38">
        <v>534.73333333333335</v>
      </c>
      <c r="H393" s="38">
        <v>552.93333333333339</v>
      </c>
      <c r="I393" s="38">
        <v>558.4666666666667</v>
      </c>
      <c r="J393" s="38">
        <v>562.03333333333342</v>
      </c>
      <c r="K393" s="31">
        <v>554.9</v>
      </c>
      <c r="L393" s="31">
        <v>545.79999999999995</v>
      </c>
      <c r="M393" s="31">
        <v>29.885909999999999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197.1</v>
      </c>
      <c r="D394" s="38">
        <v>196.53333333333333</v>
      </c>
      <c r="E394" s="38">
        <v>195.06666666666666</v>
      </c>
      <c r="F394" s="38">
        <v>193.03333333333333</v>
      </c>
      <c r="G394" s="38">
        <v>191.56666666666666</v>
      </c>
      <c r="H394" s="38">
        <v>198.56666666666666</v>
      </c>
      <c r="I394" s="38">
        <v>200.0333333333333</v>
      </c>
      <c r="J394" s="38">
        <v>202.06666666666666</v>
      </c>
      <c r="K394" s="31">
        <v>198</v>
      </c>
      <c r="L394" s="31">
        <v>194.5</v>
      </c>
      <c r="M394" s="31">
        <v>4.3772099999999998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924.25</v>
      </c>
      <c r="D395" s="38">
        <v>928.33333333333337</v>
      </c>
      <c r="E395" s="38">
        <v>916.76666666666677</v>
      </c>
      <c r="F395" s="38">
        <v>909.28333333333342</v>
      </c>
      <c r="G395" s="38">
        <v>897.71666666666681</v>
      </c>
      <c r="H395" s="38">
        <v>935.81666666666672</v>
      </c>
      <c r="I395" s="38">
        <v>947.38333333333333</v>
      </c>
      <c r="J395" s="38">
        <v>954.86666666666667</v>
      </c>
      <c r="K395" s="31">
        <v>939.9</v>
      </c>
      <c r="L395" s="31">
        <v>920.85</v>
      </c>
      <c r="M395" s="31">
        <v>4.1676900000000003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2272.1999999999998</v>
      </c>
      <c r="D396" s="38">
        <v>2278.0833333333335</v>
      </c>
      <c r="E396" s="38">
        <v>2256.166666666667</v>
      </c>
      <c r="F396" s="38">
        <v>2240.1333333333337</v>
      </c>
      <c r="G396" s="38">
        <v>2218.2166666666672</v>
      </c>
      <c r="H396" s="38">
        <v>2294.1166666666668</v>
      </c>
      <c r="I396" s="38">
        <v>2316.0333333333338</v>
      </c>
      <c r="J396" s="38">
        <v>2332.0666666666666</v>
      </c>
      <c r="K396" s="31">
        <v>2300</v>
      </c>
      <c r="L396" s="31">
        <v>2262.0500000000002</v>
      </c>
      <c r="M396" s="31">
        <v>0.22181000000000001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1694.05</v>
      </c>
      <c r="D397" s="38">
        <v>1696.3333333333333</v>
      </c>
      <c r="E397" s="38">
        <v>1673.6666666666665</v>
      </c>
      <c r="F397" s="38">
        <v>1653.2833333333333</v>
      </c>
      <c r="G397" s="38">
        <v>1630.6166666666666</v>
      </c>
      <c r="H397" s="38">
        <v>1716.7166666666665</v>
      </c>
      <c r="I397" s="38">
        <v>1739.383333333333</v>
      </c>
      <c r="J397" s="38">
        <v>1759.7666666666664</v>
      </c>
      <c r="K397" s="31">
        <v>1719</v>
      </c>
      <c r="L397" s="31">
        <v>1675.95</v>
      </c>
      <c r="M397" s="31">
        <v>1.61483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107.7</v>
      </c>
      <c r="D398" s="38">
        <v>108.13333333333333</v>
      </c>
      <c r="E398" s="38">
        <v>106.81666666666665</v>
      </c>
      <c r="F398" s="38">
        <v>105.93333333333332</v>
      </c>
      <c r="G398" s="38">
        <v>104.61666666666665</v>
      </c>
      <c r="H398" s="38">
        <v>109.01666666666665</v>
      </c>
      <c r="I398" s="38">
        <v>110.33333333333331</v>
      </c>
      <c r="J398" s="38">
        <v>111.21666666666665</v>
      </c>
      <c r="K398" s="31">
        <v>109.45</v>
      </c>
      <c r="L398" s="31">
        <v>107.25</v>
      </c>
      <c r="M398" s="31">
        <v>11.59022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181.95</v>
      </c>
      <c r="D399" s="38">
        <v>180.11666666666667</v>
      </c>
      <c r="E399" s="38">
        <v>177.43333333333334</v>
      </c>
      <c r="F399" s="38">
        <v>172.91666666666666</v>
      </c>
      <c r="G399" s="38">
        <v>170.23333333333332</v>
      </c>
      <c r="H399" s="38">
        <v>184.63333333333335</v>
      </c>
      <c r="I399" s="38">
        <v>187.31666666666669</v>
      </c>
      <c r="J399" s="38">
        <v>191.83333333333337</v>
      </c>
      <c r="K399" s="31">
        <v>182.8</v>
      </c>
      <c r="L399" s="31">
        <v>175.6</v>
      </c>
      <c r="M399" s="31">
        <v>144.39336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109.05</v>
      </c>
      <c r="D400" s="38">
        <v>109.7</v>
      </c>
      <c r="E400" s="38">
        <v>108.10000000000001</v>
      </c>
      <c r="F400" s="38">
        <v>107.15</v>
      </c>
      <c r="G400" s="38">
        <v>105.55000000000001</v>
      </c>
      <c r="H400" s="38">
        <v>110.65</v>
      </c>
      <c r="I400" s="38">
        <v>112.25</v>
      </c>
      <c r="J400" s="38">
        <v>113.2</v>
      </c>
      <c r="K400" s="31">
        <v>111.3</v>
      </c>
      <c r="L400" s="31">
        <v>108.75</v>
      </c>
      <c r="M400" s="31">
        <v>21.511569999999999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164.65</v>
      </c>
      <c r="D401" s="38">
        <v>166.04999999999998</v>
      </c>
      <c r="E401" s="38">
        <v>162.59999999999997</v>
      </c>
      <c r="F401" s="38">
        <v>160.54999999999998</v>
      </c>
      <c r="G401" s="38">
        <v>157.09999999999997</v>
      </c>
      <c r="H401" s="38">
        <v>168.09999999999997</v>
      </c>
      <c r="I401" s="38">
        <v>171.54999999999995</v>
      </c>
      <c r="J401" s="38">
        <v>173.59999999999997</v>
      </c>
      <c r="K401" s="31">
        <v>169.5</v>
      </c>
      <c r="L401" s="31">
        <v>164</v>
      </c>
      <c r="M401" s="31">
        <v>150.82058000000001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186</v>
      </c>
      <c r="D402" s="38">
        <v>185.13333333333333</v>
      </c>
      <c r="E402" s="38">
        <v>182.86666666666665</v>
      </c>
      <c r="F402" s="38">
        <v>179.73333333333332</v>
      </c>
      <c r="G402" s="38">
        <v>177.46666666666664</v>
      </c>
      <c r="H402" s="38">
        <v>188.26666666666665</v>
      </c>
      <c r="I402" s="38">
        <v>190.5333333333333</v>
      </c>
      <c r="J402" s="38">
        <v>193.66666666666666</v>
      </c>
      <c r="K402" s="31">
        <v>187.4</v>
      </c>
      <c r="L402" s="31">
        <v>182</v>
      </c>
      <c r="M402" s="31">
        <v>22.970289999999999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909</v>
      </c>
      <c r="D403" s="38">
        <v>909</v>
      </c>
      <c r="E403" s="38">
        <v>900.9</v>
      </c>
      <c r="F403" s="38">
        <v>892.8</v>
      </c>
      <c r="G403" s="38">
        <v>884.69999999999993</v>
      </c>
      <c r="H403" s="38">
        <v>917.1</v>
      </c>
      <c r="I403" s="38">
        <v>925.19999999999993</v>
      </c>
      <c r="J403" s="38">
        <v>933.30000000000007</v>
      </c>
      <c r="K403" s="31">
        <v>917.1</v>
      </c>
      <c r="L403" s="31">
        <v>900.9</v>
      </c>
      <c r="M403" s="31">
        <v>1.11477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2550.25</v>
      </c>
      <c r="D404" s="38">
        <v>2546.7833333333333</v>
      </c>
      <c r="E404" s="38">
        <v>2536.9166666666665</v>
      </c>
      <c r="F404" s="38">
        <v>2523.583333333333</v>
      </c>
      <c r="G404" s="38">
        <v>2513.7166666666662</v>
      </c>
      <c r="H404" s="38">
        <v>2560.1166666666668</v>
      </c>
      <c r="I404" s="38">
        <v>2569.9833333333336</v>
      </c>
      <c r="J404" s="38">
        <v>2583.3166666666671</v>
      </c>
      <c r="K404" s="31">
        <v>2556.65</v>
      </c>
      <c r="L404" s="31">
        <v>2533.4499999999998</v>
      </c>
      <c r="M404" s="31">
        <v>51.464410000000001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43.35</v>
      </c>
      <c r="D405" s="38">
        <v>43.6</v>
      </c>
      <c r="E405" s="38">
        <v>42.95</v>
      </c>
      <c r="F405" s="38">
        <v>42.550000000000004</v>
      </c>
      <c r="G405" s="38">
        <v>41.900000000000006</v>
      </c>
      <c r="H405" s="38">
        <v>44</v>
      </c>
      <c r="I405" s="38">
        <v>44.649999999999991</v>
      </c>
      <c r="J405" s="38">
        <v>45.05</v>
      </c>
      <c r="K405" s="31">
        <v>44.25</v>
      </c>
      <c r="L405" s="31">
        <v>43.2</v>
      </c>
      <c r="M405" s="31">
        <v>76.192359999999994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645.79999999999995</v>
      </c>
      <c r="D406" s="38">
        <v>650.5333333333333</v>
      </c>
      <c r="E406" s="38">
        <v>636.36666666666656</v>
      </c>
      <c r="F406" s="38">
        <v>626.93333333333328</v>
      </c>
      <c r="G406" s="38">
        <v>612.76666666666654</v>
      </c>
      <c r="H406" s="38">
        <v>659.96666666666658</v>
      </c>
      <c r="I406" s="38">
        <v>674.13333333333333</v>
      </c>
      <c r="J406" s="38">
        <v>683.56666666666661</v>
      </c>
      <c r="K406" s="31">
        <v>664.7</v>
      </c>
      <c r="L406" s="31">
        <v>641.1</v>
      </c>
      <c r="M406" s="31">
        <v>1.22848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371.95</v>
      </c>
      <c r="D407" s="38">
        <v>373.58333333333331</v>
      </c>
      <c r="E407" s="38">
        <v>368.91666666666663</v>
      </c>
      <c r="F407" s="38">
        <v>365.88333333333333</v>
      </c>
      <c r="G407" s="38">
        <v>361.21666666666664</v>
      </c>
      <c r="H407" s="38">
        <v>376.61666666666662</v>
      </c>
      <c r="I407" s="38">
        <v>381.28333333333325</v>
      </c>
      <c r="J407" s="38">
        <v>384.31666666666661</v>
      </c>
      <c r="K407" s="31">
        <v>378.25</v>
      </c>
      <c r="L407" s="31">
        <v>370.55</v>
      </c>
      <c r="M407" s="31">
        <v>8.2560800000000008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869.85</v>
      </c>
      <c r="D408" s="38">
        <v>873.61666666666667</v>
      </c>
      <c r="E408" s="38">
        <v>857.23333333333335</v>
      </c>
      <c r="F408" s="38">
        <v>844.61666666666667</v>
      </c>
      <c r="G408" s="38">
        <v>828.23333333333335</v>
      </c>
      <c r="H408" s="38">
        <v>886.23333333333335</v>
      </c>
      <c r="I408" s="38">
        <v>902.61666666666679</v>
      </c>
      <c r="J408" s="38">
        <v>915.23333333333335</v>
      </c>
      <c r="K408" s="31">
        <v>890</v>
      </c>
      <c r="L408" s="31">
        <v>861</v>
      </c>
      <c r="M408" s="31">
        <v>1.9321999999999999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1593.1</v>
      </c>
      <c r="D409" s="38">
        <v>1599.1666666666667</v>
      </c>
      <c r="E409" s="38">
        <v>1578.5333333333335</v>
      </c>
      <c r="F409" s="38">
        <v>1563.9666666666667</v>
      </c>
      <c r="G409" s="38">
        <v>1543.3333333333335</v>
      </c>
      <c r="H409" s="38">
        <v>1613.7333333333336</v>
      </c>
      <c r="I409" s="38">
        <v>1634.3666666666668</v>
      </c>
      <c r="J409" s="38">
        <v>1648.9333333333336</v>
      </c>
      <c r="K409" s="31">
        <v>1619.8</v>
      </c>
      <c r="L409" s="31">
        <v>1584.6</v>
      </c>
      <c r="M409" s="31">
        <v>1.00041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41.7</v>
      </c>
      <c r="D410" s="38">
        <v>41.883333333333333</v>
      </c>
      <c r="E410" s="38">
        <v>41.316666666666663</v>
      </c>
      <c r="F410" s="38">
        <v>40.93333333333333</v>
      </c>
      <c r="G410" s="38">
        <v>40.36666666666666</v>
      </c>
      <c r="H410" s="38">
        <v>42.266666666666666</v>
      </c>
      <c r="I410" s="38">
        <v>42.833333333333343</v>
      </c>
      <c r="J410" s="38">
        <v>43.216666666666669</v>
      </c>
      <c r="K410" s="31">
        <v>42.45</v>
      </c>
      <c r="L410" s="31">
        <v>41.5</v>
      </c>
      <c r="M410" s="31">
        <v>14.98232</v>
      </c>
      <c r="N410" s="1"/>
      <c r="O410" s="1"/>
    </row>
    <row r="411" spans="1:15" ht="12.75" customHeight="1">
      <c r="A411" s="33">
        <v>401</v>
      </c>
      <c r="B411" s="58" t="s">
        <v>1105</v>
      </c>
      <c r="C411" s="31">
        <v>577.79999999999995</v>
      </c>
      <c r="D411" s="38">
        <v>572.76666666666665</v>
      </c>
      <c r="E411" s="38">
        <v>558.5333333333333</v>
      </c>
      <c r="F411" s="38">
        <v>539.26666666666665</v>
      </c>
      <c r="G411" s="38">
        <v>525.0333333333333</v>
      </c>
      <c r="H411" s="38">
        <v>592.0333333333333</v>
      </c>
      <c r="I411" s="38">
        <v>606.26666666666665</v>
      </c>
      <c r="J411" s="38">
        <v>625.5333333333333</v>
      </c>
      <c r="K411" s="31">
        <v>587</v>
      </c>
      <c r="L411" s="31">
        <v>553.5</v>
      </c>
      <c r="M411" s="31">
        <v>1.3434600000000001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121.9</v>
      </c>
      <c r="D412" s="38">
        <v>122.33333333333333</v>
      </c>
      <c r="E412" s="38">
        <v>121.06666666666666</v>
      </c>
      <c r="F412" s="38">
        <v>120.23333333333333</v>
      </c>
      <c r="G412" s="38">
        <v>118.96666666666667</v>
      </c>
      <c r="H412" s="38">
        <v>123.16666666666666</v>
      </c>
      <c r="I412" s="38">
        <v>124.43333333333334</v>
      </c>
      <c r="J412" s="38">
        <v>125.26666666666665</v>
      </c>
      <c r="K412" s="31">
        <v>123.6</v>
      </c>
      <c r="L412" s="31">
        <v>121.5</v>
      </c>
      <c r="M412" s="31">
        <v>69.778440000000003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85.5</v>
      </c>
      <c r="D413" s="38">
        <v>85.383333333333326</v>
      </c>
      <c r="E413" s="38">
        <v>85.016666666666652</v>
      </c>
      <c r="F413" s="38">
        <v>84.533333333333331</v>
      </c>
      <c r="G413" s="38">
        <v>84.166666666666657</v>
      </c>
      <c r="H413" s="38">
        <v>85.866666666666646</v>
      </c>
      <c r="I413" s="38">
        <v>86.23333333333332</v>
      </c>
      <c r="J413" s="38">
        <v>86.71666666666664</v>
      </c>
      <c r="K413" s="31">
        <v>85.75</v>
      </c>
      <c r="L413" s="31">
        <v>84.9</v>
      </c>
      <c r="M413" s="31">
        <v>105.43357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6912.3</v>
      </c>
      <c r="D414" s="38">
        <v>6900.6333333333341</v>
      </c>
      <c r="E414" s="38">
        <v>6861.6666666666679</v>
      </c>
      <c r="F414" s="38">
        <v>6811.0333333333338</v>
      </c>
      <c r="G414" s="38">
        <v>6772.0666666666675</v>
      </c>
      <c r="H414" s="38">
        <v>6951.2666666666682</v>
      </c>
      <c r="I414" s="38">
        <v>6990.2333333333336</v>
      </c>
      <c r="J414" s="38">
        <v>7040.8666666666686</v>
      </c>
      <c r="K414" s="31">
        <v>6939.6</v>
      </c>
      <c r="L414" s="31">
        <v>6850</v>
      </c>
      <c r="M414" s="31">
        <v>0.11325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1374.15</v>
      </c>
      <c r="D415" s="38">
        <v>1393.8333333333333</v>
      </c>
      <c r="E415" s="38">
        <v>1352.6666666666665</v>
      </c>
      <c r="F415" s="38">
        <v>1331.1833333333332</v>
      </c>
      <c r="G415" s="38">
        <v>1290.0166666666664</v>
      </c>
      <c r="H415" s="38">
        <v>1415.3166666666666</v>
      </c>
      <c r="I415" s="38">
        <v>1456.4833333333331</v>
      </c>
      <c r="J415" s="38">
        <v>1477.9666666666667</v>
      </c>
      <c r="K415" s="31">
        <v>1435</v>
      </c>
      <c r="L415" s="31">
        <v>1372.35</v>
      </c>
      <c r="M415" s="31">
        <v>2.26275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847.2</v>
      </c>
      <c r="D416" s="38">
        <v>851.85</v>
      </c>
      <c r="E416" s="38">
        <v>840.35</v>
      </c>
      <c r="F416" s="38">
        <v>833.5</v>
      </c>
      <c r="G416" s="38">
        <v>822</v>
      </c>
      <c r="H416" s="38">
        <v>858.7</v>
      </c>
      <c r="I416" s="38">
        <v>870.2</v>
      </c>
      <c r="J416" s="38">
        <v>877.05000000000007</v>
      </c>
      <c r="K416" s="31">
        <v>863.35</v>
      </c>
      <c r="L416" s="31">
        <v>845</v>
      </c>
      <c r="M416" s="31">
        <v>7.7071100000000001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1306.9000000000001</v>
      </c>
      <c r="D417" s="38">
        <v>1307.7833333333335</v>
      </c>
      <c r="E417" s="38">
        <v>1300.116666666667</v>
      </c>
      <c r="F417" s="38">
        <v>1293.3333333333335</v>
      </c>
      <c r="G417" s="38">
        <v>1285.666666666667</v>
      </c>
      <c r="H417" s="38">
        <v>1314.5666666666671</v>
      </c>
      <c r="I417" s="38">
        <v>1322.2333333333336</v>
      </c>
      <c r="J417" s="38">
        <v>1329.0166666666671</v>
      </c>
      <c r="K417" s="31">
        <v>1315.45</v>
      </c>
      <c r="L417" s="31">
        <v>1301</v>
      </c>
      <c r="M417" s="31">
        <v>9.7278199999999995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572.85</v>
      </c>
      <c r="D418" s="38">
        <v>572.35</v>
      </c>
      <c r="E418" s="38">
        <v>570.70000000000005</v>
      </c>
      <c r="F418" s="38">
        <v>568.55000000000007</v>
      </c>
      <c r="G418" s="38">
        <v>566.90000000000009</v>
      </c>
      <c r="H418" s="38">
        <v>574.5</v>
      </c>
      <c r="I418" s="38">
        <v>576.14999999999986</v>
      </c>
      <c r="J418" s="38">
        <v>578.29999999999995</v>
      </c>
      <c r="K418" s="31">
        <v>574</v>
      </c>
      <c r="L418" s="31">
        <v>570.20000000000005</v>
      </c>
      <c r="M418" s="31">
        <v>87.182320000000004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3097.55</v>
      </c>
      <c r="D419" s="38">
        <v>3088.85</v>
      </c>
      <c r="E419" s="38">
        <v>3066.7</v>
      </c>
      <c r="F419" s="38">
        <v>3035.85</v>
      </c>
      <c r="G419" s="38">
        <v>3013.7</v>
      </c>
      <c r="H419" s="38">
        <v>3119.7</v>
      </c>
      <c r="I419" s="38">
        <v>3141.8500000000004</v>
      </c>
      <c r="J419" s="38">
        <v>3172.7</v>
      </c>
      <c r="K419" s="31">
        <v>3111</v>
      </c>
      <c r="L419" s="31">
        <v>3058</v>
      </c>
      <c r="M419" s="31">
        <v>1.4608000000000001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553.70000000000005</v>
      </c>
      <c r="D420" s="38">
        <v>555.21666666666658</v>
      </c>
      <c r="E420" s="38">
        <v>545.28333333333319</v>
      </c>
      <c r="F420" s="38">
        <v>536.86666666666656</v>
      </c>
      <c r="G420" s="38">
        <v>526.93333333333317</v>
      </c>
      <c r="H420" s="38">
        <v>563.63333333333321</v>
      </c>
      <c r="I420" s="38">
        <v>573.56666666666661</v>
      </c>
      <c r="J420" s="38">
        <v>581.98333333333323</v>
      </c>
      <c r="K420" s="31">
        <v>565.15</v>
      </c>
      <c r="L420" s="31">
        <v>546.79999999999995</v>
      </c>
      <c r="M420" s="31">
        <v>1.8016700000000001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816.65</v>
      </c>
      <c r="D421" s="38">
        <v>809.4</v>
      </c>
      <c r="E421" s="38">
        <v>798.8</v>
      </c>
      <c r="F421" s="38">
        <v>780.94999999999993</v>
      </c>
      <c r="G421" s="38">
        <v>770.34999999999991</v>
      </c>
      <c r="H421" s="38">
        <v>827.25</v>
      </c>
      <c r="I421" s="38">
        <v>837.85000000000014</v>
      </c>
      <c r="J421" s="38">
        <v>855.7</v>
      </c>
      <c r="K421" s="31">
        <v>820</v>
      </c>
      <c r="L421" s="31">
        <v>791.55</v>
      </c>
      <c r="M421" s="31">
        <v>1.54542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23886.45</v>
      </c>
      <c r="D422" s="38">
        <v>23982.149999999998</v>
      </c>
      <c r="E422" s="38">
        <v>23754.299999999996</v>
      </c>
      <c r="F422" s="38">
        <v>23622.149999999998</v>
      </c>
      <c r="G422" s="38">
        <v>23394.299999999996</v>
      </c>
      <c r="H422" s="38">
        <v>24114.299999999996</v>
      </c>
      <c r="I422" s="38">
        <v>24342.149999999994</v>
      </c>
      <c r="J422" s="38">
        <v>24474.299999999996</v>
      </c>
      <c r="K422" s="31">
        <v>24210</v>
      </c>
      <c r="L422" s="31">
        <v>23850</v>
      </c>
      <c r="M422" s="31">
        <v>0.46765000000000001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1735.2</v>
      </c>
      <c r="D423" s="38">
        <v>1733.3166666666666</v>
      </c>
      <c r="E423" s="38">
        <v>1699.6833333333332</v>
      </c>
      <c r="F423" s="38">
        <v>1664.1666666666665</v>
      </c>
      <c r="G423" s="38">
        <v>1630.5333333333331</v>
      </c>
      <c r="H423" s="38">
        <v>1768.8333333333333</v>
      </c>
      <c r="I423" s="38">
        <v>1802.4666666666665</v>
      </c>
      <c r="J423" s="38">
        <v>1837.9833333333333</v>
      </c>
      <c r="K423" s="31">
        <v>1766.95</v>
      </c>
      <c r="L423" s="31">
        <v>1697.8</v>
      </c>
      <c r="M423" s="31">
        <v>26.696449999999999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358.85</v>
      </c>
      <c r="D424" s="38">
        <v>360.2833333333333</v>
      </c>
      <c r="E424" s="38">
        <v>354.56666666666661</v>
      </c>
      <c r="F424" s="38">
        <v>350.2833333333333</v>
      </c>
      <c r="G424" s="38">
        <v>344.56666666666661</v>
      </c>
      <c r="H424" s="38">
        <v>364.56666666666661</v>
      </c>
      <c r="I424" s="38">
        <v>370.2833333333333</v>
      </c>
      <c r="J424" s="38">
        <v>374.56666666666661</v>
      </c>
      <c r="K424" s="31">
        <v>366</v>
      </c>
      <c r="L424" s="31">
        <v>356</v>
      </c>
      <c r="M424" s="31">
        <v>2.5116299999999998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3766.45</v>
      </c>
      <c r="D425" s="38">
        <v>3755.6833333333329</v>
      </c>
      <c r="E425" s="38">
        <v>3735.4666666666658</v>
      </c>
      <c r="F425" s="38">
        <v>3704.4833333333327</v>
      </c>
      <c r="G425" s="38">
        <v>3684.2666666666655</v>
      </c>
      <c r="H425" s="38">
        <v>3786.6666666666661</v>
      </c>
      <c r="I425" s="38">
        <v>3806.8833333333332</v>
      </c>
      <c r="J425" s="38">
        <v>3837.8666666666663</v>
      </c>
      <c r="K425" s="31">
        <v>3775.9</v>
      </c>
      <c r="L425" s="31">
        <v>3724.7</v>
      </c>
      <c r="M425" s="31">
        <v>1.95272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40.9</v>
      </c>
      <c r="D426" s="38">
        <v>41</v>
      </c>
      <c r="E426" s="38">
        <v>40.5</v>
      </c>
      <c r="F426" s="38">
        <v>40.1</v>
      </c>
      <c r="G426" s="38">
        <v>39.6</v>
      </c>
      <c r="H426" s="38">
        <v>41.4</v>
      </c>
      <c r="I426" s="38">
        <v>41.9</v>
      </c>
      <c r="J426" s="38">
        <v>42.3</v>
      </c>
      <c r="K426" s="31">
        <v>41.5</v>
      </c>
      <c r="L426" s="31">
        <v>40.6</v>
      </c>
      <c r="M426" s="31">
        <v>112.40884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4976.8500000000004</v>
      </c>
      <c r="D427" s="38">
        <v>4986.25</v>
      </c>
      <c r="E427" s="38">
        <v>4952.6499999999996</v>
      </c>
      <c r="F427" s="38">
        <v>4928.45</v>
      </c>
      <c r="G427" s="38">
        <v>4894.8499999999995</v>
      </c>
      <c r="H427" s="38">
        <v>5010.45</v>
      </c>
      <c r="I427" s="38">
        <v>5044.05</v>
      </c>
      <c r="J427" s="38">
        <v>5068.25</v>
      </c>
      <c r="K427" s="31">
        <v>5019.8500000000004</v>
      </c>
      <c r="L427" s="31">
        <v>4962.05</v>
      </c>
      <c r="M427" s="31">
        <v>0.10766000000000001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537</v>
      </c>
      <c r="D428" s="38">
        <v>536.25</v>
      </c>
      <c r="E428" s="38">
        <v>532.75</v>
      </c>
      <c r="F428" s="38">
        <v>528.5</v>
      </c>
      <c r="G428" s="38">
        <v>525</v>
      </c>
      <c r="H428" s="38">
        <v>540.5</v>
      </c>
      <c r="I428" s="38">
        <v>544</v>
      </c>
      <c r="J428" s="38">
        <v>548.25</v>
      </c>
      <c r="K428" s="31">
        <v>539.75</v>
      </c>
      <c r="L428" s="31">
        <v>532</v>
      </c>
      <c r="M428" s="31">
        <v>3.04718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3740.3</v>
      </c>
      <c r="D429" s="38">
        <v>3752.7833333333333</v>
      </c>
      <c r="E429" s="38">
        <v>3717.5166666666664</v>
      </c>
      <c r="F429" s="38">
        <v>3694.7333333333331</v>
      </c>
      <c r="G429" s="38">
        <v>3659.4666666666662</v>
      </c>
      <c r="H429" s="38">
        <v>3775.5666666666666</v>
      </c>
      <c r="I429" s="38">
        <v>3810.8333333333339</v>
      </c>
      <c r="J429" s="38">
        <v>3833.6166666666668</v>
      </c>
      <c r="K429" s="31">
        <v>3788.05</v>
      </c>
      <c r="L429" s="31">
        <v>3730</v>
      </c>
      <c r="M429" s="31">
        <v>0.91425999999999996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515.85</v>
      </c>
      <c r="D430" s="38">
        <v>513.94999999999993</v>
      </c>
      <c r="E430" s="38">
        <v>509.99999999999989</v>
      </c>
      <c r="F430" s="38">
        <v>504.15</v>
      </c>
      <c r="G430" s="38">
        <v>500.19999999999993</v>
      </c>
      <c r="H430" s="38">
        <v>519.79999999999984</v>
      </c>
      <c r="I430" s="38">
        <v>523.74999999999989</v>
      </c>
      <c r="J430" s="38">
        <v>529.5999999999998</v>
      </c>
      <c r="K430" s="31">
        <v>517.9</v>
      </c>
      <c r="L430" s="31">
        <v>508.1</v>
      </c>
      <c r="M430" s="31">
        <v>12.92014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1009.45</v>
      </c>
      <c r="D431" s="38">
        <v>1012.65</v>
      </c>
      <c r="E431" s="38">
        <v>1001.4</v>
      </c>
      <c r="F431" s="38">
        <v>993.35</v>
      </c>
      <c r="G431" s="38">
        <v>982.1</v>
      </c>
      <c r="H431" s="38">
        <v>1020.6999999999999</v>
      </c>
      <c r="I431" s="38">
        <v>1031.9499999999998</v>
      </c>
      <c r="J431" s="38">
        <v>1040</v>
      </c>
      <c r="K431" s="31">
        <v>1023.9</v>
      </c>
      <c r="L431" s="31">
        <v>1004.6</v>
      </c>
      <c r="M431" s="31">
        <v>0.96521999999999997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208.75</v>
      </c>
      <c r="D432" s="38">
        <v>209.20000000000002</v>
      </c>
      <c r="E432" s="38">
        <v>206.65000000000003</v>
      </c>
      <c r="F432" s="38">
        <v>204.55</v>
      </c>
      <c r="G432" s="38">
        <v>202.00000000000003</v>
      </c>
      <c r="H432" s="38">
        <v>211.30000000000004</v>
      </c>
      <c r="I432" s="38">
        <v>213.85000000000005</v>
      </c>
      <c r="J432" s="38">
        <v>215.95000000000005</v>
      </c>
      <c r="K432" s="31">
        <v>211.75</v>
      </c>
      <c r="L432" s="31">
        <v>207.1</v>
      </c>
      <c r="M432" s="31">
        <v>6.9135200000000001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2289.4499999999998</v>
      </c>
      <c r="D433" s="38">
        <v>2301.5166666666664</v>
      </c>
      <c r="E433" s="38">
        <v>2273.0333333333328</v>
      </c>
      <c r="F433" s="38">
        <v>2256.6166666666663</v>
      </c>
      <c r="G433" s="38">
        <v>2228.1333333333328</v>
      </c>
      <c r="H433" s="38">
        <v>2317.9333333333329</v>
      </c>
      <c r="I433" s="38">
        <v>2346.4166666666665</v>
      </c>
      <c r="J433" s="38">
        <v>2362.833333333333</v>
      </c>
      <c r="K433" s="31">
        <v>2330</v>
      </c>
      <c r="L433" s="31">
        <v>2285.1</v>
      </c>
      <c r="M433" s="31">
        <v>6.2502700000000004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585.1</v>
      </c>
      <c r="D434" s="38">
        <v>583.18333333333328</v>
      </c>
      <c r="E434" s="38">
        <v>577.36666666666656</v>
      </c>
      <c r="F434" s="38">
        <v>569.63333333333333</v>
      </c>
      <c r="G434" s="38">
        <v>563.81666666666661</v>
      </c>
      <c r="H434" s="38">
        <v>590.91666666666652</v>
      </c>
      <c r="I434" s="38">
        <v>596.73333333333335</v>
      </c>
      <c r="J434" s="38">
        <v>604.46666666666647</v>
      </c>
      <c r="K434" s="31">
        <v>589</v>
      </c>
      <c r="L434" s="31">
        <v>575.45000000000005</v>
      </c>
      <c r="M434" s="31">
        <v>23.866589999999999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146.19999999999999</v>
      </c>
      <c r="D435" s="38">
        <v>146.83333333333334</v>
      </c>
      <c r="E435" s="38">
        <v>145.16666666666669</v>
      </c>
      <c r="F435" s="38">
        <v>144.13333333333335</v>
      </c>
      <c r="G435" s="38">
        <v>142.4666666666667</v>
      </c>
      <c r="H435" s="38">
        <v>147.86666666666667</v>
      </c>
      <c r="I435" s="38">
        <v>149.53333333333336</v>
      </c>
      <c r="J435" s="38">
        <v>150.56666666666666</v>
      </c>
      <c r="K435" s="31">
        <v>148.5</v>
      </c>
      <c r="L435" s="31">
        <v>145.80000000000001</v>
      </c>
      <c r="M435" s="31">
        <v>6.4321000000000002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436.3</v>
      </c>
      <c r="D436" s="38">
        <v>436.36666666666662</v>
      </c>
      <c r="E436" s="38">
        <v>431.73333333333323</v>
      </c>
      <c r="F436" s="38">
        <v>427.16666666666663</v>
      </c>
      <c r="G436" s="38">
        <v>422.53333333333325</v>
      </c>
      <c r="H436" s="38">
        <v>440.93333333333322</v>
      </c>
      <c r="I436" s="38">
        <v>445.56666666666655</v>
      </c>
      <c r="J436" s="38">
        <v>450.13333333333321</v>
      </c>
      <c r="K436" s="31">
        <v>441</v>
      </c>
      <c r="L436" s="31">
        <v>431.8</v>
      </c>
      <c r="M436" s="31">
        <v>2.7636500000000002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2610</v>
      </c>
      <c r="D437" s="38">
        <v>2615.85</v>
      </c>
      <c r="E437" s="38">
        <v>2595.1499999999996</v>
      </c>
      <c r="F437" s="38">
        <v>2580.2999999999997</v>
      </c>
      <c r="G437" s="38">
        <v>2559.5999999999995</v>
      </c>
      <c r="H437" s="38">
        <v>2630.7</v>
      </c>
      <c r="I437" s="38">
        <v>2651.3999999999996</v>
      </c>
      <c r="J437" s="38">
        <v>2666.25</v>
      </c>
      <c r="K437" s="31">
        <v>2636.55</v>
      </c>
      <c r="L437" s="31">
        <v>2601</v>
      </c>
      <c r="M437" s="31">
        <v>0.44624999999999998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1216.95</v>
      </c>
      <c r="D438" s="38">
        <v>1217.25</v>
      </c>
      <c r="E438" s="38">
        <v>1199.7</v>
      </c>
      <c r="F438" s="38">
        <v>1182.45</v>
      </c>
      <c r="G438" s="38">
        <v>1164.9000000000001</v>
      </c>
      <c r="H438" s="38">
        <v>1234.5</v>
      </c>
      <c r="I438" s="38">
        <v>1252.0500000000002</v>
      </c>
      <c r="J438" s="38">
        <v>1269.3</v>
      </c>
      <c r="K438" s="31">
        <v>1234.8</v>
      </c>
      <c r="L438" s="31">
        <v>1200</v>
      </c>
      <c r="M438" s="31">
        <v>0.85599999999999998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1051.5999999999999</v>
      </c>
      <c r="D439" s="38">
        <v>1042.2166666666665</v>
      </c>
      <c r="E439" s="38">
        <v>1029.4333333333329</v>
      </c>
      <c r="F439" s="38">
        <v>1007.2666666666664</v>
      </c>
      <c r="G439" s="38">
        <v>994.48333333333289</v>
      </c>
      <c r="H439" s="38">
        <v>1064.383333333333</v>
      </c>
      <c r="I439" s="38">
        <v>1077.1666666666663</v>
      </c>
      <c r="J439" s="38">
        <v>1099.333333333333</v>
      </c>
      <c r="K439" s="31">
        <v>1055</v>
      </c>
      <c r="L439" s="31">
        <v>1020.05</v>
      </c>
      <c r="M439" s="31">
        <v>47.650599999999997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281.8</v>
      </c>
      <c r="D440" s="38">
        <v>283.11666666666662</v>
      </c>
      <c r="E440" s="38">
        <v>279.73333333333323</v>
      </c>
      <c r="F440" s="38">
        <v>277.66666666666663</v>
      </c>
      <c r="G440" s="38">
        <v>274.28333333333325</v>
      </c>
      <c r="H440" s="38">
        <v>285.18333333333322</v>
      </c>
      <c r="I440" s="38">
        <v>288.56666666666655</v>
      </c>
      <c r="J440" s="38">
        <v>290.63333333333321</v>
      </c>
      <c r="K440" s="31">
        <v>286.5</v>
      </c>
      <c r="L440" s="31">
        <v>281.05</v>
      </c>
      <c r="M440" s="31">
        <v>3.4947499999999998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439.25</v>
      </c>
      <c r="D441" s="38">
        <v>438.5333333333333</v>
      </c>
      <c r="E441" s="38">
        <v>435.81666666666661</v>
      </c>
      <c r="F441" s="38">
        <v>432.38333333333333</v>
      </c>
      <c r="G441" s="38">
        <v>429.66666666666663</v>
      </c>
      <c r="H441" s="38">
        <v>441.96666666666658</v>
      </c>
      <c r="I441" s="38">
        <v>444.68333333333328</v>
      </c>
      <c r="J441" s="38">
        <v>448.11666666666656</v>
      </c>
      <c r="K441" s="31">
        <v>441.25</v>
      </c>
      <c r="L441" s="31">
        <v>435.1</v>
      </c>
      <c r="M441" s="31">
        <v>4.5750400000000004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408.45</v>
      </c>
      <c r="D442" s="38">
        <v>404.51666666666671</v>
      </c>
      <c r="E442" s="38">
        <v>396.03333333333342</v>
      </c>
      <c r="F442" s="38">
        <v>383.61666666666673</v>
      </c>
      <c r="G442" s="38">
        <v>375.13333333333344</v>
      </c>
      <c r="H442" s="38">
        <v>416.93333333333339</v>
      </c>
      <c r="I442" s="38">
        <v>425.41666666666663</v>
      </c>
      <c r="J442" s="38">
        <v>437.83333333333337</v>
      </c>
      <c r="K442" s="31">
        <v>413</v>
      </c>
      <c r="L442" s="31">
        <v>392.1</v>
      </c>
      <c r="M442" s="31">
        <v>4.6912599999999998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3197.7</v>
      </c>
      <c r="D443" s="38">
        <v>3208.7666666666664</v>
      </c>
      <c r="E443" s="38">
        <v>3083.9833333333327</v>
      </c>
      <c r="F443" s="38">
        <v>2970.2666666666664</v>
      </c>
      <c r="G443" s="38">
        <v>2845.4833333333327</v>
      </c>
      <c r="H443" s="38">
        <v>3322.4833333333327</v>
      </c>
      <c r="I443" s="38">
        <v>3447.2666666666664</v>
      </c>
      <c r="J443" s="38">
        <v>3560.9833333333327</v>
      </c>
      <c r="K443" s="31">
        <v>3333.55</v>
      </c>
      <c r="L443" s="31">
        <v>3095.05</v>
      </c>
      <c r="M443" s="31">
        <v>2.64385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485.85</v>
      </c>
      <c r="D444" s="38">
        <v>486.40000000000003</v>
      </c>
      <c r="E444" s="38">
        <v>482.45000000000005</v>
      </c>
      <c r="F444" s="38">
        <v>479.05</v>
      </c>
      <c r="G444" s="38">
        <v>475.1</v>
      </c>
      <c r="H444" s="38">
        <v>489.80000000000007</v>
      </c>
      <c r="I444" s="38">
        <v>493.75</v>
      </c>
      <c r="J444" s="38">
        <v>497.15000000000009</v>
      </c>
      <c r="K444" s="31">
        <v>490.35</v>
      </c>
      <c r="L444" s="31">
        <v>483</v>
      </c>
      <c r="M444" s="31">
        <v>2.0923799999999999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15.3</v>
      </c>
      <c r="D445" s="38">
        <v>15.300000000000002</v>
      </c>
      <c r="E445" s="38">
        <v>14.950000000000005</v>
      </c>
      <c r="F445" s="38">
        <v>14.600000000000001</v>
      </c>
      <c r="G445" s="38">
        <v>14.250000000000004</v>
      </c>
      <c r="H445" s="38">
        <v>15.650000000000006</v>
      </c>
      <c r="I445" s="38">
        <v>16.000000000000004</v>
      </c>
      <c r="J445" s="38">
        <v>16.350000000000009</v>
      </c>
      <c r="K445" s="31">
        <v>15.65</v>
      </c>
      <c r="L445" s="31">
        <v>14.95</v>
      </c>
      <c r="M445" s="31">
        <v>2607.4442100000001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260.35000000000002</v>
      </c>
      <c r="D446" s="38">
        <v>261.5</v>
      </c>
      <c r="E446" s="38">
        <v>257.39999999999998</v>
      </c>
      <c r="F446" s="38">
        <v>254.45</v>
      </c>
      <c r="G446" s="38">
        <v>250.34999999999997</v>
      </c>
      <c r="H446" s="38">
        <v>264.45</v>
      </c>
      <c r="I446" s="38">
        <v>268.55</v>
      </c>
      <c r="J446" s="38">
        <v>271.5</v>
      </c>
      <c r="K446" s="31">
        <v>265.60000000000002</v>
      </c>
      <c r="L446" s="31">
        <v>258.55</v>
      </c>
      <c r="M446" s="31">
        <v>4.82538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289.25</v>
      </c>
      <c r="D447" s="38">
        <v>290.15000000000003</v>
      </c>
      <c r="E447" s="38">
        <v>287.15000000000009</v>
      </c>
      <c r="F447" s="38">
        <v>285.05000000000007</v>
      </c>
      <c r="G447" s="38">
        <v>282.05000000000013</v>
      </c>
      <c r="H447" s="38">
        <v>292.25000000000006</v>
      </c>
      <c r="I447" s="38">
        <v>295.24999999999994</v>
      </c>
      <c r="J447" s="38">
        <v>297.35000000000002</v>
      </c>
      <c r="K447" s="31">
        <v>293.14999999999998</v>
      </c>
      <c r="L447" s="31">
        <v>288.05</v>
      </c>
      <c r="M447" s="31">
        <v>5.16974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765.05</v>
      </c>
      <c r="D448" s="38">
        <v>763.58333333333337</v>
      </c>
      <c r="E448" s="38">
        <v>751.7166666666667</v>
      </c>
      <c r="F448" s="38">
        <v>738.38333333333333</v>
      </c>
      <c r="G448" s="38">
        <v>726.51666666666665</v>
      </c>
      <c r="H448" s="38">
        <v>776.91666666666674</v>
      </c>
      <c r="I448" s="38">
        <v>788.7833333333333</v>
      </c>
      <c r="J448" s="38">
        <v>802.11666666666679</v>
      </c>
      <c r="K448" s="31">
        <v>775.45</v>
      </c>
      <c r="L448" s="31">
        <v>750.25</v>
      </c>
      <c r="M448" s="31">
        <v>9.0535999999999994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1022.85</v>
      </c>
      <c r="D449" s="38">
        <v>1028.3999999999999</v>
      </c>
      <c r="E449" s="38">
        <v>1011.2999999999997</v>
      </c>
      <c r="F449" s="38">
        <v>999.74999999999989</v>
      </c>
      <c r="G449" s="38">
        <v>982.64999999999975</v>
      </c>
      <c r="H449" s="38">
        <v>1039.9499999999998</v>
      </c>
      <c r="I449" s="38">
        <v>1057.0499999999997</v>
      </c>
      <c r="J449" s="38">
        <v>1068.5999999999997</v>
      </c>
      <c r="K449" s="31">
        <v>1045.5</v>
      </c>
      <c r="L449" s="31">
        <v>1016.85</v>
      </c>
      <c r="M449" s="31">
        <v>4.9002100000000004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1001.4</v>
      </c>
      <c r="D450" s="38">
        <v>1000.6333333333332</v>
      </c>
      <c r="E450" s="38">
        <v>993.81666666666638</v>
      </c>
      <c r="F450" s="38">
        <v>986.23333333333312</v>
      </c>
      <c r="G450" s="38">
        <v>979.41666666666629</v>
      </c>
      <c r="H450" s="38">
        <v>1008.2166666666665</v>
      </c>
      <c r="I450" s="38">
        <v>1015.0333333333333</v>
      </c>
      <c r="J450" s="38">
        <v>1022.6166666666666</v>
      </c>
      <c r="K450" s="31">
        <v>1007.45</v>
      </c>
      <c r="L450" s="31">
        <v>993.05</v>
      </c>
      <c r="M450" s="31">
        <v>8.9266199999999998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1594.65</v>
      </c>
      <c r="D451" s="38">
        <v>1572.3</v>
      </c>
      <c r="E451" s="38">
        <v>1534.8</v>
      </c>
      <c r="F451" s="38">
        <v>1474.95</v>
      </c>
      <c r="G451" s="38">
        <v>1437.45</v>
      </c>
      <c r="H451" s="38">
        <v>1632.1499999999999</v>
      </c>
      <c r="I451" s="38">
        <v>1669.6499999999999</v>
      </c>
      <c r="J451" s="38">
        <v>1729.4999999999998</v>
      </c>
      <c r="K451" s="31">
        <v>1609.8</v>
      </c>
      <c r="L451" s="31">
        <v>1512.45</v>
      </c>
      <c r="M451" s="31">
        <v>13.73498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860.9</v>
      </c>
      <c r="D452" s="38">
        <v>858.16666666666663</v>
      </c>
      <c r="E452" s="38">
        <v>852.7833333333333</v>
      </c>
      <c r="F452" s="38">
        <v>844.66666666666663</v>
      </c>
      <c r="G452" s="38">
        <v>839.2833333333333</v>
      </c>
      <c r="H452" s="38">
        <v>866.2833333333333</v>
      </c>
      <c r="I452" s="38">
        <v>871.66666666666674</v>
      </c>
      <c r="J452" s="38">
        <v>879.7833333333333</v>
      </c>
      <c r="K452" s="31">
        <v>863.55</v>
      </c>
      <c r="L452" s="31">
        <v>850.05</v>
      </c>
      <c r="M452" s="31">
        <v>13.94632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7588.5</v>
      </c>
      <c r="D453" s="38">
        <v>7616.55</v>
      </c>
      <c r="E453" s="38">
        <v>7546.9500000000007</v>
      </c>
      <c r="F453" s="38">
        <v>7505.4000000000005</v>
      </c>
      <c r="G453" s="38">
        <v>7435.8000000000011</v>
      </c>
      <c r="H453" s="38">
        <v>7658.1</v>
      </c>
      <c r="I453" s="38">
        <v>7727.7000000000007</v>
      </c>
      <c r="J453" s="38">
        <v>7769.25</v>
      </c>
      <c r="K453" s="31">
        <v>7686.15</v>
      </c>
      <c r="L453" s="31">
        <v>7575</v>
      </c>
      <c r="M453" s="31">
        <v>1.3968100000000001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2342.75</v>
      </c>
      <c r="D454" s="38">
        <v>2341.4166666666665</v>
      </c>
      <c r="E454" s="38">
        <v>2327.833333333333</v>
      </c>
      <c r="F454" s="38">
        <v>2312.9166666666665</v>
      </c>
      <c r="G454" s="38">
        <v>2299.333333333333</v>
      </c>
      <c r="H454" s="38">
        <v>2356.333333333333</v>
      </c>
      <c r="I454" s="38">
        <v>2369.9166666666661</v>
      </c>
      <c r="J454" s="38">
        <v>2384.833333333333</v>
      </c>
      <c r="K454" s="31">
        <v>2355</v>
      </c>
      <c r="L454" s="31">
        <v>2326.5</v>
      </c>
      <c r="M454" s="31">
        <v>0.34823999999999999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595.54999999999995</v>
      </c>
      <c r="D455" s="38">
        <v>594.18333333333328</v>
      </c>
      <c r="E455" s="38">
        <v>589.36666666666656</v>
      </c>
      <c r="F455" s="38">
        <v>583.18333333333328</v>
      </c>
      <c r="G455" s="38">
        <v>578.36666666666656</v>
      </c>
      <c r="H455" s="38">
        <v>600.36666666666656</v>
      </c>
      <c r="I455" s="38">
        <v>605.18333333333339</v>
      </c>
      <c r="J455" s="38">
        <v>611.36666666666656</v>
      </c>
      <c r="K455" s="31">
        <v>599</v>
      </c>
      <c r="L455" s="31">
        <v>588</v>
      </c>
      <c r="M455" s="31">
        <v>124.88047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312.05</v>
      </c>
      <c r="D456" s="38">
        <v>312</v>
      </c>
      <c r="E456" s="38">
        <v>309</v>
      </c>
      <c r="F456" s="38">
        <v>305.95</v>
      </c>
      <c r="G456" s="38">
        <v>302.95</v>
      </c>
      <c r="H456" s="38">
        <v>315.05</v>
      </c>
      <c r="I456" s="38">
        <v>318.05</v>
      </c>
      <c r="J456" s="38">
        <v>321.10000000000002</v>
      </c>
      <c r="K456" s="31">
        <v>315</v>
      </c>
      <c r="L456" s="31">
        <v>308.95</v>
      </c>
      <c r="M456" s="31">
        <v>28.281189999999999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221.85</v>
      </c>
      <c r="D457" s="38">
        <v>221.06666666666669</v>
      </c>
      <c r="E457" s="38">
        <v>219.63333333333338</v>
      </c>
      <c r="F457" s="38">
        <v>217.41666666666669</v>
      </c>
      <c r="G457" s="38">
        <v>215.98333333333338</v>
      </c>
      <c r="H457" s="38">
        <v>223.28333333333339</v>
      </c>
      <c r="I457" s="38">
        <v>224.71666666666673</v>
      </c>
      <c r="J457" s="38">
        <v>226.93333333333339</v>
      </c>
      <c r="K457" s="31">
        <v>222.5</v>
      </c>
      <c r="L457" s="31">
        <v>218.85</v>
      </c>
      <c r="M457" s="31">
        <v>99.400019999999998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112</v>
      </c>
      <c r="D458" s="38">
        <v>111.53333333333335</v>
      </c>
      <c r="E458" s="38">
        <v>110.86666666666669</v>
      </c>
      <c r="F458" s="38">
        <v>109.73333333333335</v>
      </c>
      <c r="G458" s="38">
        <v>109.06666666666669</v>
      </c>
      <c r="H458" s="38">
        <v>112.66666666666669</v>
      </c>
      <c r="I458" s="38">
        <v>113.33333333333334</v>
      </c>
      <c r="J458" s="38">
        <v>114.46666666666668</v>
      </c>
      <c r="K458" s="31">
        <v>112.2</v>
      </c>
      <c r="L458" s="31">
        <v>110.4</v>
      </c>
      <c r="M458" s="31">
        <v>267.41917999999998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716.4</v>
      </c>
      <c r="D459" s="38">
        <v>719.4666666666667</v>
      </c>
      <c r="E459" s="38">
        <v>711.93333333333339</v>
      </c>
      <c r="F459" s="38">
        <v>707.4666666666667</v>
      </c>
      <c r="G459" s="38">
        <v>699.93333333333339</v>
      </c>
      <c r="H459" s="38">
        <v>723.93333333333339</v>
      </c>
      <c r="I459" s="38">
        <v>731.4666666666667</v>
      </c>
      <c r="J459" s="38">
        <v>735.93333333333339</v>
      </c>
      <c r="K459" s="31">
        <v>727</v>
      </c>
      <c r="L459" s="31">
        <v>715</v>
      </c>
      <c r="M459" s="31">
        <v>0.41291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1571.7</v>
      </c>
      <c r="D460" s="38">
        <v>1570.0333333333335</v>
      </c>
      <c r="E460" s="38">
        <v>1561.116666666667</v>
      </c>
      <c r="F460" s="38">
        <v>1550.5333333333335</v>
      </c>
      <c r="G460" s="38">
        <v>1541.616666666667</v>
      </c>
      <c r="H460" s="38">
        <v>1580.616666666667</v>
      </c>
      <c r="I460" s="38">
        <v>1589.5333333333335</v>
      </c>
      <c r="J460" s="38">
        <v>1600.116666666667</v>
      </c>
      <c r="K460" s="31">
        <v>1578.95</v>
      </c>
      <c r="L460" s="31">
        <v>1559.45</v>
      </c>
      <c r="M460" s="31">
        <v>0.14318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415.5</v>
      </c>
      <c r="D461" s="38">
        <v>416.43333333333334</v>
      </c>
      <c r="E461" s="38">
        <v>414.11666666666667</v>
      </c>
      <c r="F461" s="38">
        <v>412.73333333333335</v>
      </c>
      <c r="G461" s="38">
        <v>410.41666666666669</v>
      </c>
      <c r="H461" s="38">
        <v>417.81666666666666</v>
      </c>
      <c r="I461" s="38">
        <v>420.13333333333338</v>
      </c>
      <c r="J461" s="38">
        <v>421.51666666666665</v>
      </c>
      <c r="K461" s="31">
        <v>418.75</v>
      </c>
      <c r="L461" s="31">
        <v>415.05</v>
      </c>
      <c r="M461" s="31">
        <v>0.55018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3302.25</v>
      </c>
      <c r="D462" s="38">
        <v>3275.4500000000003</v>
      </c>
      <c r="E462" s="38">
        <v>3240.9000000000005</v>
      </c>
      <c r="F462" s="38">
        <v>3179.55</v>
      </c>
      <c r="G462" s="38">
        <v>3145.0000000000005</v>
      </c>
      <c r="H462" s="38">
        <v>3336.8000000000006</v>
      </c>
      <c r="I462" s="38">
        <v>3371.3500000000008</v>
      </c>
      <c r="J462" s="38">
        <v>3432.7000000000007</v>
      </c>
      <c r="K462" s="31">
        <v>3310</v>
      </c>
      <c r="L462" s="31">
        <v>3214.1</v>
      </c>
      <c r="M462" s="31">
        <v>26.724060000000001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2493.15</v>
      </c>
      <c r="D463" s="38">
        <v>2481</v>
      </c>
      <c r="E463" s="38">
        <v>2454.15</v>
      </c>
      <c r="F463" s="38">
        <v>2415.15</v>
      </c>
      <c r="G463" s="38">
        <v>2388.3000000000002</v>
      </c>
      <c r="H463" s="38">
        <v>2520</v>
      </c>
      <c r="I463" s="38">
        <v>2546.8500000000004</v>
      </c>
      <c r="J463" s="38">
        <v>2585.85</v>
      </c>
      <c r="K463" s="31">
        <v>2507.85</v>
      </c>
      <c r="L463" s="31">
        <v>2442</v>
      </c>
      <c r="M463" s="31">
        <v>0.29349999999999998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1130.8499999999999</v>
      </c>
      <c r="D464" s="38">
        <v>1124.6499999999999</v>
      </c>
      <c r="E464" s="38">
        <v>1116.7999999999997</v>
      </c>
      <c r="F464" s="38">
        <v>1102.7499999999998</v>
      </c>
      <c r="G464" s="38">
        <v>1094.8999999999996</v>
      </c>
      <c r="H464" s="38">
        <v>1138.6999999999998</v>
      </c>
      <c r="I464" s="38">
        <v>1146.5499999999997</v>
      </c>
      <c r="J464" s="38">
        <v>1160.5999999999999</v>
      </c>
      <c r="K464" s="31">
        <v>1132.5</v>
      </c>
      <c r="L464" s="31">
        <v>1110.5999999999999</v>
      </c>
      <c r="M464" s="31">
        <v>24.788340000000002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724.2</v>
      </c>
      <c r="D465" s="38">
        <v>727.91666666666663</v>
      </c>
      <c r="E465" s="38">
        <v>717.93333333333328</v>
      </c>
      <c r="F465" s="38">
        <v>711.66666666666663</v>
      </c>
      <c r="G465" s="38">
        <v>701.68333333333328</v>
      </c>
      <c r="H465" s="38">
        <v>734.18333333333328</v>
      </c>
      <c r="I465" s="38">
        <v>744.16666666666663</v>
      </c>
      <c r="J465" s="38">
        <v>750.43333333333328</v>
      </c>
      <c r="K465" s="31">
        <v>737.9</v>
      </c>
      <c r="L465" s="31">
        <v>721.65</v>
      </c>
      <c r="M465" s="31">
        <v>3.2561599999999999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2281.75</v>
      </c>
      <c r="D466" s="38">
        <v>2269.6166666666668</v>
      </c>
      <c r="E466" s="38">
        <v>2248.1833333333334</v>
      </c>
      <c r="F466" s="38">
        <v>2214.6166666666668</v>
      </c>
      <c r="G466" s="38">
        <v>2193.1833333333334</v>
      </c>
      <c r="H466" s="38">
        <v>2303.1833333333334</v>
      </c>
      <c r="I466" s="38">
        <v>2324.6166666666668</v>
      </c>
      <c r="J466" s="38">
        <v>2358.1833333333334</v>
      </c>
      <c r="K466" s="31">
        <v>2291.0500000000002</v>
      </c>
      <c r="L466" s="31">
        <v>2236.0500000000002</v>
      </c>
      <c r="M466" s="31">
        <v>0.97092000000000001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3174.9</v>
      </c>
      <c r="D467" s="38">
        <v>3160.6333333333332</v>
      </c>
      <c r="E467" s="38">
        <v>3116.2666666666664</v>
      </c>
      <c r="F467" s="38">
        <v>3057.6333333333332</v>
      </c>
      <c r="G467" s="38">
        <v>3013.2666666666664</v>
      </c>
      <c r="H467" s="38">
        <v>3219.2666666666664</v>
      </c>
      <c r="I467" s="38">
        <v>3263.6333333333332</v>
      </c>
      <c r="J467" s="38">
        <v>3322.2666666666664</v>
      </c>
      <c r="K467" s="31">
        <v>3205</v>
      </c>
      <c r="L467" s="31">
        <v>3102</v>
      </c>
      <c r="M467" s="31">
        <v>0.97885999999999995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3423.55</v>
      </c>
      <c r="D468" s="38">
        <v>3430.0333333333333</v>
      </c>
      <c r="E468" s="38">
        <v>3395.5166666666664</v>
      </c>
      <c r="F468" s="38">
        <v>3367.4833333333331</v>
      </c>
      <c r="G468" s="38">
        <v>3332.9666666666662</v>
      </c>
      <c r="H468" s="38">
        <v>3458.0666666666666</v>
      </c>
      <c r="I468" s="38">
        <v>3492.5833333333339</v>
      </c>
      <c r="J468" s="38">
        <v>3520.6166666666668</v>
      </c>
      <c r="K468" s="31">
        <v>3464.55</v>
      </c>
      <c r="L468" s="31">
        <v>3402</v>
      </c>
      <c r="M468" s="31">
        <v>1.0392399999999999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3047.65</v>
      </c>
      <c r="D469" s="38">
        <v>3048.25</v>
      </c>
      <c r="E469" s="38">
        <v>3028.55</v>
      </c>
      <c r="F469" s="38">
        <v>3009.4500000000003</v>
      </c>
      <c r="G469" s="38">
        <v>2989.7500000000005</v>
      </c>
      <c r="H469" s="38">
        <v>3067.35</v>
      </c>
      <c r="I469" s="38">
        <v>3087.0499999999997</v>
      </c>
      <c r="J469" s="38">
        <v>3106.1499999999996</v>
      </c>
      <c r="K469" s="31">
        <v>3067.95</v>
      </c>
      <c r="L469" s="31">
        <v>3029.15</v>
      </c>
      <c r="M469" s="31">
        <v>9.4611199999999993</v>
      </c>
      <c r="N469" s="1"/>
      <c r="O469" s="1"/>
    </row>
    <row r="470" spans="1:15" ht="12.75" customHeight="1">
      <c r="A470" s="33">
        <v>460</v>
      </c>
      <c r="B470" s="58" t="s">
        <v>1106</v>
      </c>
      <c r="C470" s="31">
        <v>437.85</v>
      </c>
      <c r="D470" s="38">
        <v>439.41666666666669</v>
      </c>
      <c r="E470" s="38">
        <v>431.93333333333339</v>
      </c>
      <c r="F470" s="38">
        <v>426.01666666666671</v>
      </c>
      <c r="G470" s="38">
        <v>418.53333333333342</v>
      </c>
      <c r="H470" s="38">
        <v>445.33333333333337</v>
      </c>
      <c r="I470" s="38">
        <v>452.81666666666661</v>
      </c>
      <c r="J470" s="38">
        <v>458.73333333333335</v>
      </c>
      <c r="K470" s="31">
        <v>446.9</v>
      </c>
      <c r="L470" s="31">
        <v>433.5</v>
      </c>
      <c r="M470" s="31">
        <v>1.1362300000000001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1904.95</v>
      </c>
      <c r="D471" s="38">
        <v>1914.7333333333333</v>
      </c>
      <c r="E471" s="38">
        <v>1889.5166666666667</v>
      </c>
      <c r="F471" s="38">
        <v>1874.0833333333333</v>
      </c>
      <c r="G471" s="38">
        <v>1848.8666666666666</v>
      </c>
      <c r="H471" s="38">
        <v>1930.1666666666667</v>
      </c>
      <c r="I471" s="38">
        <v>1955.3833333333334</v>
      </c>
      <c r="J471" s="38">
        <v>1970.8166666666668</v>
      </c>
      <c r="K471" s="31">
        <v>1939.95</v>
      </c>
      <c r="L471" s="31">
        <v>1899.3</v>
      </c>
      <c r="M471" s="31">
        <v>5.5854299999999997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615.25</v>
      </c>
      <c r="D472" s="38">
        <v>618.44999999999993</v>
      </c>
      <c r="E472" s="38">
        <v>608.89999999999986</v>
      </c>
      <c r="F472" s="38">
        <v>602.54999999999995</v>
      </c>
      <c r="G472" s="38">
        <v>592.99999999999989</v>
      </c>
      <c r="H472" s="38">
        <v>624.79999999999984</v>
      </c>
      <c r="I472" s="38">
        <v>634.3499999999998</v>
      </c>
      <c r="J472" s="38">
        <v>640.69999999999982</v>
      </c>
      <c r="K472" s="31">
        <v>628</v>
      </c>
      <c r="L472" s="31">
        <v>612.1</v>
      </c>
      <c r="M472" s="31">
        <v>3.8171900000000001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1764.15</v>
      </c>
      <c r="D473" s="38">
        <v>1769.2</v>
      </c>
      <c r="E473" s="38">
        <v>1754.45</v>
      </c>
      <c r="F473" s="38">
        <v>1744.75</v>
      </c>
      <c r="G473" s="38">
        <v>1730</v>
      </c>
      <c r="H473" s="38">
        <v>1778.9</v>
      </c>
      <c r="I473" s="38">
        <v>1793.65</v>
      </c>
      <c r="J473" s="38">
        <v>1803.3500000000001</v>
      </c>
      <c r="K473" s="31">
        <v>1783.95</v>
      </c>
      <c r="L473" s="31">
        <v>1759.5</v>
      </c>
      <c r="M473" s="31">
        <v>3.3626200000000002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33.200000000000003</v>
      </c>
      <c r="D474" s="38">
        <v>33.383333333333333</v>
      </c>
      <c r="E474" s="38">
        <v>32.966666666666669</v>
      </c>
      <c r="F474" s="38">
        <v>32.733333333333334</v>
      </c>
      <c r="G474" s="38">
        <v>32.31666666666667</v>
      </c>
      <c r="H474" s="38">
        <v>33.616666666666667</v>
      </c>
      <c r="I474" s="38">
        <v>34.033333333333339</v>
      </c>
      <c r="J474" s="38">
        <v>34.266666666666666</v>
      </c>
      <c r="K474" s="31">
        <v>33.799999999999997</v>
      </c>
      <c r="L474" s="31">
        <v>33.15</v>
      </c>
      <c r="M474" s="31">
        <v>63.349049999999998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406.75</v>
      </c>
      <c r="D475" s="38">
        <v>404.90000000000003</v>
      </c>
      <c r="E475" s="38">
        <v>400.85000000000008</v>
      </c>
      <c r="F475" s="38">
        <v>394.95000000000005</v>
      </c>
      <c r="G475" s="38">
        <v>390.90000000000009</v>
      </c>
      <c r="H475" s="38">
        <v>410.80000000000007</v>
      </c>
      <c r="I475" s="38">
        <v>414.85</v>
      </c>
      <c r="J475" s="38">
        <v>420.75000000000006</v>
      </c>
      <c r="K475" s="31">
        <v>408.95</v>
      </c>
      <c r="L475" s="31">
        <v>399</v>
      </c>
      <c r="M475" s="31">
        <v>7.5003599999999997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283.10000000000002</v>
      </c>
      <c r="D476" s="38">
        <v>282.51666666666665</v>
      </c>
      <c r="E476" s="38">
        <v>281.08333333333331</v>
      </c>
      <c r="F476" s="38">
        <v>279.06666666666666</v>
      </c>
      <c r="G476" s="38">
        <v>277.63333333333333</v>
      </c>
      <c r="H476" s="38">
        <v>284.5333333333333</v>
      </c>
      <c r="I476" s="38">
        <v>285.9666666666667</v>
      </c>
      <c r="J476" s="38">
        <v>287.98333333333329</v>
      </c>
      <c r="K476" s="31">
        <v>283.95</v>
      </c>
      <c r="L476" s="31">
        <v>280.5</v>
      </c>
      <c r="M476" s="31">
        <v>3.14994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750</v>
      </c>
      <c r="D477" s="38">
        <v>742.44999999999993</v>
      </c>
      <c r="E477" s="38">
        <v>730.09999999999991</v>
      </c>
      <c r="F477" s="38">
        <v>710.19999999999993</v>
      </c>
      <c r="G477" s="38">
        <v>697.84999999999991</v>
      </c>
      <c r="H477" s="38">
        <v>762.34999999999991</v>
      </c>
      <c r="I477" s="38">
        <v>774.7</v>
      </c>
      <c r="J477" s="38">
        <v>794.59999999999991</v>
      </c>
      <c r="K477" s="31">
        <v>754.8</v>
      </c>
      <c r="L477" s="31">
        <v>722.55</v>
      </c>
      <c r="M477" s="31">
        <v>1.4009100000000001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71.150000000000006</v>
      </c>
      <c r="D478" s="38">
        <v>71.600000000000009</v>
      </c>
      <c r="E478" s="38">
        <v>70.550000000000011</v>
      </c>
      <c r="F478" s="38">
        <v>69.95</v>
      </c>
      <c r="G478" s="38">
        <v>68.900000000000006</v>
      </c>
      <c r="H478" s="38">
        <v>72.200000000000017</v>
      </c>
      <c r="I478" s="38">
        <v>73.25</v>
      </c>
      <c r="J478" s="38">
        <v>73.850000000000023</v>
      </c>
      <c r="K478" s="31">
        <v>72.650000000000006</v>
      </c>
      <c r="L478" s="31">
        <v>71</v>
      </c>
      <c r="M478" s="31">
        <v>17.713940000000001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37.35</v>
      </c>
      <c r="D479" s="38">
        <v>37.500000000000007</v>
      </c>
      <c r="E479" s="38">
        <v>37.050000000000011</v>
      </c>
      <c r="F479" s="38">
        <v>36.750000000000007</v>
      </c>
      <c r="G479" s="38">
        <v>36.300000000000011</v>
      </c>
      <c r="H479" s="38">
        <v>37.800000000000011</v>
      </c>
      <c r="I479" s="38">
        <v>38.250000000000014</v>
      </c>
      <c r="J479" s="38">
        <v>38.550000000000011</v>
      </c>
      <c r="K479" s="31">
        <v>37.950000000000003</v>
      </c>
      <c r="L479" s="31">
        <v>37.200000000000003</v>
      </c>
      <c r="M479" s="31">
        <v>57.243749999999999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1325.65</v>
      </c>
      <c r="D480" s="38">
        <v>1328.0333333333333</v>
      </c>
      <c r="E480" s="38">
        <v>1316.0166666666667</v>
      </c>
      <c r="F480" s="38">
        <v>1306.3833333333334</v>
      </c>
      <c r="G480" s="38">
        <v>1294.3666666666668</v>
      </c>
      <c r="H480" s="38">
        <v>1337.6666666666665</v>
      </c>
      <c r="I480" s="38">
        <v>1349.6833333333329</v>
      </c>
      <c r="J480" s="38">
        <v>1359.3166666666664</v>
      </c>
      <c r="K480" s="31">
        <v>1340.05</v>
      </c>
      <c r="L480" s="31">
        <v>1318.4</v>
      </c>
      <c r="M480" s="31">
        <v>8.7547599999999992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1511.95</v>
      </c>
      <c r="D481" s="38">
        <v>1512.6333333333332</v>
      </c>
      <c r="E481" s="38">
        <v>1503.3166666666664</v>
      </c>
      <c r="F481" s="38">
        <v>1494.6833333333332</v>
      </c>
      <c r="G481" s="38">
        <v>1485.3666666666663</v>
      </c>
      <c r="H481" s="38">
        <v>1521.2666666666664</v>
      </c>
      <c r="I481" s="38">
        <v>1530.583333333333</v>
      </c>
      <c r="J481" s="38">
        <v>1539.2166666666665</v>
      </c>
      <c r="K481" s="31">
        <v>1521.95</v>
      </c>
      <c r="L481" s="31">
        <v>1504</v>
      </c>
      <c r="M481" s="31">
        <v>2.0693999999999999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27.4</v>
      </c>
      <c r="D482" s="38">
        <v>27.266666666666666</v>
      </c>
      <c r="E482" s="38">
        <v>26.783333333333331</v>
      </c>
      <c r="F482" s="38">
        <v>26.166666666666664</v>
      </c>
      <c r="G482" s="38">
        <v>25.68333333333333</v>
      </c>
      <c r="H482" s="38">
        <v>27.883333333333333</v>
      </c>
      <c r="I482" s="38">
        <v>28.366666666666667</v>
      </c>
      <c r="J482" s="38">
        <v>28.983333333333334</v>
      </c>
      <c r="K482" s="31">
        <v>27.75</v>
      </c>
      <c r="L482" s="31">
        <v>26.65</v>
      </c>
      <c r="M482" s="31">
        <v>135.37020000000001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414.2</v>
      </c>
      <c r="D483" s="38">
        <v>415.3</v>
      </c>
      <c r="E483" s="38">
        <v>412.90000000000003</v>
      </c>
      <c r="F483" s="38">
        <v>411.6</v>
      </c>
      <c r="G483" s="38">
        <v>409.20000000000005</v>
      </c>
      <c r="H483" s="38">
        <v>416.6</v>
      </c>
      <c r="I483" s="38">
        <v>419</v>
      </c>
      <c r="J483" s="31">
        <v>420.3</v>
      </c>
      <c r="K483" s="31">
        <v>417.7</v>
      </c>
      <c r="L483" s="31">
        <v>414</v>
      </c>
      <c r="M483" s="58">
        <v>0.83303000000000005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8294.75</v>
      </c>
      <c r="D484" s="38">
        <v>8283.4833333333336</v>
      </c>
      <c r="E484" s="38">
        <v>8247.9666666666672</v>
      </c>
      <c r="F484" s="38">
        <v>8201.1833333333343</v>
      </c>
      <c r="G484" s="38">
        <v>8165.6666666666679</v>
      </c>
      <c r="H484" s="38">
        <v>8330.2666666666664</v>
      </c>
      <c r="I484" s="38">
        <v>8365.7833333333328</v>
      </c>
      <c r="J484" s="31">
        <v>8412.5666666666657</v>
      </c>
      <c r="K484" s="31">
        <v>8319</v>
      </c>
      <c r="L484" s="31">
        <v>8236.7000000000007</v>
      </c>
      <c r="M484" s="58">
        <v>2.25746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72.25</v>
      </c>
      <c r="D485" s="38">
        <v>71.833333333333329</v>
      </c>
      <c r="E485" s="38">
        <v>71.216666666666654</v>
      </c>
      <c r="F485" s="38">
        <v>70.183333333333323</v>
      </c>
      <c r="G485" s="38">
        <v>69.566666666666649</v>
      </c>
      <c r="H485" s="38">
        <v>72.86666666666666</v>
      </c>
      <c r="I485" s="38">
        <v>73.483333333333334</v>
      </c>
      <c r="J485" s="38">
        <v>74.516666666666666</v>
      </c>
      <c r="K485" s="31">
        <v>72.45</v>
      </c>
      <c r="L485" s="31">
        <v>70.8</v>
      </c>
      <c r="M485" s="31">
        <v>116.59457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581.79999999999995</v>
      </c>
      <c r="D486" s="38">
        <v>579.88333333333333</v>
      </c>
      <c r="E486" s="38">
        <v>574.86666666666667</v>
      </c>
      <c r="F486" s="38">
        <v>567.93333333333339</v>
      </c>
      <c r="G486" s="38">
        <v>562.91666666666674</v>
      </c>
      <c r="H486" s="38">
        <v>586.81666666666661</v>
      </c>
      <c r="I486" s="38">
        <v>591.83333333333326</v>
      </c>
      <c r="J486" s="31">
        <v>598.76666666666654</v>
      </c>
      <c r="K486" s="31">
        <v>584.9</v>
      </c>
      <c r="L486" s="31">
        <v>572.95000000000005</v>
      </c>
      <c r="M486" s="58">
        <v>2.4887899999999998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687.55</v>
      </c>
      <c r="D487" s="38">
        <v>685.6</v>
      </c>
      <c r="E487" s="38">
        <v>682.95</v>
      </c>
      <c r="F487" s="38">
        <v>678.35</v>
      </c>
      <c r="G487" s="38">
        <v>675.7</v>
      </c>
      <c r="H487" s="38">
        <v>690.2</v>
      </c>
      <c r="I487" s="38">
        <v>692.84999999999991</v>
      </c>
      <c r="J487" s="38">
        <v>697.45</v>
      </c>
      <c r="K487" s="31">
        <v>688.25</v>
      </c>
      <c r="L487" s="31">
        <v>681</v>
      </c>
      <c r="M487" s="31">
        <v>17.563320000000001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785.05</v>
      </c>
      <c r="D488" s="38">
        <v>773.94999999999993</v>
      </c>
      <c r="E488" s="38">
        <v>746.94999999999982</v>
      </c>
      <c r="F488" s="38">
        <v>708.84999999999991</v>
      </c>
      <c r="G488" s="38">
        <v>681.8499999999998</v>
      </c>
      <c r="H488" s="38">
        <v>812.04999999999984</v>
      </c>
      <c r="I488" s="38">
        <v>839.05000000000007</v>
      </c>
      <c r="J488" s="38">
        <v>877.14999999999986</v>
      </c>
      <c r="K488" s="31">
        <v>800.95</v>
      </c>
      <c r="L488" s="31">
        <v>735.85</v>
      </c>
      <c r="M488" s="31">
        <v>38.19706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307.7</v>
      </c>
      <c r="D489" s="38">
        <v>309.06666666666666</v>
      </c>
      <c r="E489" s="38">
        <v>305.63333333333333</v>
      </c>
      <c r="F489" s="38">
        <v>303.56666666666666</v>
      </c>
      <c r="G489" s="38">
        <v>300.13333333333333</v>
      </c>
      <c r="H489" s="38">
        <v>311.13333333333333</v>
      </c>
      <c r="I489" s="38">
        <v>314.56666666666661</v>
      </c>
      <c r="J489" s="38">
        <v>316.63333333333333</v>
      </c>
      <c r="K489" s="31">
        <v>312.5</v>
      </c>
      <c r="L489" s="31">
        <v>307</v>
      </c>
      <c r="M489" s="31">
        <v>1.0654699999999999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337</v>
      </c>
      <c r="D490" s="38">
        <v>338.05</v>
      </c>
      <c r="E490" s="38">
        <v>334.5</v>
      </c>
      <c r="F490" s="38">
        <v>332</v>
      </c>
      <c r="G490" s="38">
        <v>328.45</v>
      </c>
      <c r="H490" s="38">
        <v>340.55</v>
      </c>
      <c r="I490" s="38">
        <v>344.10000000000008</v>
      </c>
      <c r="J490" s="38">
        <v>346.6</v>
      </c>
      <c r="K490" s="31">
        <v>341.6</v>
      </c>
      <c r="L490" s="31">
        <v>335.55</v>
      </c>
      <c r="M490" s="31">
        <v>1.78786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802.55</v>
      </c>
      <c r="D491" s="38">
        <v>797.16666666666663</v>
      </c>
      <c r="E491" s="38">
        <v>786.43333333333328</v>
      </c>
      <c r="F491" s="38">
        <v>770.31666666666661</v>
      </c>
      <c r="G491" s="38">
        <v>759.58333333333326</v>
      </c>
      <c r="H491" s="38">
        <v>813.2833333333333</v>
      </c>
      <c r="I491" s="38">
        <v>824.01666666666665</v>
      </c>
      <c r="J491" s="38">
        <v>840.13333333333333</v>
      </c>
      <c r="K491" s="31">
        <v>807.9</v>
      </c>
      <c r="L491" s="31">
        <v>781.05</v>
      </c>
      <c r="M491" s="31">
        <v>27.68487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277.95</v>
      </c>
      <c r="D492" s="38">
        <v>278.55</v>
      </c>
      <c r="E492" s="38">
        <v>276.8</v>
      </c>
      <c r="F492" s="38">
        <v>275.64999999999998</v>
      </c>
      <c r="G492" s="38">
        <v>273.89999999999998</v>
      </c>
      <c r="H492" s="38">
        <v>279.70000000000005</v>
      </c>
      <c r="I492" s="38">
        <v>281.45000000000005</v>
      </c>
      <c r="J492" s="38">
        <v>282.60000000000008</v>
      </c>
      <c r="K492" s="31">
        <v>280.3</v>
      </c>
      <c r="L492" s="31">
        <v>277.39999999999998</v>
      </c>
      <c r="M492" s="31">
        <v>52.279789999999998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282.5</v>
      </c>
      <c r="D493" s="38">
        <v>284.18333333333334</v>
      </c>
      <c r="E493" s="38">
        <v>278.61666666666667</v>
      </c>
      <c r="F493" s="38">
        <v>274.73333333333335</v>
      </c>
      <c r="G493" s="38">
        <v>269.16666666666669</v>
      </c>
      <c r="H493" s="38">
        <v>288.06666666666666</v>
      </c>
      <c r="I493" s="38">
        <v>293.63333333333338</v>
      </c>
      <c r="J493" s="38">
        <v>297.51666666666665</v>
      </c>
      <c r="K493" s="31">
        <v>289.75</v>
      </c>
      <c r="L493" s="31">
        <v>280.3</v>
      </c>
      <c r="M493" s="31">
        <v>5.5955599999999999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472.7</v>
      </c>
      <c r="D494" s="38">
        <v>476.2166666666667</v>
      </c>
      <c r="E494" s="38">
        <v>457.63333333333338</v>
      </c>
      <c r="F494" s="38">
        <v>442.56666666666666</v>
      </c>
      <c r="G494" s="38">
        <v>423.98333333333335</v>
      </c>
      <c r="H494" s="38">
        <v>491.28333333333342</v>
      </c>
      <c r="I494" s="38">
        <v>509.86666666666667</v>
      </c>
      <c r="J494" s="38">
        <v>524.93333333333339</v>
      </c>
      <c r="K494" s="31">
        <v>494.8</v>
      </c>
      <c r="L494" s="31">
        <v>461.15</v>
      </c>
      <c r="M494" s="31">
        <v>3.7021700000000002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1822.95</v>
      </c>
      <c r="D495" s="38">
        <v>1829.3833333333334</v>
      </c>
      <c r="E495" s="38">
        <v>1809.6166666666668</v>
      </c>
      <c r="F495" s="38">
        <v>1796.2833333333333</v>
      </c>
      <c r="G495" s="38">
        <v>1776.5166666666667</v>
      </c>
      <c r="H495" s="38">
        <v>1842.7166666666669</v>
      </c>
      <c r="I495" s="38">
        <v>1862.4833333333338</v>
      </c>
      <c r="J495" s="38">
        <v>1875.8166666666671</v>
      </c>
      <c r="K495" s="31">
        <v>1849.15</v>
      </c>
      <c r="L495" s="31">
        <v>1816.05</v>
      </c>
      <c r="M495" s="31">
        <v>1.03705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613.70000000000005</v>
      </c>
      <c r="D496" s="38">
        <v>614.98333333333335</v>
      </c>
      <c r="E496" s="38">
        <v>608.7166666666667</v>
      </c>
      <c r="F496" s="38">
        <v>603.73333333333335</v>
      </c>
      <c r="G496" s="38">
        <v>597.4666666666667</v>
      </c>
      <c r="H496" s="38">
        <v>619.9666666666667</v>
      </c>
      <c r="I496" s="38">
        <v>626.23333333333335</v>
      </c>
      <c r="J496" s="38">
        <v>631.2166666666667</v>
      </c>
      <c r="K496" s="31">
        <v>621.25</v>
      </c>
      <c r="L496" s="31">
        <v>610</v>
      </c>
      <c r="M496" s="31">
        <v>3.07803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2211.85</v>
      </c>
      <c r="D497" s="38">
        <v>2194.6</v>
      </c>
      <c r="E497" s="38">
        <v>2167.25</v>
      </c>
      <c r="F497" s="38">
        <v>2122.65</v>
      </c>
      <c r="G497" s="38">
        <v>2095.3000000000002</v>
      </c>
      <c r="H497" s="38">
        <v>2239.1999999999998</v>
      </c>
      <c r="I497" s="38">
        <v>2266.5499999999993</v>
      </c>
      <c r="J497" s="38">
        <v>2311.1499999999996</v>
      </c>
      <c r="K497" s="31">
        <v>2221.9499999999998</v>
      </c>
      <c r="L497" s="31">
        <v>2150</v>
      </c>
      <c r="M497" s="31">
        <v>1.55966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759.75</v>
      </c>
      <c r="D498" s="38">
        <v>759.94999999999993</v>
      </c>
      <c r="E498" s="38">
        <v>755.89999999999986</v>
      </c>
      <c r="F498" s="38">
        <v>752.05</v>
      </c>
      <c r="G498" s="38">
        <v>747.99999999999989</v>
      </c>
      <c r="H498" s="38">
        <v>763.79999999999984</v>
      </c>
      <c r="I498" s="38">
        <v>767.8499999999998</v>
      </c>
      <c r="J498" s="38">
        <v>771.69999999999982</v>
      </c>
      <c r="K498" s="31">
        <v>764</v>
      </c>
      <c r="L498" s="31">
        <v>756.1</v>
      </c>
      <c r="M498" s="31">
        <v>10.209239999999999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366.45</v>
      </c>
      <c r="D499" s="38">
        <v>366.2</v>
      </c>
      <c r="E499" s="38">
        <v>362.34999999999997</v>
      </c>
      <c r="F499" s="38">
        <v>358.25</v>
      </c>
      <c r="G499" s="38">
        <v>354.4</v>
      </c>
      <c r="H499" s="38">
        <v>370.29999999999995</v>
      </c>
      <c r="I499" s="38">
        <v>374.15</v>
      </c>
      <c r="J499" s="38">
        <v>378.24999999999994</v>
      </c>
      <c r="K499" s="31">
        <v>370.05</v>
      </c>
      <c r="L499" s="31">
        <v>362.1</v>
      </c>
      <c r="M499" s="31">
        <v>1.55846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260.95</v>
      </c>
      <c r="D500" s="38">
        <v>262.31666666666666</v>
      </c>
      <c r="E500" s="38">
        <v>259.0333333333333</v>
      </c>
      <c r="F500" s="38">
        <v>257.11666666666662</v>
      </c>
      <c r="G500" s="38">
        <v>253.83333333333326</v>
      </c>
      <c r="H500" s="38">
        <v>264.23333333333335</v>
      </c>
      <c r="I500" s="38">
        <v>267.51666666666677</v>
      </c>
      <c r="J500" s="38">
        <v>269.43333333333339</v>
      </c>
      <c r="K500" s="31">
        <v>265.60000000000002</v>
      </c>
      <c r="L500" s="31">
        <v>260.39999999999998</v>
      </c>
      <c r="M500" s="31">
        <v>6.0824600000000002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92.45</v>
      </c>
      <c r="D501" s="38">
        <v>92.8</v>
      </c>
      <c r="E501" s="38">
        <v>91.899999999999991</v>
      </c>
      <c r="F501" s="38">
        <v>91.35</v>
      </c>
      <c r="G501" s="38">
        <v>90.449999999999989</v>
      </c>
      <c r="H501" s="38">
        <v>93.35</v>
      </c>
      <c r="I501" s="38">
        <v>94.25</v>
      </c>
      <c r="J501" s="38">
        <v>94.8</v>
      </c>
      <c r="K501" s="31">
        <v>93.7</v>
      </c>
      <c r="L501" s="31">
        <v>92.25</v>
      </c>
      <c r="M501" s="31">
        <v>6.96455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855.85</v>
      </c>
      <c r="D502" s="38">
        <v>857.2833333333333</v>
      </c>
      <c r="E502" s="38">
        <v>846.56666666666661</v>
      </c>
      <c r="F502" s="38">
        <v>837.2833333333333</v>
      </c>
      <c r="G502" s="38">
        <v>826.56666666666661</v>
      </c>
      <c r="H502" s="38">
        <v>866.56666666666661</v>
      </c>
      <c r="I502" s="38">
        <v>877.2833333333333</v>
      </c>
      <c r="J502" s="38">
        <v>886.56666666666661</v>
      </c>
      <c r="K502" s="31">
        <v>868</v>
      </c>
      <c r="L502" s="31">
        <v>848</v>
      </c>
      <c r="M502" s="31">
        <v>1.13215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1474.15</v>
      </c>
      <c r="D503" s="38">
        <v>1466.7166666666665</v>
      </c>
      <c r="E503" s="38">
        <v>1457.4333333333329</v>
      </c>
      <c r="F503" s="38">
        <v>1440.7166666666665</v>
      </c>
      <c r="G503" s="38">
        <v>1431.4333333333329</v>
      </c>
      <c r="H503" s="38">
        <v>1483.4333333333329</v>
      </c>
      <c r="I503" s="38">
        <v>1492.7166666666662</v>
      </c>
      <c r="J503" s="38">
        <v>1509.4333333333329</v>
      </c>
      <c r="K503" s="31">
        <v>1476</v>
      </c>
      <c r="L503" s="31">
        <v>1450</v>
      </c>
      <c r="M503" s="31">
        <v>0.64564999999999995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389.15</v>
      </c>
      <c r="D504" s="38">
        <v>387.3</v>
      </c>
      <c r="E504" s="38">
        <v>384.85</v>
      </c>
      <c r="F504" s="38">
        <v>380.55</v>
      </c>
      <c r="G504" s="38">
        <v>378.1</v>
      </c>
      <c r="H504" s="38">
        <v>391.6</v>
      </c>
      <c r="I504" s="38">
        <v>394.04999999999995</v>
      </c>
      <c r="J504" s="38">
        <v>398.35</v>
      </c>
      <c r="K504" s="31">
        <v>389.75</v>
      </c>
      <c r="L504" s="31">
        <v>383</v>
      </c>
      <c r="M504" s="31">
        <v>45.354050000000001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16.25</v>
      </c>
      <c r="D505" s="38">
        <v>16.25</v>
      </c>
      <c r="E505" s="38">
        <v>16.149999999999999</v>
      </c>
      <c r="F505" s="38">
        <v>16.049999999999997</v>
      </c>
      <c r="G505" s="38">
        <v>15.949999999999996</v>
      </c>
      <c r="H505" s="38">
        <v>16.350000000000001</v>
      </c>
      <c r="I505" s="38">
        <v>16.450000000000003</v>
      </c>
      <c r="J505" s="31">
        <v>16.550000000000004</v>
      </c>
      <c r="K505" s="31">
        <v>16.350000000000001</v>
      </c>
      <c r="L505" s="31">
        <v>16.149999999999999</v>
      </c>
      <c r="M505" s="58">
        <v>695.41562999999996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177.35</v>
      </c>
      <c r="D506" s="38">
        <v>178.0333333333333</v>
      </c>
      <c r="E506" s="38">
        <v>176.26666666666659</v>
      </c>
      <c r="F506" s="38">
        <v>175.18333333333328</v>
      </c>
      <c r="G506" s="38">
        <v>173.41666666666657</v>
      </c>
      <c r="H506" s="38">
        <v>179.11666666666662</v>
      </c>
      <c r="I506" s="38">
        <v>180.88333333333333</v>
      </c>
      <c r="J506" s="31">
        <v>181.96666666666664</v>
      </c>
      <c r="K506" s="31">
        <v>179.8</v>
      </c>
      <c r="L506" s="31">
        <v>176.95</v>
      </c>
      <c r="M506" s="58">
        <v>52.057679999999998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386.95</v>
      </c>
      <c r="D507" s="38">
        <v>388.05</v>
      </c>
      <c r="E507" s="38">
        <v>381.90000000000003</v>
      </c>
      <c r="F507" s="38">
        <v>376.85</v>
      </c>
      <c r="G507" s="38">
        <v>370.70000000000005</v>
      </c>
      <c r="H507" s="38">
        <v>393.1</v>
      </c>
      <c r="I507" s="38">
        <v>399.25</v>
      </c>
      <c r="J507" s="38">
        <v>404.3</v>
      </c>
      <c r="K507" s="31">
        <v>394.2</v>
      </c>
      <c r="L507" s="31">
        <v>383</v>
      </c>
      <c r="M507" s="31">
        <v>11.10102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12162.45</v>
      </c>
      <c r="D508" s="38">
        <v>12205.416666666666</v>
      </c>
      <c r="E508" s="38">
        <v>12063.033333333333</v>
      </c>
      <c r="F508" s="38">
        <v>11963.616666666667</v>
      </c>
      <c r="G508" s="38">
        <v>11821.233333333334</v>
      </c>
      <c r="H508" s="38">
        <v>12304.833333333332</v>
      </c>
      <c r="I508" s="38">
        <v>12447.216666666667</v>
      </c>
      <c r="J508" s="38">
        <v>12546.633333333331</v>
      </c>
      <c r="K508" s="31">
        <v>12347.8</v>
      </c>
      <c r="L508" s="31">
        <v>12106</v>
      </c>
      <c r="M508" s="31">
        <v>1.84E-2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75.05</v>
      </c>
      <c r="D509" s="38">
        <v>74.833333333333329</v>
      </c>
      <c r="E509" s="38">
        <v>74.216666666666654</v>
      </c>
      <c r="F509" s="38">
        <v>73.383333333333326</v>
      </c>
      <c r="G509" s="38">
        <v>72.766666666666652</v>
      </c>
      <c r="H509" s="38">
        <v>75.666666666666657</v>
      </c>
      <c r="I509" s="38">
        <v>76.283333333333331</v>
      </c>
      <c r="J509" s="31">
        <v>77.11666666666666</v>
      </c>
      <c r="K509" s="31">
        <v>75.45</v>
      </c>
      <c r="L509" s="31">
        <v>74</v>
      </c>
      <c r="M509" s="58">
        <v>492.45375999999999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583.04999999999995</v>
      </c>
      <c r="D510" s="38">
        <v>583.01666666666665</v>
      </c>
      <c r="E510" s="38">
        <v>578.0333333333333</v>
      </c>
      <c r="F510" s="38">
        <v>573.01666666666665</v>
      </c>
      <c r="G510" s="38">
        <v>568.0333333333333</v>
      </c>
      <c r="H510" s="38">
        <v>588.0333333333333</v>
      </c>
      <c r="I510" s="38">
        <v>593.01666666666665</v>
      </c>
      <c r="J510" s="38">
        <v>598.0333333333333</v>
      </c>
      <c r="K510" s="31">
        <v>588</v>
      </c>
      <c r="L510" s="31">
        <v>578</v>
      </c>
      <c r="M510" s="31">
        <v>15.6759</v>
      </c>
      <c r="N510" s="1"/>
      <c r="O510" s="1"/>
    </row>
    <row r="511" spans="1:15" ht="12.75" customHeight="1">
      <c r="B511" s="1" t="s">
        <v>564</v>
      </c>
      <c r="C511" s="1">
        <v>1484.05</v>
      </c>
      <c r="D511" s="1">
        <v>1486.0166666666667</v>
      </c>
      <c r="E511" s="1">
        <v>1476.0833333333333</v>
      </c>
      <c r="F511" s="1">
        <v>1468.1166666666666</v>
      </c>
      <c r="G511" s="1">
        <v>1458.1833333333332</v>
      </c>
      <c r="H511" s="1">
        <v>1493.9833333333333</v>
      </c>
      <c r="I511" s="1">
        <v>1503.9166666666667</v>
      </c>
      <c r="J511" s="1">
        <v>1511.8833333333334</v>
      </c>
      <c r="K511" s="1">
        <v>1495.95</v>
      </c>
      <c r="L511" s="1">
        <v>1478.05</v>
      </c>
      <c r="M511" s="1">
        <v>0.43441999999999997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K21" sqref="K21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39"/>
      <c r="B5" s="440"/>
      <c r="C5" s="439"/>
      <c r="D5" s="440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441" t="s">
        <v>568</v>
      </c>
      <c r="C7" s="440"/>
      <c r="D7" s="7">
        <f>Main!B10</f>
        <v>45110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45107</v>
      </c>
      <c r="B10" s="32">
        <v>542580</v>
      </c>
      <c r="C10" s="31" t="s">
        <v>1136</v>
      </c>
      <c r="D10" s="31" t="s">
        <v>1079</v>
      </c>
      <c r="E10" s="31" t="s">
        <v>578</v>
      </c>
      <c r="F10" s="93">
        <v>56000</v>
      </c>
      <c r="G10" s="32">
        <v>103.55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45107</v>
      </c>
      <c r="B11" s="32">
        <v>542580</v>
      </c>
      <c r="C11" s="31" t="s">
        <v>1136</v>
      </c>
      <c r="D11" s="31" t="s">
        <v>1079</v>
      </c>
      <c r="E11" s="31" t="s">
        <v>577</v>
      </c>
      <c r="F11" s="93">
        <v>48000</v>
      </c>
      <c r="G11" s="32">
        <v>106.12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45107</v>
      </c>
      <c r="B12" s="32">
        <v>530881</v>
      </c>
      <c r="C12" s="31" t="s">
        <v>1176</v>
      </c>
      <c r="D12" s="31" t="s">
        <v>1177</v>
      </c>
      <c r="E12" s="31" t="s">
        <v>578</v>
      </c>
      <c r="F12" s="93">
        <v>11332</v>
      </c>
      <c r="G12" s="32">
        <v>159.94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45107</v>
      </c>
      <c r="B13" s="32">
        <v>530881</v>
      </c>
      <c r="C13" s="31" t="s">
        <v>1176</v>
      </c>
      <c r="D13" s="31" t="s">
        <v>1178</v>
      </c>
      <c r="E13" s="31" t="s">
        <v>577</v>
      </c>
      <c r="F13" s="93">
        <v>11100</v>
      </c>
      <c r="G13" s="32">
        <v>159.9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45107</v>
      </c>
      <c r="B14" s="32">
        <v>539773</v>
      </c>
      <c r="C14" s="31" t="s">
        <v>1179</v>
      </c>
      <c r="D14" s="31" t="s">
        <v>1180</v>
      </c>
      <c r="E14" s="31" t="s">
        <v>577</v>
      </c>
      <c r="F14" s="93">
        <v>2000000</v>
      </c>
      <c r="G14" s="32">
        <v>2.06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45107</v>
      </c>
      <c r="B15" s="32">
        <v>539773</v>
      </c>
      <c r="C15" s="31" t="s">
        <v>1179</v>
      </c>
      <c r="D15" s="31" t="s">
        <v>1181</v>
      </c>
      <c r="E15" s="31" t="s">
        <v>577</v>
      </c>
      <c r="F15" s="93">
        <v>1500000</v>
      </c>
      <c r="G15" s="32">
        <v>2.06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45107</v>
      </c>
      <c r="B16" s="32">
        <v>539773</v>
      </c>
      <c r="C16" s="31" t="s">
        <v>1179</v>
      </c>
      <c r="D16" s="31" t="s">
        <v>1182</v>
      </c>
      <c r="E16" s="31" t="s">
        <v>578</v>
      </c>
      <c r="F16" s="93">
        <v>3000000</v>
      </c>
      <c r="G16" s="32">
        <v>2.06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45107</v>
      </c>
      <c r="B17" s="32">
        <v>538351</v>
      </c>
      <c r="C17" s="31" t="s">
        <v>1183</v>
      </c>
      <c r="D17" s="31" t="s">
        <v>1184</v>
      </c>
      <c r="E17" s="31" t="s">
        <v>578</v>
      </c>
      <c r="F17" s="93">
        <v>106897</v>
      </c>
      <c r="G17" s="32">
        <v>7.56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45107</v>
      </c>
      <c r="B18" s="32">
        <v>538465</v>
      </c>
      <c r="C18" s="31" t="s">
        <v>1107</v>
      </c>
      <c r="D18" s="31" t="s">
        <v>1185</v>
      </c>
      <c r="E18" s="31" t="s">
        <v>577</v>
      </c>
      <c r="F18" s="93">
        <v>21001</v>
      </c>
      <c r="G18" s="32">
        <v>28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45107</v>
      </c>
      <c r="B19" s="32">
        <v>538465</v>
      </c>
      <c r="C19" s="31" t="s">
        <v>1107</v>
      </c>
      <c r="D19" s="31" t="s">
        <v>1186</v>
      </c>
      <c r="E19" s="31" t="s">
        <v>578</v>
      </c>
      <c r="F19" s="93">
        <v>36000</v>
      </c>
      <c r="G19" s="32">
        <v>28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45107</v>
      </c>
      <c r="B20" s="32">
        <v>530233</v>
      </c>
      <c r="C20" s="31" t="s">
        <v>1187</v>
      </c>
      <c r="D20" s="31" t="s">
        <v>1188</v>
      </c>
      <c r="E20" s="31" t="s">
        <v>578</v>
      </c>
      <c r="F20" s="93">
        <v>31240</v>
      </c>
      <c r="G20" s="32">
        <v>80.78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45107</v>
      </c>
      <c r="B21" s="32">
        <v>540205</v>
      </c>
      <c r="C21" s="31" t="s">
        <v>1189</v>
      </c>
      <c r="D21" s="31" t="s">
        <v>1190</v>
      </c>
      <c r="E21" s="31" t="s">
        <v>577</v>
      </c>
      <c r="F21" s="93">
        <v>117230</v>
      </c>
      <c r="G21" s="32">
        <v>1660.05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45107</v>
      </c>
      <c r="B22" s="32">
        <v>540205</v>
      </c>
      <c r="C22" s="31" t="s">
        <v>1189</v>
      </c>
      <c r="D22" s="31" t="s">
        <v>1191</v>
      </c>
      <c r="E22" s="31" t="s">
        <v>578</v>
      </c>
      <c r="F22" s="93">
        <v>100000</v>
      </c>
      <c r="G22" s="32">
        <v>1655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45107</v>
      </c>
      <c r="B23" s="32">
        <v>540205</v>
      </c>
      <c r="C23" s="31" t="s">
        <v>1189</v>
      </c>
      <c r="D23" s="31" t="s">
        <v>1192</v>
      </c>
      <c r="E23" s="31" t="s">
        <v>578</v>
      </c>
      <c r="F23" s="93">
        <v>100006</v>
      </c>
      <c r="G23" s="32">
        <v>1700.63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45107</v>
      </c>
      <c r="B24" s="32">
        <v>531752</v>
      </c>
      <c r="C24" s="31" t="s">
        <v>1193</v>
      </c>
      <c r="D24" s="31" t="s">
        <v>1138</v>
      </c>
      <c r="E24" s="31" t="s">
        <v>578</v>
      </c>
      <c r="F24" s="93">
        <v>3505489</v>
      </c>
      <c r="G24" s="32">
        <v>1.04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45107</v>
      </c>
      <c r="B25" s="32">
        <v>531752</v>
      </c>
      <c r="C25" s="31" t="s">
        <v>1193</v>
      </c>
      <c r="D25" s="31" t="s">
        <v>1138</v>
      </c>
      <c r="E25" s="31" t="s">
        <v>577</v>
      </c>
      <c r="F25" s="93">
        <v>3903985</v>
      </c>
      <c r="G25" s="32">
        <v>1.04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45107</v>
      </c>
      <c r="B26" s="32">
        <v>539546</v>
      </c>
      <c r="C26" s="31" t="s">
        <v>1194</v>
      </c>
      <c r="D26" s="31" t="s">
        <v>1195</v>
      </c>
      <c r="E26" s="31" t="s">
        <v>577</v>
      </c>
      <c r="F26" s="93">
        <v>45000</v>
      </c>
      <c r="G26" s="32">
        <v>58.72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45107</v>
      </c>
      <c r="B27" s="32">
        <v>539546</v>
      </c>
      <c r="C27" s="31" t="s">
        <v>1194</v>
      </c>
      <c r="D27" s="31" t="s">
        <v>1196</v>
      </c>
      <c r="E27" s="31" t="s">
        <v>577</v>
      </c>
      <c r="F27" s="93">
        <v>1422</v>
      </c>
      <c r="G27" s="32">
        <v>58.77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45107</v>
      </c>
      <c r="B28" s="32">
        <v>539546</v>
      </c>
      <c r="C28" s="31" t="s">
        <v>1194</v>
      </c>
      <c r="D28" s="31" t="s">
        <v>1196</v>
      </c>
      <c r="E28" s="31" t="s">
        <v>578</v>
      </c>
      <c r="F28" s="93">
        <v>42156</v>
      </c>
      <c r="G28" s="32">
        <v>57.31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45107</v>
      </c>
      <c r="B29" s="32">
        <v>519475</v>
      </c>
      <c r="C29" s="31" t="s">
        <v>1197</v>
      </c>
      <c r="D29" s="31" t="s">
        <v>1198</v>
      </c>
      <c r="E29" s="31" t="s">
        <v>578</v>
      </c>
      <c r="F29" s="93">
        <v>21500</v>
      </c>
      <c r="G29" s="32">
        <v>98.42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45107</v>
      </c>
      <c r="B30" s="32">
        <v>519475</v>
      </c>
      <c r="C30" s="31" t="s">
        <v>1197</v>
      </c>
      <c r="D30" s="31" t="s">
        <v>1199</v>
      </c>
      <c r="E30" s="31" t="s">
        <v>577</v>
      </c>
      <c r="F30" s="93">
        <v>21600</v>
      </c>
      <c r="G30" s="32">
        <v>98.43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45107</v>
      </c>
      <c r="B31" s="32">
        <v>540597</v>
      </c>
      <c r="C31" s="31" t="s">
        <v>1200</v>
      </c>
      <c r="D31" s="31" t="s">
        <v>1201</v>
      </c>
      <c r="E31" s="31" t="s">
        <v>578</v>
      </c>
      <c r="F31" s="93">
        <v>205000</v>
      </c>
      <c r="G31" s="32">
        <v>6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45107</v>
      </c>
      <c r="B32" s="32">
        <v>540597</v>
      </c>
      <c r="C32" s="31" t="s">
        <v>1200</v>
      </c>
      <c r="D32" s="31" t="s">
        <v>1202</v>
      </c>
      <c r="E32" s="31" t="s">
        <v>577</v>
      </c>
      <c r="F32" s="93">
        <v>100000</v>
      </c>
      <c r="G32" s="32">
        <v>6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45107</v>
      </c>
      <c r="B33" s="32">
        <v>540597</v>
      </c>
      <c r="C33" s="31" t="s">
        <v>1200</v>
      </c>
      <c r="D33" s="31" t="s">
        <v>1203</v>
      </c>
      <c r="E33" s="31" t="s">
        <v>577</v>
      </c>
      <c r="F33" s="93">
        <v>100000</v>
      </c>
      <c r="G33" s="32">
        <v>6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45107</v>
      </c>
      <c r="B34" s="32">
        <v>539559</v>
      </c>
      <c r="C34" s="31" t="s">
        <v>1204</v>
      </c>
      <c r="D34" s="31" t="s">
        <v>1205</v>
      </c>
      <c r="E34" s="31" t="s">
        <v>578</v>
      </c>
      <c r="F34" s="93">
        <v>357304</v>
      </c>
      <c r="G34" s="32">
        <v>8.93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45107</v>
      </c>
      <c r="B35" s="32">
        <v>539559</v>
      </c>
      <c r="C35" s="31" t="s">
        <v>1204</v>
      </c>
      <c r="D35" s="31" t="s">
        <v>1205</v>
      </c>
      <c r="E35" s="31" t="s">
        <v>577</v>
      </c>
      <c r="F35" s="93">
        <v>45105</v>
      </c>
      <c r="G35" s="32">
        <v>8.86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45107</v>
      </c>
      <c r="B36" s="32">
        <v>542724</v>
      </c>
      <c r="C36" s="31" t="s">
        <v>1078</v>
      </c>
      <c r="D36" s="31" t="s">
        <v>1206</v>
      </c>
      <c r="E36" s="31" t="s">
        <v>578</v>
      </c>
      <c r="F36" s="93">
        <v>2700000</v>
      </c>
      <c r="G36" s="32">
        <v>1.81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45107</v>
      </c>
      <c r="B37" s="32">
        <v>542724</v>
      </c>
      <c r="C37" s="31" t="s">
        <v>1078</v>
      </c>
      <c r="D37" s="31" t="s">
        <v>1207</v>
      </c>
      <c r="E37" s="31" t="s">
        <v>578</v>
      </c>
      <c r="F37" s="93">
        <v>2724674</v>
      </c>
      <c r="G37" s="32">
        <v>1.88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45107</v>
      </c>
      <c r="B38" s="32">
        <v>542724</v>
      </c>
      <c r="C38" s="31" t="s">
        <v>1078</v>
      </c>
      <c r="D38" s="31" t="s">
        <v>1207</v>
      </c>
      <c r="E38" s="31" t="s">
        <v>577</v>
      </c>
      <c r="F38" s="93">
        <v>2724674</v>
      </c>
      <c r="G38" s="32">
        <v>1.81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45107</v>
      </c>
      <c r="B39" s="32">
        <v>504351</v>
      </c>
      <c r="C39" s="31" t="s">
        <v>1208</v>
      </c>
      <c r="D39" s="31" t="s">
        <v>1209</v>
      </c>
      <c r="E39" s="31" t="s">
        <v>578</v>
      </c>
      <c r="F39" s="93">
        <v>6952421</v>
      </c>
      <c r="G39" s="32">
        <v>0.52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45107</v>
      </c>
      <c r="B40" s="32">
        <v>543521</v>
      </c>
      <c r="C40" s="31" t="s">
        <v>1210</v>
      </c>
      <c r="D40" s="31" t="s">
        <v>1211</v>
      </c>
      <c r="E40" s="31" t="s">
        <v>577</v>
      </c>
      <c r="F40" s="93">
        <v>160000</v>
      </c>
      <c r="G40" s="32">
        <v>3.51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45107</v>
      </c>
      <c r="B41" s="32">
        <v>543521</v>
      </c>
      <c r="C41" s="31" t="s">
        <v>1210</v>
      </c>
      <c r="D41" s="31" t="s">
        <v>1211</v>
      </c>
      <c r="E41" s="31" t="s">
        <v>578</v>
      </c>
      <c r="F41" s="93">
        <v>30000</v>
      </c>
      <c r="G41" s="32">
        <v>3.9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45107</v>
      </c>
      <c r="B42" s="32">
        <v>513536</v>
      </c>
      <c r="C42" s="31" t="s">
        <v>1212</v>
      </c>
      <c r="D42" s="31" t="s">
        <v>1213</v>
      </c>
      <c r="E42" s="31" t="s">
        <v>578</v>
      </c>
      <c r="F42" s="93">
        <v>1000000</v>
      </c>
      <c r="G42" s="32">
        <v>13.67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45107</v>
      </c>
      <c r="B43" s="32">
        <v>513536</v>
      </c>
      <c r="C43" s="31" t="s">
        <v>1212</v>
      </c>
      <c r="D43" s="31" t="s">
        <v>1214</v>
      </c>
      <c r="E43" s="31" t="s">
        <v>577</v>
      </c>
      <c r="F43" s="93">
        <v>1000000</v>
      </c>
      <c r="G43" s="32">
        <v>13.67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45107</v>
      </c>
      <c r="B44" s="32">
        <v>532734</v>
      </c>
      <c r="C44" s="31" t="s">
        <v>1215</v>
      </c>
      <c r="D44" s="31" t="s">
        <v>1216</v>
      </c>
      <c r="E44" s="31" t="s">
        <v>577</v>
      </c>
      <c r="F44" s="93">
        <v>1000000</v>
      </c>
      <c r="G44" s="32">
        <v>520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45107</v>
      </c>
      <c r="B45" s="32">
        <v>532734</v>
      </c>
      <c r="C45" s="31" t="s">
        <v>1215</v>
      </c>
      <c r="D45" s="31" t="s">
        <v>1217</v>
      </c>
      <c r="E45" s="31" t="s">
        <v>578</v>
      </c>
      <c r="F45" s="93">
        <v>1800000</v>
      </c>
      <c r="G45" s="32">
        <v>522.04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45107</v>
      </c>
      <c r="B46" s="32">
        <v>532734</v>
      </c>
      <c r="C46" s="31" t="s">
        <v>1215</v>
      </c>
      <c r="D46" s="31" t="s">
        <v>1218</v>
      </c>
      <c r="E46" s="31" t="s">
        <v>578</v>
      </c>
      <c r="F46" s="93">
        <v>2850000</v>
      </c>
      <c r="G46" s="32">
        <v>523.52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45107</v>
      </c>
      <c r="B47" s="32">
        <v>540377</v>
      </c>
      <c r="C47" s="31" t="s">
        <v>1219</v>
      </c>
      <c r="D47" s="31" t="s">
        <v>1220</v>
      </c>
      <c r="E47" s="31" t="s">
        <v>578</v>
      </c>
      <c r="F47" s="93">
        <v>1800000</v>
      </c>
      <c r="G47" s="32">
        <v>14.41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45107</v>
      </c>
      <c r="B48" s="32">
        <v>540377</v>
      </c>
      <c r="C48" s="31" t="s">
        <v>1219</v>
      </c>
      <c r="D48" s="31" t="s">
        <v>1221</v>
      </c>
      <c r="E48" s="31" t="s">
        <v>577</v>
      </c>
      <c r="F48" s="93">
        <v>1193235</v>
      </c>
      <c r="G48" s="32">
        <v>15.6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45107</v>
      </c>
      <c r="B49" s="32">
        <v>506134</v>
      </c>
      <c r="C49" s="31" t="s">
        <v>1222</v>
      </c>
      <c r="D49" s="31" t="s">
        <v>1223</v>
      </c>
      <c r="E49" s="31" t="s">
        <v>578</v>
      </c>
      <c r="F49" s="93">
        <v>299999</v>
      </c>
      <c r="G49" s="32">
        <v>21.87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45107</v>
      </c>
      <c r="B50" s="32">
        <v>506134</v>
      </c>
      <c r="C50" s="31" t="s">
        <v>1222</v>
      </c>
      <c r="D50" s="31" t="s">
        <v>1224</v>
      </c>
      <c r="E50" s="31" t="s">
        <v>577</v>
      </c>
      <c r="F50" s="93">
        <v>375039</v>
      </c>
      <c r="G50" s="32">
        <v>21.87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45107</v>
      </c>
      <c r="B51" s="32">
        <v>539788</v>
      </c>
      <c r="C51" s="31" t="s">
        <v>1225</v>
      </c>
      <c r="D51" s="31" t="s">
        <v>1226</v>
      </c>
      <c r="E51" s="31" t="s">
        <v>577</v>
      </c>
      <c r="F51" s="93">
        <v>499200</v>
      </c>
      <c r="G51" s="32">
        <v>22.75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45107</v>
      </c>
      <c r="B52" s="32">
        <v>539997</v>
      </c>
      <c r="C52" s="31" t="s">
        <v>1227</v>
      </c>
      <c r="D52" s="31" t="s">
        <v>1228</v>
      </c>
      <c r="E52" s="31" t="s">
        <v>578</v>
      </c>
      <c r="F52" s="93">
        <v>104000</v>
      </c>
      <c r="G52" s="32">
        <v>295.38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45107</v>
      </c>
      <c r="B53" s="32">
        <v>543207</v>
      </c>
      <c r="C53" s="31" t="s">
        <v>1229</v>
      </c>
      <c r="D53" s="31" t="s">
        <v>1230</v>
      </c>
      <c r="E53" s="31" t="s">
        <v>578</v>
      </c>
      <c r="F53" s="93">
        <v>29800</v>
      </c>
      <c r="G53" s="32">
        <v>6.88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45107</v>
      </c>
      <c r="B54" s="32">
        <v>543207</v>
      </c>
      <c r="C54" s="31" t="s">
        <v>1229</v>
      </c>
      <c r="D54" s="31" t="s">
        <v>1230</v>
      </c>
      <c r="E54" s="31" t="s">
        <v>577</v>
      </c>
      <c r="F54" s="93">
        <v>74409</v>
      </c>
      <c r="G54" s="32">
        <v>6.99</v>
      </c>
      <c r="H54" s="32" t="s">
        <v>336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45107</v>
      </c>
      <c r="B55" s="32">
        <v>514332</v>
      </c>
      <c r="C55" s="31" t="s">
        <v>1231</v>
      </c>
      <c r="D55" s="31" t="s">
        <v>1232</v>
      </c>
      <c r="E55" s="31" t="s">
        <v>577</v>
      </c>
      <c r="F55" s="93">
        <v>30000</v>
      </c>
      <c r="G55" s="32">
        <v>10.76</v>
      </c>
      <c r="H55" s="32" t="s">
        <v>336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45107</v>
      </c>
      <c r="B56" s="32">
        <v>530897</v>
      </c>
      <c r="C56" s="31" t="s">
        <v>1233</v>
      </c>
      <c r="D56" s="31" t="s">
        <v>1234</v>
      </c>
      <c r="E56" s="31" t="s">
        <v>578</v>
      </c>
      <c r="F56" s="93">
        <v>18000</v>
      </c>
      <c r="G56" s="32">
        <v>100</v>
      </c>
      <c r="H56" s="32" t="s">
        <v>336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45107</v>
      </c>
      <c r="B57" s="32">
        <v>530897</v>
      </c>
      <c r="C57" s="31" t="s">
        <v>1233</v>
      </c>
      <c r="D57" s="31" t="s">
        <v>1108</v>
      </c>
      <c r="E57" s="31" t="s">
        <v>577</v>
      </c>
      <c r="F57" s="93">
        <v>28321</v>
      </c>
      <c r="G57" s="32">
        <v>101.42</v>
      </c>
      <c r="H57" s="32" t="s">
        <v>336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45107</v>
      </c>
      <c r="B58" s="32">
        <v>530897</v>
      </c>
      <c r="C58" s="31" t="s">
        <v>1233</v>
      </c>
      <c r="D58" s="31" t="s">
        <v>1108</v>
      </c>
      <c r="E58" s="31" t="s">
        <v>578</v>
      </c>
      <c r="F58" s="93">
        <v>28321</v>
      </c>
      <c r="G58" s="32">
        <v>106.5</v>
      </c>
      <c r="H58" s="32" t="s">
        <v>336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45107</v>
      </c>
      <c r="B59" s="32">
        <v>543282</v>
      </c>
      <c r="C59" s="31" t="s">
        <v>1235</v>
      </c>
      <c r="D59" s="31" t="s">
        <v>1236</v>
      </c>
      <c r="E59" s="31" t="s">
        <v>578</v>
      </c>
      <c r="F59" s="93">
        <v>3000</v>
      </c>
      <c r="G59" s="32">
        <v>242</v>
      </c>
      <c r="H59" s="32" t="s">
        <v>336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45107</v>
      </c>
      <c r="B60" s="32">
        <v>543282</v>
      </c>
      <c r="C60" s="31" t="s">
        <v>1235</v>
      </c>
      <c r="D60" s="31" t="s">
        <v>1237</v>
      </c>
      <c r="E60" s="31" t="s">
        <v>577</v>
      </c>
      <c r="F60" s="93">
        <v>2400</v>
      </c>
      <c r="G60" s="32">
        <v>242</v>
      </c>
      <c r="H60" s="32" t="s">
        <v>336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45107</v>
      </c>
      <c r="B61" s="32">
        <v>537839</v>
      </c>
      <c r="C61" s="31" t="s">
        <v>1238</v>
      </c>
      <c r="D61" s="31" t="s">
        <v>1239</v>
      </c>
      <c r="E61" s="31" t="s">
        <v>577</v>
      </c>
      <c r="F61" s="93">
        <v>70000</v>
      </c>
      <c r="G61" s="32">
        <v>61.05</v>
      </c>
      <c r="H61" s="32" t="s">
        <v>336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45107</v>
      </c>
      <c r="B62" s="32">
        <v>530111</v>
      </c>
      <c r="C62" s="31" t="s">
        <v>1240</v>
      </c>
      <c r="D62" s="31" t="s">
        <v>1241</v>
      </c>
      <c r="E62" s="31" t="s">
        <v>577</v>
      </c>
      <c r="F62" s="93">
        <v>77400</v>
      </c>
      <c r="G62" s="32">
        <v>48.8</v>
      </c>
      <c r="H62" s="32" t="s">
        <v>336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45107</v>
      </c>
      <c r="B63" s="32">
        <v>530111</v>
      </c>
      <c r="C63" s="31" t="s">
        <v>1240</v>
      </c>
      <c r="D63" s="31" t="s">
        <v>1242</v>
      </c>
      <c r="E63" s="31" t="s">
        <v>578</v>
      </c>
      <c r="F63" s="93">
        <v>75500</v>
      </c>
      <c r="G63" s="32">
        <v>48.8</v>
      </c>
      <c r="H63" s="32" t="s">
        <v>336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45107</v>
      </c>
      <c r="B64" s="32">
        <v>540147</v>
      </c>
      <c r="C64" s="31" t="s">
        <v>1139</v>
      </c>
      <c r="D64" s="31" t="s">
        <v>1243</v>
      </c>
      <c r="E64" s="31" t="s">
        <v>577</v>
      </c>
      <c r="F64" s="93">
        <v>60000</v>
      </c>
      <c r="G64" s="32">
        <v>34</v>
      </c>
      <c r="H64" s="32" t="s">
        <v>336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45107</v>
      </c>
      <c r="B65" s="32">
        <v>540147</v>
      </c>
      <c r="C65" s="31" t="s">
        <v>1139</v>
      </c>
      <c r="D65" s="31" t="s">
        <v>1140</v>
      </c>
      <c r="E65" s="31" t="s">
        <v>578</v>
      </c>
      <c r="F65" s="93">
        <v>193952</v>
      </c>
      <c r="G65" s="32">
        <v>34.03</v>
      </c>
      <c r="H65" s="32" t="s">
        <v>336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45107</v>
      </c>
      <c r="B66" s="32">
        <v>540147</v>
      </c>
      <c r="C66" s="31" t="s">
        <v>1139</v>
      </c>
      <c r="D66" s="31" t="s">
        <v>1207</v>
      </c>
      <c r="E66" s="31" t="s">
        <v>578</v>
      </c>
      <c r="F66" s="93">
        <v>156</v>
      </c>
      <c r="G66" s="32">
        <v>34.409999999999997</v>
      </c>
      <c r="H66" s="32" t="s">
        <v>336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45107</v>
      </c>
      <c r="B67" s="32">
        <v>540147</v>
      </c>
      <c r="C67" s="31" t="s">
        <v>1139</v>
      </c>
      <c r="D67" s="31" t="s">
        <v>1207</v>
      </c>
      <c r="E67" s="31" t="s">
        <v>577</v>
      </c>
      <c r="F67" s="93">
        <v>73977</v>
      </c>
      <c r="G67" s="32">
        <v>34</v>
      </c>
      <c r="H67" s="32" t="s">
        <v>336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45107</v>
      </c>
      <c r="B68" s="32">
        <v>543924</v>
      </c>
      <c r="C68" s="31" t="s">
        <v>1007</v>
      </c>
      <c r="D68" s="31" t="s">
        <v>1244</v>
      </c>
      <c r="E68" s="31" t="s">
        <v>578</v>
      </c>
      <c r="F68" s="93">
        <v>12000</v>
      </c>
      <c r="G68" s="32">
        <v>45</v>
      </c>
      <c r="H68" s="32" t="s">
        <v>336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45107</v>
      </c>
      <c r="B69" s="32">
        <v>543924</v>
      </c>
      <c r="C69" s="31" t="s">
        <v>1007</v>
      </c>
      <c r="D69" s="31" t="s">
        <v>1245</v>
      </c>
      <c r="E69" s="31" t="s">
        <v>577</v>
      </c>
      <c r="F69" s="93">
        <v>12000</v>
      </c>
      <c r="G69" s="32">
        <v>45.15</v>
      </c>
      <c r="H69" s="32" t="s">
        <v>336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45107</v>
      </c>
      <c r="B70" s="32">
        <v>543924</v>
      </c>
      <c r="C70" s="31" t="s">
        <v>1007</v>
      </c>
      <c r="D70" s="31" t="s">
        <v>1246</v>
      </c>
      <c r="E70" s="31" t="s">
        <v>577</v>
      </c>
      <c r="F70" s="93">
        <v>12000</v>
      </c>
      <c r="G70" s="32">
        <v>45.15</v>
      </c>
      <c r="H70" s="32" t="s">
        <v>336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45107</v>
      </c>
      <c r="B71" s="32">
        <v>543924</v>
      </c>
      <c r="C71" s="31" t="s">
        <v>1007</v>
      </c>
      <c r="D71" s="31" t="s">
        <v>1247</v>
      </c>
      <c r="E71" s="31" t="s">
        <v>577</v>
      </c>
      <c r="F71" s="93">
        <v>12000</v>
      </c>
      <c r="G71" s="32">
        <v>45.03</v>
      </c>
      <c r="H71" s="32" t="s">
        <v>336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45107</v>
      </c>
      <c r="B72" s="32">
        <v>543924</v>
      </c>
      <c r="C72" s="31" t="s">
        <v>1007</v>
      </c>
      <c r="D72" s="31" t="s">
        <v>1248</v>
      </c>
      <c r="E72" s="31" t="s">
        <v>578</v>
      </c>
      <c r="F72" s="93">
        <v>12000</v>
      </c>
      <c r="G72" s="32">
        <v>45.15</v>
      </c>
      <c r="H72" s="32" t="s">
        <v>336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45107</v>
      </c>
      <c r="B73" s="32">
        <v>540914</v>
      </c>
      <c r="C73" s="31" t="s">
        <v>1249</v>
      </c>
      <c r="D73" s="31" t="s">
        <v>1138</v>
      </c>
      <c r="E73" s="31" t="s">
        <v>577</v>
      </c>
      <c r="F73" s="93">
        <v>98000</v>
      </c>
      <c r="G73" s="32">
        <v>23.27</v>
      </c>
      <c r="H73" s="32" t="s">
        <v>336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45107</v>
      </c>
      <c r="B74" s="32">
        <v>540914</v>
      </c>
      <c r="C74" s="31" t="s">
        <v>1249</v>
      </c>
      <c r="D74" s="31" t="s">
        <v>1250</v>
      </c>
      <c r="E74" s="31" t="s">
        <v>578</v>
      </c>
      <c r="F74" s="93">
        <v>66730</v>
      </c>
      <c r="G74" s="32">
        <v>24.15</v>
      </c>
      <c r="H74" s="32" t="s">
        <v>336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45107</v>
      </c>
      <c r="B75" s="32">
        <v>540914</v>
      </c>
      <c r="C75" s="31" t="s">
        <v>1249</v>
      </c>
      <c r="D75" s="31" t="s">
        <v>1250</v>
      </c>
      <c r="E75" s="31" t="s">
        <v>577</v>
      </c>
      <c r="F75" s="93">
        <v>67547</v>
      </c>
      <c r="G75" s="32">
        <v>25.08</v>
      </c>
      <c r="H75" s="32" t="s">
        <v>336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45107</v>
      </c>
      <c r="B76" s="32">
        <v>523425</v>
      </c>
      <c r="C76" s="31" t="s">
        <v>1141</v>
      </c>
      <c r="D76" s="31" t="s">
        <v>1251</v>
      </c>
      <c r="E76" s="31" t="s">
        <v>577</v>
      </c>
      <c r="F76" s="93">
        <v>212279</v>
      </c>
      <c r="G76" s="32">
        <v>7.19</v>
      </c>
      <c r="H76" s="32" t="s">
        <v>336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45107</v>
      </c>
      <c r="B77" s="32">
        <v>523425</v>
      </c>
      <c r="C77" s="31" t="s">
        <v>1141</v>
      </c>
      <c r="D77" s="31" t="s">
        <v>1252</v>
      </c>
      <c r="E77" s="31" t="s">
        <v>578</v>
      </c>
      <c r="F77" s="93">
        <v>261409</v>
      </c>
      <c r="G77" s="32">
        <v>7.22</v>
      </c>
      <c r="H77" s="32" t="s">
        <v>336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45107</v>
      </c>
      <c r="B78" s="32">
        <v>543799</v>
      </c>
      <c r="C78" s="31" t="s">
        <v>1253</v>
      </c>
      <c r="D78" s="31" t="s">
        <v>1254</v>
      </c>
      <c r="E78" s="31" t="s">
        <v>578</v>
      </c>
      <c r="F78" s="93">
        <v>30000</v>
      </c>
      <c r="G78" s="32">
        <v>60.34</v>
      </c>
      <c r="H78" s="32" t="s">
        <v>336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45107</v>
      </c>
      <c r="B79" s="32">
        <v>543799</v>
      </c>
      <c r="C79" s="31" t="s">
        <v>1253</v>
      </c>
      <c r="D79" s="31" t="s">
        <v>1254</v>
      </c>
      <c r="E79" s="31" t="s">
        <v>577</v>
      </c>
      <c r="F79" s="93">
        <v>33000</v>
      </c>
      <c r="G79" s="32">
        <v>59.42</v>
      </c>
      <c r="H79" s="32" t="s">
        <v>336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45107</v>
      </c>
      <c r="B80" s="32">
        <v>543799</v>
      </c>
      <c r="C80" s="31" t="s">
        <v>1253</v>
      </c>
      <c r="D80" s="31" t="s">
        <v>1255</v>
      </c>
      <c r="E80" s="31" t="s">
        <v>577</v>
      </c>
      <c r="F80" s="93">
        <v>33000</v>
      </c>
      <c r="G80" s="32">
        <v>60.37</v>
      </c>
      <c r="H80" s="32" t="s">
        <v>336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45107</v>
      </c>
      <c r="B81" s="32">
        <v>542765</v>
      </c>
      <c r="C81" s="31" t="s">
        <v>1256</v>
      </c>
      <c r="D81" s="31" t="s">
        <v>1257</v>
      </c>
      <c r="E81" s="31" t="s">
        <v>578</v>
      </c>
      <c r="F81" s="93">
        <v>2000</v>
      </c>
      <c r="G81" s="32">
        <v>151.15</v>
      </c>
      <c r="H81" s="32" t="s">
        <v>336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45107</v>
      </c>
      <c r="B82" s="32">
        <v>543623</v>
      </c>
      <c r="C82" s="31" t="s">
        <v>1258</v>
      </c>
      <c r="D82" s="31" t="s">
        <v>1259</v>
      </c>
      <c r="E82" s="31" t="s">
        <v>577</v>
      </c>
      <c r="F82" s="93">
        <v>48000</v>
      </c>
      <c r="G82" s="32">
        <v>46.4</v>
      </c>
      <c r="H82" s="32" t="s">
        <v>336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45107</v>
      </c>
      <c r="B83" s="32">
        <v>532372</v>
      </c>
      <c r="C83" s="31" t="s">
        <v>1260</v>
      </c>
      <c r="D83" s="31" t="s">
        <v>1261</v>
      </c>
      <c r="E83" s="31" t="s">
        <v>578</v>
      </c>
      <c r="F83" s="93">
        <v>648000</v>
      </c>
      <c r="G83" s="32">
        <v>45.06</v>
      </c>
      <c r="H83" s="32" t="s">
        <v>336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45107</v>
      </c>
      <c r="B84" s="32">
        <v>539761</v>
      </c>
      <c r="C84" s="31" t="s">
        <v>1262</v>
      </c>
      <c r="D84" s="31" t="s">
        <v>1207</v>
      </c>
      <c r="E84" s="31" t="s">
        <v>577</v>
      </c>
      <c r="F84" s="93">
        <v>29854</v>
      </c>
      <c r="G84" s="32">
        <v>208.6</v>
      </c>
      <c r="H84" s="32" t="s">
        <v>336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45107</v>
      </c>
      <c r="B85" s="32" t="s">
        <v>1263</v>
      </c>
      <c r="C85" s="31" t="s">
        <v>1264</v>
      </c>
      <c r="D85" s="31" t="s">
        <v>580</v>
      </c>
      <c r="E85" s="31" t="s">
        <v>577</v>
      </c>
      <c r="F85" s="93">
        <v>247081</v>
      </c>
      <c r="G85" s="32">
        <v>245.73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45107</v>
      </c>
      <c r="B86" s="32" t="s">
        <v>1265</v>
      </c>
      <c r="C86" s="31" t="s">
        <v>1266</v>
      </c>
      <c r="D86" s="31" t="s">
        <v>1137</v>
      </c>
      <c r="E86" s="31" t="s">
        <v>577</v>
      </c>
      <c r="F86" s="93">
        <v>119000</v>
      </c>
      <c r="G86" s="32">
        <v>55.32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45107</v>
      </c>
      <c r="B87" s="32" t="s">
        <v>1267</v>
      </c>
      <c r="C87" s="31" t="s">
        <v>1268</v>
      </c>
      <c r="D87" s="31" t="s">
        <v>1269</v>
      </c>
      <c r="E87" s="31" t="s">
        <v>577</v>
      </c>
      <c r="F87" s="93">
        <v>1410000</v>
      </c>
      <c r="G87" s="32">
        <v>56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45107</v>
      </c>
      <c r="B88" s="32" t="s">
        <v>269</v>
      </c>
      <c r="C88" s="31" t="s">
        <v>1270</v>
      </c>
      <c r="D88" s="31" t="s">
        <v>1271</v>
      </c>
      <c r="E88" s="31" t="s">
        <v>577</v>
      </c>
      <c r="F88" s="93">
        <v>7259149</v>
      </c>
      <c r="G88" s="32">
        <v>786.19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45107</v>
      </c>
      <c r="B89" s="32" t="s">
        <v>269</v>
      </c>
      <c r="C89" s="31" t="s">
        <v>1270</v>
      </c>
      <c r="D89" s="31" t="s">
        <v>1143</v>
      </c>
      <c r="E89" s="31" t="s">
        <v>577</v>
      </c>
      <c r="F89" s="93">
        <v>14055742</v>
      </c>
      <c r="G89" s="32">
        <v>786.19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45107</v>
      </c>
      <c r="B90" s="32" t="s">
        <v>1272</v>
      </c>
      <c r="C90" s="31" t="s">
        <v>1273</v>
      </c>
      <c r="D90" s="31" t="s">
        <v>580</v>
      </c>
      <c r="E90" s="31" t="s">
        <v>577</v>
      </c>
      <c r="F90" s="93">
        <v>191539</v>
      </c>
      <c r="G90" s="32">
        <v>737.21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45107</v>
      </c>
      <c r="B91" s="32" t="s">
        <v>1274</v>
      </c>
      <c r="C91" s="31" t="s">
        <v>1275</v>
      </c>
      <c r="D91" s="31" t="s">
        <v>1276</v>
      </c>
      <c r="E91" s="31" t="s">
        <v>577</v>
      </c>
      <c r="F91" s="93">
        <v>200000</v>
      </c>
      <c r="G91" s="32">
        <v>144.37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45107</v>
      </c>
      <c r="B92" s="32" t="s">
        <v>1277</v>
      </c>
      <c r="C92" s="31" t="s">
        <v>1278</v>
      </c>
      <c r="D92" s="31" t="s">
        <v>1279</v>
      </c>
      <c r="E92" s="31" t="s">
        <v>577</v>
      </c>
      <c r="F92" s="93">
        <v>230446</v>
      </c>
      <c r="G92" s="32">
        <v>34.15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45107</v>
      </c>
      <c r="B93" s="32" t="s">
        <v>369</v>
      </c>
      <c r="C93" s="31" t="s">
        <v>1280</v>
      </c>
      <c r="D93" s="31" t="s">
        <v>1281</v>
      </c>
      <c r="E93" s="31" t="s">
        <v>577</v>
      </c>
      <c r="F93" s="93">
        <v>1023000</v>
      </c>
      <c r="G93" s="32">
        <v>1245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45107</v>
      </c>
      <c r="B94" s="32" t="s">
        <v>369</v>
      </c>
      <c r="C94" s="31" t="s">
        <v>1280</v>
      </c>
      <c r="D94" s="31" t="s">
        <v>1282</v>
      </c>
      <c r="E94" s="31" t="s">
        <v>577</v>
      </c>
      <c r="F94" s="93">
        <v>1216340</v>
      </c>
      <c r="G94" s="32">
        <v>1245.76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45107</v>
      </c>
      <c r="B95" s="32" t="s">
        <v>369</v>
      </c>
      <c r="C95" s="31" t="s">
        <v>1280</v>
      </c>
      <c r="D95" s="31" t="s">
        <v>1283</v>
      </c>
      <c r="E95" s="31" t="s">
        <v>577</v>
      </c>
      <c r="F95" s="93">
        <v>1180000</v>
      </c>
      <c r="G95" s="32">
        <v>1245.01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45107</v>
      </c>
      <c r="B96" s="32" t="s">
        <v>1284</v>
      </c>
      <c r="C96" s="31" t="s">
        <v>1285</v>
      </c>
      <c r="D96" s="31" t="s">
        <v>1108</v>
      </c>
      <c r="E96" s="31" t="s">
        <v>577</v>
      </c>
      <c r="F96" s="93">
        <v>96945</v>
      </c>
      <c r="G96" s="32">
        <v>82.91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45107</v>
      </c>
      <c r="B97" s="32" t="s">
        <v>1286</v>
      </c>
      <c r="C97" s="31" t="s">
        <v>1287</v>
      </c>
      <c r="D97" s="31" t="s">
        <v>1288</v>
      </c>
      <c r="E97" s="31" t="s">
        <v>577</v>
      </c>
      <c r="F97" s="93">
        <v>439000</v>
      </c>
      <c r="G97" s="32">
        <v>302.58999999999997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45107</v>
      </c>
      <c r="B98" s="32" t="s">
        <v>1289</v>
      </c>
      <c r="C98" s="31" t="s">
        <v>1290</v>
      </c>
      <c r="D98" s="31" t="s">
        <v>581</v>
      </c>
      <c r="E98" s="31" t="s">
        <v>577</v>
      </c>
      <c r="F98" s="93">
        <v>437335</v>
      </c>
      <c r="G98" s="32">
        <v>15.94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45107</v>
      </c>
      <c r="B99" s="32" t="s">
        <v>1289</v>
      </c>
      <c r="C99" s="31" t="s">
        <v>1290</v>
      </c>
      <c r="D99" s="31" t="s">
        <v>1291</v>
      </c>
      <c r="E99" s="31" t="s">
        <v>577</v>
      </c>
      <c r="F99" s="93">
        <v>560000</v>
      </c>
      <c r="G99" s="32">
        <v>15.89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45107</v>
      </c>
      <c r="B100" s="32" t="s">
        <v>377</v>
      </c>
      <c r="C100" s="31" t="s">
        <v>1292</v>
      </c>
      <c r="D100" s="31" t="s">
        <v>1293</v>
      </c>
      <c r="E100" s="31" t="s">
        <v>577</v>
      </c>
      <c r="F100" s="93">
        <v>15000000</v>
      </c>
      <c r="G100" s="32">
        <v>40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45107</v>
      </c>
      <c r="B101" s="32" t="s">
        <v>377</v>
      </c>
      <c r="C101" s="31" t="s">
        <v>1292</v>
      </c>
      <c r="D101" s="31" t="s">
        <v>1294</v>
      </c>
      <c r="E101" s="31" t="s">
        <v>577</v>
      </c>
      <c r="F101" s="93">
        <v>18448565</v>
      </c>
      <c r="G101" s="32">
        <v>40.78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45107</v>
      </c>
      <c r="B102" s="32" t="s">
        <v>377</v>
      </c>
      <c r="C102" s="31" t="s">
        <v>1292</v>
      </c>
      <c r="D102" s="31" t="s">
        <v>1295</v>
      </c>
      <c r="E102" s="31" t="s">
        <v>577</v>
      </c>
      <c r="F102" s="93">
        <v>13623448</v>
      </c>
      <c r="G102" s="32">
        <v>40.380000000000003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45107</v>
      </c>
      <c r="B103" s="32" t="s">
        <v>377</v>
      </c>
      <c r="C103" s="31" t="s">
        <v>1292</v>
      </c>
      <c r="D103" s="31" t="s">
        <v>1145</v>
      </c>
      <c r="E103" s="31" t="s">
        <v>577</v>
      </c>
      <c r="F103" s="93">
        <v>9879157</v>
      </c>
      <c r="G103" s="32">
        <v>40.26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45107</v>
      </c>
      <c r="B104" s="32" t="s">
        <v>1095</v>
      </c>
      <c r="C104" s="31" t="s">
        <v>1296</v>
      </c>
      <c r="D104" s="31" t="s">
        <v>1297</v>
      </c>
      <c r="E104" s="31" t="s">
        <v>577</v>
      </c>
      <c r="F104" s="93">
        <v>2800000</v>
      </c>
      <c r="G104" s="32">
        <v>680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45107</v>
      </c>
      <c r="B105" s="32" t="s">
        <v>138</v>
      </c>
      <c r="C105" s="31" t="s">
        <v>1298</v>
      </c>
      <c r="D105" s="31" t="s">
        <v>1299</v>
      </c>
      <c r="E105" s="31" t="s">
        <v>577</v>
      </c>
      <c r="F105" s="93">
        <v>2520415</v>
      </c>
      <c r="G105" s="32">
        <v>122.38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45107</v>
      </c>
      <c r="B106" s="32" t="s">
        <v>1300</v>
      </c>
      <c r="C106" s="31" t="s">
        <v>1301</v>
      </c>
      <c r="D106" s="31" t="s">
        <v>1302</v>
      </c>
      <c r="E106" s="31" t="s">
        <v>577</v>
      </c>
      <c r="F106" s="93">
        <v>111000</v>
      </c>
      <c r="G106" s="32">
        <v>63.4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45107</v>
      </c>
      <c r="B107" s="32" t="s">
        <v>1303</v>
      </c>
      <c r="C107" s="31" t="s">
        <v>1304</v>
      </c>
      <c r="D107" s="31" t="s">
        <v>1305</v>
      </c>
      <c r="E107" s="31" t="s">
        <v>577</v>
      </c>
      <c r="F107" s="93">
        <v>1170322</v>
      </c>
      <c r="G107" s="32">
        <v>42.32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45107</v>
      </c>
      <c r="B108" s="32" t="s">
        <v>1306</v>
      </c>
      <c r="C108" s="31" t="s">
        <v>1307</v>
      </c>
      <c r="D108" s="31" t="s">
        <v>1138</v>
      </c>
      <c r="E108" s="31" t="s">
        <v>577</v>
      </c>
      <c r="F108" s="93">
        <v>1900000</v>
      </c>
      <c r="G108" s="32">
        <v>7.3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45107</v>
      </c>
      <c r="B109" s="32" t="s">
        <v>1308</v>
      </c>
      <c r="C109" s="31" t="s">
        <v>1309</v>
      </c>
      <c r="D109" s="31" t="s">
        <v>1310</v>
      </c>
      <c r="E109" s="31" t="s">
        <v>577</v>
      </c>
      <c r="F109" s="93">
        <v>1520293</v>
      </c>
      <c r="G109" s="32">
        <v>185.16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45107</v>
      </c>
      <c r="B110" s="32" t="s">
        <v>1308</v>
      </c>
      <c r="C110" s="31" t="s">
        <v>1309</v>
      </c>
      <c r="D110" s="31" t="s">
        <v>580</v>
      </c>
      <c r="E110" s="31" t="s">
        <v>577</v>
      </c>
      <c r="F110" s="93">
        <v>1983935</v>
      </c>
      <c r="G110" s="32">
        <v>184.27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45107</v>
      </c>
      <c r="B111" s="32" t="s">
        <v>1308</v>
      </c>
      <c r="C111" s="31" t="s">
        <v>1309</v>
      </c>
      <c r="D111" s="31" t="s">
        <v>1311</v>
      </c>
      <c r="E111" s="31" t="s">
        <v>577</v>
      </c>
      <c r="F111" s="93">
        <v>3800000</v>
      </c>
      <c r="G111" s="32">
        <v>184.07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45107</v>
      </c>
      <c r="B112" s="32" t="s">
        <v>1312</v>
      </c>
      <c r="C112" s="31" t="s">
        <v>1313</v>
      </c>
      <c r="D112" s="31" t="s">
        <v>1293</v>
      </c>
      <c r="E112" s="31" t="s">
        <v>577</v>
      </c>
      <c r="F112" s="93">
        <v>1000000</v>
      </c>
      <c r="G112" s="32">
        <v>312.05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45107</v>
      </c>
      <c r="B113" s="32" t="s">
        <v>1312</v>
      </c>
      <c r="C113" s="31" t="s">
        <v>1313</v>
      </c>
      <c r="D113" s="31" t="s">
        <v>1314</v>
      </c>
      <c r="E113" s="31" t="s">
        <v>577</v>
      </c>
      <c r="F113" s="93">
        <v>3360</v>
      </c>
      <c r="G113" s="32">
        <v>314.64999999999998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45107</v>
      </c>
      <c r="B114" s="32" t="s">
        <v>1315</v>
      </c>
      <c r="C114" s="31" t="s">
        <v>1316</v>
      </c>
      <c r="D114" s="31" t="s">
        <v>1317</v>
      </c>
      <c r="E114" s="31" t="s">
        <v>577</v>
      </c>
      <c r="F114" s="93">
        <v>87000</v>
      </c>
      <c r="G114" s="32">
        <v>64.44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45107</v>
      </c>
      <c r="B115" s="32" t="s">
        <v>178</v>
      </c>
      <c r="C115" s="31" t="s">
        <v>1318</v>
      </c>
      <c r="D115" s="31" t="s">
        <v>580</v>
      </c>
      <c r="E115" s="31" t="s">
        <v>577</v>
      </c>
      <c r="F115" s="93">
        <v>477557</v>
      </c>
      <c r="G115" s="32">
        <v>1484.45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45107</v>
      </c>
      <c r="B116" s="32" t="s">
        <v>1146</v>
      </c>
      <c r="C116" s="31" t="s">
        <v>1147</v>
      </c>
      <c r="D116" s="31" t="s">
        <v>1138</v>
      </c>
      <c r="E116" s="31" t="s">
        <v>577</v>
      </c>
      <c r="F116" s="93">
        <v>2435602</v>
      </c>
      <c r="G116" s="32">
        <v>2.7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45107</v>
      </c>
      <c r="B117" s="32" t="s">
        <v>1319</v>
      </c>
      <c r="C117" s="31" t="s">
        <v>1320</v>
      </c>
      <c r="D117" s="31" t="s">
        <v>1321</v>
      </c>
      <c r="E117" s="31" t="s">
        <v>577</v>
      </c>
      <c r="F117" s="93">
        <v>130000</v>
      </c>
      <c r="G117" s="32">
        <v>18.75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45107</v>
      </c>
      <c r="B118" s="32" t="s">
        <v>1322</v>
      </c>
      <c r="C118" s="31" t="s">
        <v>1323</v>
      </c>
      <c r="D118" s="31" t="s">
        <v>580</v>
      </c>
      <c r="E118" s="31" t="s">
        <v>577</v>
      </c>
      <c r="F118" s="93">
        <v>771081</v>
      </c>
      <c r="G118" s="32">
        <v>272.92</v>
      </c>
      <c r="H118" s="32" t="s">
        <v>579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45107</v>
      </c>
      <c r="B119" s="32" t="s">
        <v>1324</v>
      </c>
      <c r="C119" s="31" t="s">
        <v>1325</v>
      </c>
      <c r="D119" s="31" t="s">
        <v>1299</v>
      </c>
      <c r="E119" s="31" t="s">
        <v>577</v>
      </c>
      <c r="F119" s="93">
        <v>12611229</v>
      </c>
      <c r="G119" s="32">
        <v>18.829999999999998</v>
      </c>
      <c r="H119" s="32" t="s">
        <v>579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45107</v>
      </c>
      <c r="B120" s="32" t="s">
        <v>1324</v>
      </c>
      <c r="C120" s="31" t="s">
        <v>1325</v>
      </c>
      <c r="D120" s="31" t="s">
        <v>1148</v>
      </c>
      <c r="E120" s="31" t="s">
        <v>577</v>
      </c>
      <c r="F120" s="93">
        <v>13509000</v>
      </c>
      <c r="G120" s="32">
        <v>18.98</v>
      </c>
      <c r="H120" s="32" t="s">
        <v>579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45107</v>
      </c>
      <c r="B121" s="32" t="s">
        <v>1142</v>
      </c>
      <c r="C121" s="31" t="s">
        <v>1152</v>
      </c>
      <c r="D121" s="31" t="s">
        <v>1282</v>
      </c>
      <c r="E121" s="31" t="s">
        <v>577</v>
      </c>
      <c r="F121" s="93">
        <v>950000</v>
      </c>
      <c r="G121" s="32">
        <v>439</v>
      </c>
      <c r="H121" s="32" t="s">
        <v>579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45107</v>
      </c>
      <c r="B122" s="32" t="s">
        <v>1142</v>
      </c>
      <c r="C122" s="31" t="s">
        <v>1152</v>
      </c>
      <c r="D122" s="31" t="s">
        <v>1326</v>
      </c>
      <c r="E122" s="31" t="s">
        <v>577</v>
      </c>
      <c r="F122" s="93">
        <v>1100000</v>
      </c>
      <c r="G122" s="32">
        <v>439</v>
      </c>
      <c r="H122" s="32" t="s">
        <v>579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45107</v>
      </c>
      <c r="B123" s="32" t="s">
        <v>1327</v>
      </c>
      <c r="C123" s="31" t="s">
        <v>1328</v>
      </c>
      <c r="D123" s="31" t="s">
        <v>1329</v>
      </c>
      <c r="E123" s="31" t="s">
        <v>577</v>
      </c>
      <c r="F123" s="93">
        <v>2700000</v>
      </c>
      <c r="G123" s="32">
        <v>221</v>
      </c>
      <c r="H123" s="32" t="s">
        <v>579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45107</v>
      </c>
      <c r="B124" s="32" t="s">
        <v>1327</v>
      </c>
      <c r="C124" s="31" t="s">
        <v>1328</v>
      </c>
      <c r="D124" s="31" t="s">
        <v>1144</v>
      </c>
      <c r="E124" s="31" t="s">
        <v>577</v>
      </c>
      <c r="F124" s="93">
        <v>3150000</v>
      </c>
      <c r="G124" s="32">
        <v>221</v>
      </c>
      <c r="H124" s="32" t="s">
        <v>579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45107</v>
      </c>
      <c r="B125" s="32" t="s">
        <v>1327</v>
      </c>
      <c r="C125" s="31" t="s">
        <v>1328</v>
      </c>
      <c r="D125" s="31" t="s">
        <v>1330</v>
      </c>
      <c r="E125" s="31" t="s">
        <v>577</v>
      </c>
      <c r="F125" s="93">
        <v>6300000</v>
      </c>
      <c r="G125" s="32">
        <v>221</v>
      </c>
      <c r="H125" s="32" t="s">
        <v>579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45107</v>
      </c>
      <c r="B126" s="32" t="s">
        <v>1327</v>
      </c>
      <c r="C126" s="31" t="s">
        <v>1328</v>
      </c>
      <c r="D126" s="31" t="s">
        <v>1331</v>
      </c>
      <c r="E126" s="31" t="s">
        <v>577</v>
      </c>
      <c r="F126" s="93">
        <v>1000000</v>
      </c>
      <c r="G126" s="32">
        <v>221</v>
      </c>
      <c r="H126" s="32" t="s">
        <v>579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45107</v>
      </c>
      <c r="B127" s="32" t="s">
        <v>1327</v>
      </c>
      <c r="C127" s="31" t="s">
        <v>1328</v>
      </c>
      <c r="D127" s="31" t="s">
        <v>1282</v>
      </c>
      <c r="E127" s="31" t="s">
        <v>577</v>
      </c>
      <c r="F127" s="93">
        <v>4600000</v>
      </c>
      <c r="G127" s="32">
        <v>221</v>
      </c>
      <c r="H127" s="32" t="s">
        <v>579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45107</v>
      </c>
      <c r="B128" s="32" t="s">
        <v>1327</v>
      </c>
      <c r="C128" s="31" t="s">
        <v>1328</v>
      </c>
      <c r="D128" s="31" t="s">
        <v>1332</v>
      </c>
      <c r="E128" s="31" t="s">
        <v>577</v>
      </c>
      <c r="F128" s="93">
        <v>2064800</v>
      </c>
      <c r="G128" s="32">
        <v>221</v>
      </c>
      <c r="H128" s="32" t="s">
        <v>579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45107</v>
      </c>
      <c r="B129" s="32" t="s">
        <v>1327</v>
      </c>
      <c r="C129" s="31" t="s">
        <v>1328</v>
      </c>
      <c r="D129" s="31" t="s">
        <v>1333</v>
      </c>
      <c r="E129" s="31" t="s">
        <v>577</v>
      </c>
      <c r="F129" s="93">
        <v>2620000</v>
      </c>
      <c r="G129" s="32">
        <v>221</v>
      </c>
      <c r="H129" s="32" t="s">
        <v>579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45107</v>
      </c>
      <c r="B130" s="32" t="s">
        <v>1327</v>
      </c>
      <c r="C130" s="31" t="s">
        <v>1328</v>
      </c>
      <c r="D130" s="31" t="s">
        <v>1334</v>
      </c>
      <c r="E130" s="31" t="s">
        <v>577</v>
      </c>
      <c r="F130" s="93">
        <v>5671260</v>
      </c>
      <c r="G130" s="32">
        <v>221</v>
      </c>
      <c r="H130" s="32" t="s">
        <v>579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45107</v>
      </c>
      <c r="B131" s="32" t="s">
        <v>1327</v>
      </c>
      <c r="C131" s="31" t="s">
        <v>1328</v>
      </c>
      <c r="D131" s="31" t="s">
        <v>1293</v>
      </c>
      <c r="E131" s="31" t="s">
        <v>577</v>
      </c>
      <c r="F131" s="93">
        <v>1300000</v>
      </c>
      <c r="G131" s="32">
        <v>221</v>
      </c>
      <c r="H131" s="32" t="s">
        <v>579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45107</v>
      </c>
      <c r="B132" s="32" t="s">
        <v>1327</v>
      </c>
      <c r="C132" s="31" t="s">
        <v>1328</v>
      </c>
      <c r="D132" s="31" t="s">
        <v>1335</v>
      </c>
      <c r="E132" s="31" t="s">
        <v>577</v>
      </c>
      <c r="F132" s="93">
        <v>1130000</v>
      </c>
      <c r="G132" s="32">
        <v>221</v>
      </c>
      <c r="H132" s="32" t="s">
        <v>579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45107</v>
      </c>
      <c r="B133" s="32" t="s">
        <v>1327</v>
      </c>
      <c r="C133" s="31" t="s">
        <v>1328</v>
      </c>
      <c r="D133" s="31" t="s">
        <v>1336</v>
      </c>
      <c r="E133" s="31" t="s">
        <v>577</v>
      </c>
      <c r="F133" s="93">
        <v>2260000</v>
      </c>
      <c r="G133" s="32">
        <v>221</v>
      </c>
      <c r="H133" s="32" t="s">
        <v>579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45107</v>
      </c>
      <c r="B134" s="32" t="s">
        <v>1327</v>
      </c>
      <c r="C134" s="31" t="s">
        <v>1328</v>
      </c>
      <c r="D134" s="31" t="s">
        <v>1337</v>
      </c>
      <c r="E134" s="31" t="s">
        <v>577</v>
      </c>
      <c r="F134" s="93">
        <v>1025670</v>
      </c>
      <c r="G134" s="32">
        <v>221</v>
      </c>
      <c r="H134" s="32" t="s">
        <v>579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45107</v>
      </c>
      <c r="B135" s="32" t="s">
        <v>1149</v>
      </c>
      <c r="C135" s="31" t="s">
        <v>1150</v>
      </c>
      <c r="D135" s="31" t="s">
        <v>1080</v>
      </c>
      <c r="E135" s="31" t="s">
        <v>577</v>
      </c>
      <c r="F135" s="93">
        <v>96323</v>
      </c>
      <c r="G135" s="32">
        <v>64</v>
      </c>
      <c r="H135" s="32" t="s">
        <v>579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45107</v>
      </c>
      <c r="B136" s="32" t="s">
        <v>1149</v>
      </c>
      <c r="C136" s="31" t="s">
        <v>1150</v>
      </c>
      <c r="D136" s="31" t="s">
        <v>581</v>
      </c>
      <c r="E136" s="31" t="s">
        <v>577</v>
      </c>
      <c r="F136" s="93">
        <v>1808548</v>
      </c>
      <c r="G136" s="32">
        <v>66.59</v>
      </c>
      <c r="H136" s="32" t="s">
        <v>579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45107</v>
      </c>
      <c r="B137" s="32" t="s">
        <v>1338</v>
      </c>
      <c r="C137" s="31" t="s">
        <v>1339</v>
      </c>
      <c r="D137" s="31" t="s">
        <v>1340</v>
      </c>
      <c r="E137" s="31" t="s">
        <v>577</v>
      </c>
      <c r="F137" s="93">
        <v>62400</v>
      </c>
      <c r="G137" s="32">
        <v>257.58</v>
      </c>
      <c r="H137" s="32" t="s">
        <v>579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45107</v>
      </c>
      <c r="B138" s="32" t="s">
        <v>1341</v>
      </c>
      <c r="C138" s="31" t="s">
        <v>1342</v>
      </c>
      <c r="D138" s="31" t="s">
        <v>1343</v>
      </c>
      <c r="E138" s="31" t="s">
        <v>577</v>
      </c>
      <c r="F138" s="93">
        <v>4000</v>
      </c>
      <c r="G138" s="32">
        <v>63.5</v>
      </c>
      <c r="H138" s="32" t="s">
        <v>579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45107</v>
      </c>
      <c r="B139" s="32" t="s">
        <v>1344</v>
      </c>
      <c r="C139" s="31" t="s">
        <v>1345</v>
      </c>
      <c r="D139" s="31" t="s">
        <v>1346</v>
      </c>
      <c r="E139" s="31" t="s">
        <v>577</v>
      </c>
      <c r="F139" s="93">
        <v>100000</v>
      </c>
      <c r="G139" s="32">
        <v>28.5</v>
      </c>
      <c r="H139" s="32" t="s">
        <v>579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45107</v>
      </c>
      <c r="B140" s="32" t="s">
        <v>1344</v>
      </c>
      <c r="C140" s="31" t="s">
        <v>1345</v>
      </c>
      <c r="D140" s="31" t="s">
        <v>1347</v>
      </c>
      <c r="E140" s="31" t="s">
        <v>577</v>
      </c>
      <c r="F140" s="93">
        <v>88000</v>
      </c>
      <c r="G140" s="32">
        <v>30</v>
      </c>
      <c r="H140" s="32" t="s">
        <v>579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45107</v>
      </c>
      <c r="B141" s="32" t="s">
        <v>1344</v>
      </c>
      <c r="C141" s="31" t="s">
        <v>1345</v>
      </c>
      <c r="D141" s="31" t="s">
        <v>1348</v>
      </c>
      <c r="E141" s="31" t="s">
        <v>577</v>
      </c>
      <c r="F141" s="93">
        <v>136000</v>
      </c>
      <c r="G141" s="32">
        <v>29.96</v>
      </c>
      <c r="H141" s="32" t="s">
        <v>579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45107</v>
      </c>
      <c r="B142" s="32" t="s">
        <v>1263</v>
      </c>
      <c r="C142" s="31" t="s">
        <v>1264</v>
      </c>
      <c r="D142" s="31" t="s">
        <v>580</v>
      </c>
      <c r="E142" s="31" t="s">
        <v>578</v>
      </c>
      <c r="F142" s="93">
        <v>247081</v>
      </c>
      <c r="G142" s="32">
        <v>246.15</v>
      </c>
      <c r="H142" s="32" t="s">
        <v>579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45107</v>
      </c>
      <c r="B143" s="32" t="s">
        <v>1265</v>
      </c>
      <c r="C143" s="31" t="s">
        <v>1266</v>
      </c>
      <c r="D143" s="31" t="s">
        <v>1349</v>
      </c>
      <c r="E143" s="31" t="s">
        <v>578</v>
      </c>
      <c r="F143" s="93">
        <v>100374</v>
      </c>
      <c r="G143" s="32">
        <v>55.25</v>
      </c>
      <c r="H143" s="32" t="s">
        <v>579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45107</v>
      </c>
      <c r="B144" s="32" t="s">
        <v>269</v>
      </c>
      <c r="C144" s="31" t="s">
        <v>1270</v>
      </c>
      <c r="D144" s="31" t="s">
        <v>1350</v>
      </c>
      <c r="E144" s="31" t="s">
        <v>578</v>
      </c>
      <c r="F144" s="93">
        <v>33917200</v>
      </c>
      <c r="G144" s="32">
        <v>786.17</v>
      </c>
      <c r="H144" s="32" t="s">
        <v>579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45107</v>
      </c>
      <c r="B145" s="32" t="s">
        <v>1272</v>
      </c>
      <c r="C145" s="31" t="s">
        <v>1273</v>
      </c>
      <c r="D145" s="31" t="s">
        <v>580</v>
      </c>
      <c r="E145" s="31" t="s">
        <v>578</v>
      </c>
      <c r="F145" s="93">
        <v>191539</v>
      </c>
      <c r="G145" s="32">
        <v>737.86</v>
      </c>
      <c r="H145" s="32" t="s">
        <v>579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45107</v>
      </c>
      <c r="B146" s="32" t="s">
        <v>1277</v>
      </c>
      <c r="C146" s="31" t="s">
        <v>1278</v>
      </c>
      <c r="D146" s="31" t="s">
        <v>1351</v>
      </c>
      <c r="E146" s="31" t="s">
        <v>578</v>
      </c>
      <c r="F146" s="93">
        <v>230446</v>
      </c>
      <c r="G146" s="32">
        <v>34.15</v>
      </c>
      <c r="H146" s="32" t="s">
        <v>579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45107</v>
      </c>
      <c r="B147" s="32" t="s">
        <v>369</v>
      </c>
      <c r="C147" s="31" t="s">
        <v>1280</v>
      </c>
      <c r="D147" s="31" t="s">
        <v>1352</v>
      </c>
      <c r="E147" s="31" t="s">
        <v>578</v>
      </c>
      <c r="F147" s="93">
        <v>9000000</v>
      </c>
      <c r="G147" s="32">
        <v>1245.8800000000001</v>
      </c>
      <c r="H147" s="32" t="s">
        <v>579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45107</v>
      </c>
      <c r="B148" s="32" t="s">
        <v>1284</v>
      </c>
      <c r="C148" s="31" t="s">
        <v>1285</v>
      </c>
      <c r="D148" s="31" t="s">
        <v>1108</v>
      </c>
      <c r="E148" s="31" t="s">
        <v>578</v>
      </c>
      <c r="F148" s="93">
        <v>96945</v>
      </c>
      <c r="G148" s="32">
        <v>83.15</v>
      </c>
      <c r="H148" s="32" t="s">
        <v>579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45107</v>
      </c>
      <c r="B149" s="32" t="s">
        <v>1286</v>
      </c>
      <c r="C149" s="31" t="s">
        <v>1287</v>
      </c>
      <c r="D149" s="31" t="s">
        <v>1353</v>
      </c>
      <c r="E149" s="31" t="s">
        <v>578</v>
      </c>
      <c r="F149" s="93">
        <v>120000</v>
      </c>
      <c r="G149" s="32">
        <v>301</v>
      </c>
      <c r="H149" s="32" t="s">
        <v>579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45107</v>
      </c>
      <c r="B150" s="32" t="s">
        <v>1286</v>
      </c>
      <c r="C150" s="31" t="s">
        <v>1287</v>
      </c>
      <c r="D150" s="31" t="s">
        <v>1354</v>
      </c>
      <c r="E150" s="31" t="s">
        <v>578</v>
      </c>
      <c r="F150" s="93">
        <v>85000</v>
      </c>
      <c r="G150" s="32">
        <v>303.70999999999998</v>
      </c>
      <c r="H150" s="32" t="s">
        <v>579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45107</v>
      </c>
      <c r="B151" s="32" t="s">
        <v>1355</v>
      </c>
      <c r="C151" s="31" t="s">
        <v>1356</v>
      </c>
      <c r="D151" s="31" t="s">
        <v>1357</v>
      </c>
      <c r="E151" s="31" t="s">
        <v>578</v>
      </c>
      <c r="F151" s="93">
        <v>132935</v>
      </c>
      <c r="G151" s="32">
        <v>49.93</v>
      </c>
      <c r="H151" s="32" t="s">
        <v>579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45107</v>
      </c>
      <c r="B152" s="32" t="s">
        <v>1289</v>
      </c>
      <c r="C152" s="31" t="s">
        <v>1290</v>
      </c>
      <c r="D152" s="31" t="s">
        <v>1291</v>
      </c>
      <c r="E152" s="31" t="s">
        <v>578</v>
      </c>
      <c r="F152" s="93">
        <v>200000</v>
      </c>
      <c r="G152" s="32">
        <v>15.75</v>
      </c>
      <c r="H152" s="32" t="s">
        <v>579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45107</v>
      </c>
      <c r="B153" s="32" t="s">
        <v>1289</v>
      </c>
      <c r="C153" s="31" t="s">
        <v>1290</v>
      </c>
      <c r="D153" s="31" t="s">
        <v>581</v>
      </c>
      <c r="E153" s="31" t="s">
        <v>578</v>
      </c>
      <c r="F153" s="93">
        <v>311967</v>
      </c>
      <c r="G153" s="32">
        <v>15.97</v>
      </c>
      <c r="H153" s="32" t="s">
        <v>579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45107</v>
      </c>
      <c r="B154" s="32" t="s">
        <v>377</v>
      </c>
      <c r="C154" s="31" t="s">
        <v>1292</v>
      </c>
      <c r="D154" s="31" t="s">
        <v>1295</v>
      </c>
      <c r="E154" s="31" t="s">
        <v>578</v>
      </c>
      <c r="F154" s="93">
        <v>12359948</v>
      </c>
      <c r="G154" s="32">
        <v>40.43</v>
      </c>
      <c r="H154" s="32" t="s">
        <v>579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45107</v>
      </c>
      <c r="B155" s="32" t="s">
        <v>377</v>
      </c>
      <c r="C155" s="31" t="s">
        <v>1292</v>
      </c>
      <c r="D155" s="31" t="s">
        <v>1358</v>
      </c>
      <c r="E155" s="31" t="s">
        <v>578</v>
      </c>
      <c r="F155" s="93">
        <v>100000000</v>
      </c>
      <c r="G155" s="32">
        <v>40.049999999999997</v>
      </c>
      <c r="H155" s="32" t="s">
        <v>579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45107</v>
      </c>
      <c r="B156" s="32" t="s">
        <v>377</v>
      </c>
      <c r="C156" s="31" t="s">
        <v>1292</v>
      </c>
      <c r="D156" s="31" t="s">
        <v>1294</v>
      </c>
      <c r="E156" s="31" t="s">
        <v>578</v>
      </c>
      <c r="F156" s="93">
        <v>18878565</v>
      </c>
      <c r="G156" s="32">
        <v>40.93</v>
      </c>
      <c r="H156" s="32" t="s">
        <v>579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45107</v>
      </c>
      <c r="B157" s="32" t="s">
        <v>377</v>
      </c>
      <c r="C157" s="31" t="s">
        <v>1292</v>
      </c>
      <c r="D157" s="31" t="s">
        <v>1145</v>
      </c>
      <c r="E157" s="31" t="s">
        <v>578</v>
      </c>
      <c r="F157" s="93">
        <v>8567657</v>
      </c>
      <c r="G157" s="32">
        <v>40.799999999999997</v>
      </c>
      <c r="H157" s="32" t="s">
        <v>579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45107</v>
      </c>
      <c r="B158" s="32" t="s">
        <v>1095</v>
      </c>
      <c r="C158" s="31" t="s">
        <v>1296</v>
      </c>
      <c r="D158" s="31" t="s">
        <v>1359</v>
      </c>
      <c r="E158" s="31" t="s">
        <v>578</v>
      </c>
      <c r="F158" s="93">
        <v>2800000</v>
      </c>
      <c r="G158" s="32">
        <v>680</v>
      </c>
      <c r="H158" s="32" t="s">
        <v>579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45107</v>
      </c>
      <c r="B159" s="32" t="s">
        <v>1360</v>
      </c>
      <c r="C159" s="31" t="s">
        <v>1361</v>
      </c>
      <c r="D159" s="31" t="s">
        <v>1362</v>
      </c>
      <c r="E159" s="31" t="s">
        <v>578</v>
      </c>
      <c r="F159" s="93">
        <v>488126</v>
      </c>
      <c r="G159" s="32">
        <v>73.22</v>
      </c>
      <c r="H159" s="32" t="s">
        <v>579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45107</v>
      </c>
      <c r="B160" s="32" t="s">
        <v>138</v>
      </c>
      <c r="C160" s="31" t="s">
        <v>1298</v>
      </c>
      <c r="D160" s="31" t="s">
        <v>1299</v>
      </c>
      <c r="E160" s="31" t="s">
        <v>578</v>
      </c>
      <c r="F160" s="93">
        <v>2579071</v>
      </c>
      <c r="G160" s="32">
        <v>122.32</v>
      </c>
      <c r="H160" s="32" t="s">
        <v>579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45107</v>
      </c>
      <c r="B161" s="32" t="s">
        <v>1300</v>
      </c>
      <c r="C161" s="31" t="s">
        <v>1301</v>
      </c>
      <c r="D161" s="31" t="s">
        <v>1363</v>
      </c>
      <c r="E161" s="31" t="s">
        <v>578</v>
      </c>
      <c r="F161" s="93">
        <v>111000</v>
      </c>
      <c r="G161" s="32">
        <v>63.4</v>
      </c>
      <c r="H161" s="32" t="s">
        <v>579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45107</v>
      </c>
      <c r="B162" s="32" t="s">
        <v>1303</v>
      </c>
      <c r="C162" s="31" t="s">
        <v>1304</v>
      </c>
      <c r="D162" s="31" t="s">
        <v>1364</v>
      </c>
      <c r="E162" s="31" t="s">
        <v>578</v>
      </c>
      <c r="F162" s="93">
        <v>373607</v>
      </c>
      <c r="G162" s="32">
        <v>42.41</v>
      </c>
      <c r="H162" s="32" t="s">
        <v>579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45107</v>
      </c>
      <c r="B163" s="32" t="s">
        <v>1303</v>
      </c>
      <c r="C163" s="31" t="s">
        <v>1304</v>
      </c>
      <c r="D163" s="31" t="s">
        <v>1365</v>
      </c>
      <c r="E163" s="31" t="s">
        <v>578</v>
      </c>
      <c r="F163" s="93">
        <v>796715</v>
      </c>
      <c r="G163" s="32">
        <v>42.28</v>
      </c>
      <c r="H163" s="32" t="s">
        <v>579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45107</v>
      </c>
      <c r="B164" s="32" t="s">
        <v>1306</v>
      </c>
      <c r="C164" s="31" t="s">
        <v>1307</v>
      </c>
      <c r="D164" s="31" t="s">
        <v>1366</v>
      </c>
      <c r="E164" s="31" t="s">
        <v>578</v>
      </c>
      <c r="F164" s="93">
        <v>2735045</v>
      </c>
      <c r="G164" s="32">
        <v>7.3</v>
      </c>
      <c r="H164" s="32" t="s">
        <v>579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45107</v>
      </c>
      <c r="B165" s="32" t="s">
        <v>1308</v>
      </c>
      <c r="C165" s="31" t="s">
        <v>1309</v>
      </c>
      <c r="D165" s="31" t="s">
        <v>580</v>
      </c>
      <c r="E165" s="31" t="s">
        <v>578</v>
      </c>
      <c r="F165" s="93">
        <v>1983935</v>
      </c>
      <c r="G165" s="32">
        <v>184.32</v>
      </c>
      <c r="H165" s="32" t="s">
        <v>579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45107</v>
      </c>
      <c r="B166" s="32" t="s">
        <v>1308</v>
      </c>
      <c r="C166" s="31" t="s">
        <v>1309</v>
      </c>
      <c r="D166" s="31" t="s">
        <v>1310</v>
      </c>
      <c r="E166" s="31" t="s">
        <v>578</v>
      </c>
      <c r="F166" s="93">
        <v>1604896</v>
      </c>
      <c r="G166" s="32">
        <v>185.1</v>
      </c>
      <c r="H166" s="32" t="s">
        <v>579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45107</v>
      </c>
      <c r="B167" s="32" t="s">
        <v>1312</v>
      </c>
      <c r="C167" s="31" t="s">
        <v>1313</v>
      </c>
      <c r="D167" s="31" t="s">
        <v>1314</v>
      </c>
      <c r="E167" s="31" t="s">
        <v>578</v>
      </c>
      <c r="F167" s="93">
        <v>367826</v>
      </c>
      <c r="G167" s="32">
        <v>312.12</v>
      </c>
      <c r="H167" s="32" t="s">
        <v>579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45107</v>
      </c>
      <c r="B168" s="32" t="s">
        <v>1315</v>
      </c>
      <c r="C168" s="31" t="s">
        <v>1316</v>
      </c>
      <c r="D168" s="31" t="s">
        <v>1367</v>
      </c>
      <c r="E168" s="31" t="s">
        <v>578</v>
      </c>
      <c r="F168" s="93">
        <v>680001</v>
      </c>
      <c r="G168" s="32">
        <v>64.400000000000006</v>
      </c>
      <c r="H168" s="32" t="s">
        <v>579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45107</v>
      </c>
      <c r="B169" s="32" t="s">
        <v>178</v>
      </c>
      <c r="C169" s="31" t="s">
        <v>1318</v>
      </c>
      <c r="D169" s="31" t="s">
        <v>580</v>
      </c>
      <c r="E169" s="31" t="s">
        <v>578</v>
      </c>
      <c r="F169" s="93">
        <v>477557</v>
      </c>
      <c r="G169" s="32">
        <v>1484.72</v>
      </c>
      <c r="H169" s="32" t="s">
        <v>579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45107</v>
      </c>
      <c r="B170" s="32" t="s">
        <v>1146</v>
      </c>
      <c r="C170" s="31" t="s">
        <v>1147</v>
      </c>
      <c r="D170" s="31" t="s">
        <v>1151</v>
      </c>
      <c r="E170" s="31" t="s">
        <v>578</v>
      </c>
      <c r="F170" s="93">
        <v>3600000</v>
      </c>
      <c r="G170" s="32">
        <v>2.7</v>
      </c>
      <c r="H170" s="32" t="s">
        <v>579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45107</v>
      </c>
      <c r="B171" s="32" t="s">
        <v>1146</v>
      </c>
      <c r="C171" s="31" t="s">
        <v>1147</v>
      </c>
      <c r="D171" s="31" t="s">
        <v>1138</v>
      </c>
      <c r="E171" s="31" t="s">
        <v>578</v>
      </c>
      <c r="F171" s="93">
        <v>7435602</v>
      </c>
      <c r="G171" s="32">
        <v>2.7</v>
      </c>
      <c r="H171" s="32" t="s">
        <v>579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>
        <v>45107</v>
      </c>
      <c r="B172" s="32" t="s">
        <v>1322</v>
      </c>
      <c r="C172" s="31" t="s">
        <v>1323</v>
      </c>
      <c r="D172" s="31" t="s">
        <v>580</v>
      </c>
      <c r="E172" s="31" t="s">
        <v>578</v>
      </c>
      <c r="F172" s="93">
        <v>771081</v>
      </c>
      <c r="G172" s="32">
        <v>273.06</v>
      </c>
      <c r="H172" s="32" t="s">
        <v>579</v>
      </c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>
        <v>45107</v>
      </c>
      <c r="B173" s="32" t="s">
        <v>1324</v>
      </c>
      <c r="C173" s="31" t="s">
        <v>1325</v>
      </c>
      <c r="D173" s="31" t="s">
        <v>1299</v>
      </c>
      <c r="E173" s="31" t="s">
        <v>578</v>
      </c>
      <c r="F173" s="93">
        <v>11736474</v>
      </c>
      <c r="G173" s="32">
        <v>18.850000000000001</v>
      </c>
      <c r="H173" s="32" t="s">
        <v>579</v>
      </c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>
        <v>45107</v>
      </c>
      <c r="B174" s="32" t="s">
        <v>1324</v>
      </c>
      <c r="C174" s="31" t="s">
        <v>1325</v>
      </c>
      <c r="D174" s="31" t="s">
        <v>1148</v>
      </c>
      <c r="E174" s="31" t="s">
        <v>578</v>
      </c>
      <c r="F174" s="93">
        <v>12649800</v>
      </c>
      <c r="G174" s="32">
        <v>18.989999999999998</v>
      </c>
      <c r="H174" s="32" t="s">
        <v>579</v>
      </c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>
        <v>45107</v>
      </c>
      <c r="B175" s="32" t="s">
        <v>1142</v>
      </c>
      <c r="C175" s="31" t="s">
        <v>1152</v>
      </c>
      <c r="D175" s="31" t="s">
        <v>1153</v>
      </c>
      <c r="E175" s="31" t="s">
        <v>578</v>
      </c>
      <c r="F175" s="93">
        <v>2917857</v>
      </c>
      <c r="G175" s="32">
        <v>439</v>
      </c>
      <c r="H175" s="32" t="s">
        <v>579</v>
      </c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>
        <v>45107</v>
      </c>
      <c r="B176" s="32" t="s">
        <v>1327</v>
      </c>
      <c r="C176" s="31" t="s">
        <v>1328</v>
      </c>
      <c r="D176" s="31" t="s">
        <v>1368</v>
      </c>
      <c r="E176" s="31" t="s">
        <v>578</v>
      </c>
      <c r="F176" s="93">
        <v>5671260</v>
      </c>
      <c r="G176" s="32">
        <v>221</v>
      </c>
      <c r="H176" s="32" t="s">
        <v>579</v>
      </c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>
        <v>45107</v>
      </c>
      <c r="B177" s="32" t="s">
        <v>1327</v>
      </c>
      <c r="C177" s="31" t="s">
        <v>1328</v>
      </c>
      <c r="D177" s="31" t="s">
        <v>1369</v>
      </c>
      <c r="E177" s="31" t="s">
        <v>578</v>
      </c>
      <c r="F177" s="93">
        <v>6085670</v>
      </c>
      <c r="G177" s="32">
        <v>221</v>
      </c>
      <c r="H177" s="32" t="s">
        <v>579</v>
      </c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>
        <v>45107</v>
      </c>
      <c r="B178" s="32" t="s">
        <v>1327</v>
      </c>
      <c r="C178" s="31" t="s">
        <v>1328</v>
      </c>
      <c r="D178" s="31" t="s">
        <v>1370</v>
      </c>
      <c r="E178" s="31" t="s">
        <v>578</v>
      </c>
      <c r="F178" s="93">
        <v>19154800</v>
      </c>
      <c r="G178" s="32">
        <v>221</v>
      </c>
      <c r="H178" s="32" t="s">
        <v>579</v>
      </c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>
        <v>45107</v>
      </c>
      <c r="B179" s="32" t="s">
        <v>1327</v>
      </c>
      <c r="C179" s="31" t="s">
        <v>1328</v>
      </c>
      <c r="D179" s="31" t="s">
        <v>1371</v>
      </c>
      <c r="E179" s="31" t="s">
        <v>578</v>
      </c>
      <c r="F179" s="93">
        <v>4000000</v>
      </c>
      <c r="G179" s="32">
        <v>221</v>
      </c>
      <c r="H179" s="32" t="s">
        <v>579</v>
      </c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>
        <v>45107</v>
      </c>
      <c r="B180" s="32" t="s">
        <v>1327</v>
      </c>
      <c r="C180" s="31" t="s">
        <v>1328</v>
      </c>
      <c r="D180" s="31" t="s">
        <v>1372</v>
      </c>
      <c r="E180" s="31" t="s">
        <v>578</v>
      </c>
      <c r="F180" s="93">
        <v>1000000</v>
      </c>
      <c r="G180" s="32">
        <v>221</v>
      </c>
      <c r="H180" s="32" t="s">
        <v>579</v>
      </c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>
        <v>45107</v>
      </c>
      <c r="B181" s="32" t="s">
        <v>1327</v>
      </c>
      <c r="C181" s="31" t="s">
        <v>1328</v>
      </c>
      <c r="D181" s="31" t="s">
        <v>1373</v>
      </c>
      <c r="E181" s="31" t="s">
        <v>578</v>
      </c>
      <c r="F181" s="93">
        <v>1130000</v>
      </c>
      <c r="G181" s="32">
        <v>221</v>
      </c>
      <c r="H181" s="32" t="s">
        <v>579</v>
      </c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>
        <v>45107</v>
      </c>
      <c r="B182" s="32" t="s">
        <v>1149</v>
      </c>
      <c r="C182" s="31" t="s">
        <v>1150</v>
      </c>
      <c r="D182" s="31" t="s">
        <v>581</v>
      </c>
      <c r="E182" s="31" t="s">
        <v>578</v>
      </c>
      <c r="F182" s="93">
        <v>1808548</v>
      </c>
      <c r="G182" s="32">
        <v>65.83</v>
      </c>
      <c r="H182" s="32" t="s">
        <v>579</v>
      </c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>
        <v>45107</v>
      </c>
      <c r="B183" s="32" t="s">
        <v>1149</v>
      </c>
      <c r="C183" s="31" t="s">
        <v>1150</v>
      </c>
      <c r="D183" s="31" t="s">
        <v>1080</v>
      </c>
      <c r="E183" s="31" t="s">
        <v>578</v>
      </c>
      <c r="F183" s="93">
        <v>633601</v>
      </c>
      <c r="G183" s="32">
        <v>66.17</v>
      </c>
      <c r="H183" s="32" t="s">
        <v>579</v>
      </c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>
        <v>45107</v>
      </c>
      <c r="B184" s="32" t="s">
        <v>1341</v>
      </c>
      <c r="C184" s="31" t="s">
        <v>1342</v>
      </c>
      <c r="D184" s="31" t="s">
        <v>1343</v>
      </c>
      <c r="E184" s="31" t="s">
        <v>578</v>
      </c>
      <c r="F184" s="93">
        <v>32000</v>
      </c>
      <c r="G184" s="32">
        <v>64.959999999999994</v>
      </c>
      <c r="H184" s="32" t="s">
        <v>579</v>
      </c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>
        <v>45107</v>
      </c>
      <c r="B185" s="32" t="s">
        <v>1374</v>
      </c>
      <c r="C185" s="31" t="s">
        <v>1375</v>
      </c>
      <c r="D185" s="31" t="s">
        <v>1376</v>
      </c>
      <c r="E185" s="31" t="s">
        <v>578</v>
      </c>
      <c r="F185" s="93">
        <v>241123</v>
      </c>
      <c r="G185" s="32">
        <v>80.47</v>
      </c>
      <c r="H185" s="32" t="s">
        <v>579</v>
      </c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7"/>
  <sheetViews>
    <sheetView topLeftCell="D1" zoomScale="90" zoomScaleNormal="90" workbookViewId="0">
      <selection activeCell="D19" sqref="D19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582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583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584</v>
      </c>
      <c r="E9" s="104" t="s">
        <v>585</v>
      </c>
      <c r="F9" s="104" t="s">
        <v>586</v>
      </c>
      <c r="G9" s="104" t="s">
        <v>587</v>
      </c>
      <c r="H9" s="104" t="s">
        <v>588</v>
      </c>
      <c r="I9" s="104" t="s">
        <v>589</v>
      </c>
      <c r="J9" s="103" t="s">
        <v>590</v>
      </c>
      <c r="K9" s="104" t="s">
        <v>591</v>
      </c>
      <c r="L9" s="106" t="s">
        <v>592</v>
      </c>
      <c r="M9" s="106" t="s">
        <v>593</v>
      </c>
      <c r="N9" s="104" t="s">
        <v>594</v>
      </c>
      <c r="O9" s="105" t="s">
        <v>595</v>
      </c>
      <c r="P9" s="104" t="s">
        <v>596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07">
        <v>1</v>
      </c>
      <c r="B10" s="108">
        <v>45058</v>
      </c>
      <c r="C10" s="109"/>
      <c r="D10" s="110" t="s">
        <v>216</v>
      </c>
      <c r="E10" s="111" t="s">
        <v>597</v>
      </c>
      <c r="F10" s="107" t="s">
        <v>598</v>
      </c>
      <c r="G10" s="107">
        <v>538</v>
      </c>
      <c r="H10" s="107"/>
      <c r="I10" s="112" t="s">
        <v>599</v>
      </c>
      <c r="J10" s="113" t="s">
        <v>600</v>
      </c>
      <c r="K10" s="113"/>
      <c r="L10" s="114"/>
      <c r="M10" s="115"/>
      <c r="N10" s="113"/>
      <c r="O10" s="116"/>
      <c r="P10" s="114">
        <f>VLOOKUP(D10,'MidCap Intra'!B39:C538,2,0)</f>
        <v>572.85</v>
      </c>
      <c r="Q10" s="41"/>
      <c r="R10" s="41" t="s">
        <v>601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17">
        <v>2</v>
      </c>
      <c r="B11" s="118">
        <v>45068</v>
      </c>
      <c r="C11" s="119"/>
      <c r="D11" s="120" t="s">
        <v>161</v>
      </c>
      <c r="E11" s="121" t="s">
        <v>597</v>
      </c>
      <c r="F11" s="117">
        <v>691</v>
      </c>
      <c r="G11" s="117">
        <v>637</v>
      </c>
      <c r="H11" s="117">
        <v>732</v>
      </c>
      <c r="I11" s="122" t="s">
        <v>602</v>
      </c>
      <c r="J11" s="123" t="s">
        <v>603</v>
      </c>
      <c r="K11" s="123">
        <f>H11-F11</f>
        <v>41</v>
      </c>
      <c r="L11" s="124">
        <f>(F11*-0.7)/100</f>
        <v>-4.8369999999999997</v>
      </c>
      <c r="M11" s="125">
        <f>(K11+L11)/F11</f>
        <v>5.233429811866859E-2</v>
      </c>
      <c r="N11" s="123" t="s">
        <v>604</v>
      </c>
      <c r="O11" s="126">
        <v>45084</v>
      </c>
      <c r="P11" s="123">
        <f>VLOOKUP(D11,'MidCap Intra'!B40:C539,2,0)</f>
        <v>784.8</v>
      </c>
      <c r="Q11" s="41"/>
      <c r="R11" s="41" t="s">
        <v>601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3.5" customHeight="1">
      <c r="A12" s="310">
        <v>3</v>
      </c>
      <c r="B12" s="317">
        <v>45077</v>
      </c>
      <c r="C12" s="348"/>
      <c r="D12" s="371" t="s">
        <v>406</v>
      </c>
      <c r="E12" s="368" t="s">
        <v>597</v>
      </c>
      <c r="F12" s="310">
        <v>157</v>
      </c>
      <c r="G12" s="310">
        <v>144</v>
      </c>
      <c r="H12" s="310">
        <v>166.5</v>
      </c>
      <c r="I12" s="372" t="s">
        <v>605</v>
      </c>
      <c r="J12" s="123" t="s">
        <v>1039</v>
      </c>
      <c r="K12" s="123">
        <f>H12-F12</f>
        <v>9.5</v>
      </c>
      <c r="L12" s="124">
        <f>(F12*-0.7)/100</f>
        <v>-1.099</v>
      </c>
      <c r="M12" s="125">
        <f>(K12+L12)/F12</f>
        <v>5.350955414012739E-2</v>
      </c>
      <c r="N12" s="123" t="s">
        <v>604</v>
      </c>
      <c r="O12" s="126">
        <v>45098</v>
      </c>
      <c r="P12" s="123">
        <f>VLOOKUP(D12,'MidCap Intra'!B41:C540,2,0)</f>
        <v>163.9</v>
      </c>
      <c r="Q12" s="41"/>
      <c r="R12" s="41" t="s">
        <v>601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3.5" customHeight="1">
      <c r="A13" s="117">
        <v>4</v>
      </c>
      <c r="B13" s="118">
        <v>45082</v>
      </c>
      <c r="C13" s="119"/>
      <c r="D13" s="120" t="s">
        <v>501</v>
      </c>
      <c r="E13" s="121" t="s">
        <v>597</v>
      </c>
      <c r="F13" s="117">
        <v>180.5</v>
      </c>
      <c r="G13" s="117">
        <v>164</v>
      </c>
      <c r="H13" s="117">
        <v>193.5</v>
      </c>
      <c r="I13" s="122" t="s">
        <v>606</v>
      </c>
      <c r="J13" s="123" t="s">
        <v>607</v>
      </c>
      <c r="K13" s="123">
        <f>H13-F13</f>
        <v>13</v>
      </c>
      <c r="L13" s="124">
        <f>(F13*-0.7)/100</f>
        <v>-1.2634999999999998</v>
      </c>
      <c r="M13" s="125">
        <f>(K13+L13)/F13</f>
        <v>6.5022160664819945E-2</v>
      </c>
      <c r="N13" s="123" t="s">
        <v>604</v>
      </c>
      <c r="O13" s="126">
        <v>45091</v>
      </c>
      <c r="P13" s="123">
        <f>VLOOKUP(D13,'MidCap Intra'!B42:C541,2,0)</f>
        <v>186</v>
      </c>
      <c r="Q13" s="41"/>
      <c r="R13" s="41" t="s">
        <v>601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3.5" customHeight="1">
      <c r="A14" s="107">
        <v>5</v>
      </c>
      <c r="B14" s="108">
        <v>45084</v>
      </c>
      <c r="C14" s="109"/>
      <c r="D14" s="110" t="s">
        <v>236</v>
      </c>
      <c r="E14" s="111" t="s">
        <v>597</v>
      </c>
      <c r="F14" s="107" t="s">
        <v>608</v>
      </c>
      <c r="G14" s="107">
        <v>1385</v>
      </c>
      <c r="H14" s="107"/>
      <c r="I14" s="112" t="s">
        <v>609</v>
      </c>
      <c r="J14" s="113" t="s">
        <v>600</v>
      </c>
      <c r="K14" s="113"/>
      <c r="L14" s="114"/>
      <c r="M14" s="115"/>
      <c r="N14" s="113"/>
      <c r="O14" s="116"/>
      <c r="P14" s="127">
        <f>VLOOKUP(D14,'MidCap Intra'!B43:C542,2,0)</f>
        <v>1511.95</v>
      </c>
      <c r="Q14" s="41"/>
      <c r="R14" s="41" t="s">
        <v>601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3.5" customHeight="1">
      <c r="A15" s="117">
        <v>6</v>
      </c>
      <c r="B15" s="118">
        <v>45086</v>
      </c>
      <c r="C15" s="119"/>
      <c r="D15" s="120" t="s">
        <v>440</v>
      </c>
      <c r="E15" s="121" t="s">
        <v>597</v>
      </c>
      <c r="F15" s="117">
        <v>230</v>
      </c>
      <c r="G15" s="117">
        <v>200</v>
      </c>
      <c r="H15" s="117">
        <v>248</v>
      </c>
      <c r="I15" s="122" t="s">
        <v>610</v>
      </c>
      <c r="J15" s="123" t="s">
        <v>1024</v>
      </c>
      <c r="K15" s="123">
        <f>H15-F15</f>
        <v>18</v>
      </c>
      <c r="L15" s="124">
        <f>(F15*-0.7)/100</f>
        <v>-1.61</v>
      </c>
      <c r="M15" s="125">
        <f>(K15+L15)/F15</f>
        <v>7.1260869565217391E-2</v>
      </c>
      <c r="N15" s="123" t="s">
        <v>604</v>
      </c>
      <c r="O15" s="126">
        <v>45096</v>
      </c>
      <c r="P15" s="123">
        <f>VLOOKUP(D15,'MidCap Intra'!B44:C543,2,0)</f>
        <v>242</v>
      </c>
      <c r="Q15" s="41"/>
      <c r="R15" s="41" t="s">
        <v>601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3.5" customHeight="1">
      <c r="A16" s="310">
        <v>7</v>
      </c>
      <c r="B16" s="317">
        <v>45089</v>
      </c>
      <c r="C16" s="348"/>
      <c r="D16" s="371" t="s">
        <v>521</v>
      </c>
      <c r="E16" s="368" t="s">
        <v>597</v>
      </c>
      <c r="F16" s="310">
        <v>401</v>
      </c>
      <c r="G16" s="310">
        <v>370</v>
      </c>
      <c r="H16" s="310">
        <v>423</v>
      </c>
      <c r="I16" s="372" t="s">
        <v>611</v>
      </c>
      <c r="J16" s="123" t="s">
        <v>1026</v>
      </c>
      <c r="K16" s="123">
        <f>H16-F16</f>
        <v>22</v>
      </c>
      <c r="L16" s="124">
        <f>(F16*-0.7)/100</f>
        <v>-2.8069999999999999</v>
      </c>
      <c r="M16" s="125">
        <f>(K16+L16)/F16</f>
        <v>4.7862842892768084E-2</v>
      </c>
      <c r="N16" s="123" t="s">
        <v>604</v>
      </c>
      <c r="O16" s="126">
        <v>45096</v>
      </c>
      <c r="P16" s="123">
        <f>VLOOKUP(D16,'MidCap Intra'!B45:C544,2,0)</f>
        <v>436.3</v>
      </c>
      <c r="Q16" s="41"/>
      <c r="R16" s="41" t="s">
        <v>601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28">
        <v>8</v>
      </c>
      <c r="B17" s="129">
        <v>45090</v>
      </c>
      <c r="C17" s="130"/>
      <c r="D17" s="334" t="s">
        <v>339</v>
      </c>
      <c r="E17" s="331" t="s">
        <v>597</v>
      </c>
      <c r="F17" s="336" t="s">
        <v>1040</v>
      </c>
      <c r="G17" s="113">
        <v>3900</v>
      </c>
      <c r="H17" s="131"/>
      <c r="I17" s="132" t="s">
        <v>612</v>
      </c>
      <c r="J17" s="133" t="s">
        <v>600</v>
      </c>
      <c r="K17" s="134"/>
      <c r="L17" s="135"/>
      <c r="M17" s="136"/>
      <c r="N17" s="137"/>
      <c r="O17" s="138"/>
      <c r="P17" s="127">
        <f>VLOOKUP(D17,'MidCap Intra'!B46:C545,2,0)</f>
        <v>4380.95</v>
      </c>
      <c r="Q17" s="41"/>
      <c r="R17" s="41" t="s">
        <v>601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128">
        <v>9</v>
      </c>
      <c r="B18" s="129">
        <v>45092</v>
      </c>
      <c r="C18" s="130"/>
      <c r="D18" s="334" t="s">
        <v>62</v>
      </c>
      <c r="E18" s="331" t="s">
        <v>597</v>
      </c>
      <c r="F18" s="107" t="s">
        <v>969</v>
      </c>
      <c r="G18" s="113">
        <v>6400</v>
      </c>
      <c r="H18" s="131"/>
      <c r="I18" s="332" t="s">
        <v>970</v>
      </c>
      <c r="J18" s="333" t="s">
        <v>600</v>
      </c>
      <c r="K18" s="134"/>
      <c r="L18" s="135"/>
      <c r="M18" s="136"/>
      <c r="N18" s="137"/>
      <c r="O18" s="138"/>
      <c r="P18" s="127">
        <f>VLOOKUP(D18,'MidCap Intra'!B47:C546,2,0)</f>
        <v>6995.25</v>
      </c>
      <c r="Q18" s="41"/>
      <c r="R18" s="41" t="s">
        <v>601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28">
        <v>10</v>
      </c>
      <c r="B19" s="129">
        <v>45092</v>
      </c>
      <c r="C19" s="130"/>
      <c r="D19" s="335" t="s">
        <v>193</v>
      </c>
      <c r="E19" s="331" t="s">
        <v>597</v>
      </c>
      <c r="F19" s="107" t="s">
        <v>971</v>
      </c>
      <c r="G19" s="113">
        <v>930</v>
      </c>
      <c r="H19" s="131"/>
      <c r="I19" s="332" t="s">
        <v>972</v>
      </c>
      <c r="J19" s="333" t="s">
        <v>600</v>
      </c>
      <c r="K19" s="134"/>
      <c r="L19" s="135"/>
      <c r="M19" s="136"/>
      <c r="N19" s="137"/>
      <c r="O19" s="138"/>
      <c r="P19" s="127">
        <f>VLOOKUP(D19,'MidCap Intra'!B48:C547,2,0)</f>
        <v>984.8</v>
      </c>
      <c r="Q19" s="41"/>
      <c r="R19" s="41" t="s">
        <v>601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10">
        <v>11</v>
      </c>
      <c r="B20" s="317">
        <v>45093</v>
      </c>
      <c r="C20" s="348"/>
      <c r="D20" s="371" t="s">
        <v>146</v>
      </c>
      <c r="E20" s="368" t="s">
        <v>597</v>
      </c>
      <c r="F20" s="310">
        <v>465</v>
      </c>
      <c r="G20" s="310">
        <v>434</v>
      </c>
      <c r="H20" s="310">
        <v>490.5</v>
      </c>
      <c r="I20" s="372" t="s">
        <v>981</v>
      </c>
      <c r="J20" s="123" t="s">
        <v>1045</v>
      </c>
      <c r="K20" s="123">
        <f>H20-F20</f>
        <v>25.5</v>
      </c>
      <c r="L20" s="124">
        <f>(F20*-0.7)/100</f>
        <v>-3.2549999999999999</v>
      </c>
      <c r="M20" s="125">
        <f>(K20+L20)/F20</f>
        <v>4.7838709677419357E-2</v>
      </c>
      <c r="N20" s="123" t="s">
        <v>604</v>
      </c>
      <c r="O20" s="126">
        <v>45099</v>
      </c>
      <c r="P20" s="123">
        <f>VLOOKUP(D20,'MidCap Intra'!B49:C548,2,0)</f>
        <v>473.35</v>
      </c>
      <c r="Q20" s="41"/>
      <c r="R20" s="41" t="s">
        <v>601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28">
        <v>12</v>
      </c>
      <c r="B21" s="129">
        <v>45096</v>
      </c>
      <c r="C21" s="130"/>
      <c r="D21" s="334" t="s">
        <v>511</v>
      </c>
      <c r="E21" s="353" t="s">
        <v>597</v>
      </c>
      <c r="F21" s="107" t="s">
        <v>1006</v>
      </c>
      <c r="G21" s="113">
        <v>489</v>
      </c>
      <c r="H21" s="131"/>
      <c r="I21" s="132" t="s">
        <v>997</v>
      </c>
      <c r="J21" s="133" t="s">
        <v>600</v>
      </c>
      <c r="K21" s="134"/>
      <c r="L21" s="135"/>
      <c r="M21" s="136"/>
      <c r="N21" s="137"/>
      <c r="O21" s="138"/>
      <c r="P21" s="127">
        <f>VLOOKUP(D21,'MidCap Intra'!B50:C549,2,0)</f>
        <v>553.70000000000005</v>
      </c>
      <c r="Q21" s="41"/>
      <c r="R21" s="41" t="s">
        <v>601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373">
        <v>13</v>
      </c>
      <c r="B22" s="374">
        <v>45097</v>
      </c>
      <c r="C22" s="375"/>
      <c r="D22" s="376" t="s">
        <v>432</v>
      </c>
      <c r="E22" s="377" t="s">
        <v>597</v>
      </c>
      <c r="F22" s="310">
        <v>99.5</v>
      </c>
      <c r="G22" s="313">
        <v>89</v>
      </c>
      <c r="H22" s="310">
        <v>105.5</v>
      </c>
      <c r="I22" s="378" t="s">
        <v>1018</v>
      </c>
      <c r="J22" s="123" t="s">
        <v>679</v>
      </c>
      <c r="K22" s="123">
        <f>H22-F22</f>
        <v>6</v>
      </c>
      <c r="L22" s="124">
        <f>(F22*-0.7)/100</f>
        <v>-0.6964999999999999</v>
      </c>
      <c r="M22" s="125">
        <f>(K22+L22)/F22</f>
        <v>5.330150753768844E-2</v>
      </c>
      <c r="N22" s="123" t="s">
        <v>604</v>
      </c>
      <c r="O22" s="126">
        <v>45097</v>
      </c>
      <c r="P22" s="123">
        <f>VLOOKUP(D22,'MidCap Intra'!B51:C550,2,0)</f>
        <v>101.95</v>
      </c>
      <c r="Q22" s="41"/>
      <c r="R22" s="41" t="s">
        <v>601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373">
        <v>14</v>
      </c>
      <c r="B23" s="374">
        <v>45097</v>
      </c>
      <c r="C23" s="375"/>
      <c r="D23" s="376" t="s">
        <v>478</v>
      </c>
      <c r="E23" s="377" t="s">
        <v>597</v>
      </c>
      <c r="F23" s="310">
        <v>154.5</v>
      </c>
      <c r="G23" s="313">
        <v>144</v>
      </c>
      <c r="H23" s="310">
        <v>166</v>
      </c>
      <c r="I23" s="378" t="s">
        <v>1019</v>
      </c>
      <c r="J23" s="123" t="s">
        <v>1070</v>
      </c>
      <c r="K23" s="123">
        <f>H23-F23</f>
        <v>11.5</v>
      </c>
      <c r="L23" s="124">
        <f>(F23*-0.7)/100</f>
        <v>-1.0814999999999999</v>
      </c>
      <c r="M23" s="125">
        <f>(K23+L23)/F23</f>
        <v>6.74336569579288E-2</v>
      </c>
      <c r="N23" s="123" t="s">
        <v>604</v>
      </c>
      <c r="O23" s="126">
        <v>45107</v>
      </c>
      <c r="P23" s="123">
        <f>VLOOKUP(D23,'MidCap Intra'!B52:C551,2,0)</f>
        <v>162.75</v>
      </c>
      <c r="Q23" s="41"/>
      <c r="R23" s="41" t="s">
        <v>601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128">
        <v>15</v>
      </c>
      <c r="B24" s="129">
        <v>45098</v>
      </c>
      <c r="C24" s="130"/>
      <c r="D24" s="335" t="s">
        <v>432</v>
      </c>
      <c r="E24" s="353" t="s">
        <v>597</v>
      </c>
      <c r="F24" s="107" t="s">
        <v>1038</v>
      </c>
      <c r="G24" s="113">
        <v>94</v>
      </c>
      <c r="H24" s="131"/>
      <c r="I24" s="132" t="s">
        <v>1018</v>
      </c>
      <c r="J24" s="133" t="s">
        <v>600</v>
      </c>
      <c r="K24" s="134"/>
      <c r="L24" s="135"/>
      <c r="M24" s="136"/>
      <c r="N24" s="137"/>
      <c r="O24" s="138"/>
      <c r="P24" s="127">
        <f>VLOOKUP(D24,'MidCap Intra'!B53:C552,2,0)</f>
        <v>101.95</v>
      </c>
      <c r="Q24" s="41"/>
      <c r="R24" s="41" t="s">
        <v>601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28">
        <v>16</v>
      </c>
      <c r="B25" s="129">
        <v>45099</v>
      </c>
      <c r="C25" s="130"/>
      <c r="D25" s="335" t="s">
        <v>404</v>
      </c>
      <c r="E25" s="353" t="s">
        <v>597</v>
      </c>
      <c r="F25" s="107" t="s">
        <v>1049</v>
      </c>
      <c r="G25" s="113">
        <v>2840</v>
      </c>
      <c r="H25" s="131"/>
      <c r="I25" s="132" t="s">
        <v>1050</v>
      </c>
      <c r="J25" s="133" t="s">
        <v>600</v>
      </c>
      <c r="K25" s="134"/>
      <c r="L25" s="135"/>
      <c r="M25" s="136"/>
      <c r="N25" s="137"/>
      <c r="O25" s="138"/>
      <c r="P25" s="127">
        <f>VLOOKUP(D25,'MidCap Intra'!B54:C553,2,0)</f>
        <v>2932.35</v>
      </c>
      <c r="Q25" s="41"/>
      <c r="R25" s="41" t="s">
        <v>601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73">
        <v>17</v>
      </c>
      <c r="B26" s="374">
        <v>45100</v>
      </c>
      <c r="C26" s="375"/>
      <c r="D26" s="376" t="s">
        <v>131</v>
      </c>
      <c r="E26" s="377" t="s">
        <v>597</v>
      </c>
      <c r="F26" s="310">
        <v>625</v>
      </c>
      <c r="G26" s="313">
        <v>567</v>
      </c>
      <c r="H26" s="310">
        <v>665.5</v>
      </c>
      <c r="I26" s="378" t="s">
        <v>1062</v>
      </c>
      <c r="J26" s="123" t="s">
        <v>1087</v>
      </c>
      <c r="K26" s="123">
        <f>H26-F26</f>
        <v>40.5</v>
      </c>
      <c r="L26" s="124">
        <f>(F26*-0.7)/100</f>
        <v>-4.375</v>
      </c>
      <c r="M26" s="125">
        <f>(K26+L26)/F26</f>
        <v>5.7799999999999997E-2</v>
      </c>
      <c r="N26" s="123" t="s">
        <v>604</v>
      </c>
      <c r="O26" s="126">
        <v>45104</v>
      </c>
      <c r="P26" s="123">
        <f>VLOOKUP(D26,'MidCap Intra'!B55:C554,2,0)</f>
        <v>651.20000000000005</v>
      </c>
      <c r="Q26" s="41"/>
      <c r="R26" s="41" t="s">
        <v>601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408">
        <v>28</v>
      </c>
      <c r="B27" s="108">
        <v>45105</v>
      </c>
      <c r="C27" s="409"/>
      <c r="D27" s="410" t="s">
        <v>131</v>
      </c>
      <c r="E27" s="111" t="s">
        <v>597</v>
      </c>
      <c r="F27" s="107" t="s">
        <v>1109</v>
      </c>
      <c r="G27" s="113">
        <v>597</v>
      </c>
      <c r="H27" s="107"/>
      <c r="I27" s="107" t="s">
        <v>1110</v>
      </c>
      <c r="J27" s="113" t="s">
        <v>600</v>
      </c>
      <c r="K27" s="113"/>
      <c r="L27" s="114"/>
      <c r="M27" s="115"/>
      <c r="N27" s="113"/>
      <c r="O27" s="411"/>
      <c r="P27" s="300"/>
      <c r="Q27" s="41"/>
      <c r="R27" s="41" t="s">
        <v>601</v>
      </c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408"/>
      <c r="B28" s="108"/>
      <c r="C28" s="409"/>
      <c r="D28" s="410"/>
      <c r="E28" s="111"/>
      <c r="F28" s="107"/>
      <c r="G28" s="113"/>
      <c r="H28" s="107"/>
      <c r="I28" s="107"/>
      <c r="J28" s="113"/>
      <c r="K28" s="113"/>
      <c r="L28" s="114"/>
      <c r="M28" s="115"/>
      <c r="N28" s="113"/>
      <c r="O28" s="411"/>
      <c r="P28" s="300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408"/>
      <c r="B29" s="108"/>
      <c r="C29" s="409"/>
      <c r="D29" s="410"/>
      <c r="E29" s="111"/>
      <c r="F29" s="107"/>
      <c r="G29" s="113"/>
      <c r="H29" s="107"/>
      <c r="I29" s="107"/>
      <c r="J29" s="113"/>
      <c r="K29" s="113"/>
      <c r="L29" s="114"/>
      <c r="M29" s="115"/>
      <c r="N29" s="113"/>
      <c r="O29" s="411"/>
      <c r="P29" s="30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3.5" customHeight="1">
      <c r="A30" s="107"/>
      <c r="B30" s="108"/>
      <c r="C30" s="109"/>
      <c r="D30" s="110"/>
      <c r="E30" s="111"/>
      <c r="F30" s="107"/>
      <c r="G30" s="107"/>
      <c r="H30" s="107"/>
      <c r="I30" s="112"/>
      <c r="J30" s="113"/>
      <c r="K30" s="113"/>
      <c r="L30" s="114"/>
      <c r="M30" s="115"/>
      <c r="N30" s="113"/>
      <c r="O30" s="116"/>
      <c r="P30" s="300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3" spans="1:38" ht="14.25" customHeight="1">
      <c r="A33" s="139"/>
      <c r="B33" s="140"/>
      <c r="C33" s="141"/>
      <c r="D33" s="142"/>
      <c r="E33" s="143"/>
      <c r="F33" s="143"/>
      <c r="G33" s="139"/>
      <c r="H33" s="143"/>
      <c r="I33" s="144"/>
      <c r="J33" s="145"/>
      <c r="K33" s="145"/>
      <c r="L33" s="146"/>
      <c r="M33" s="147"/>
      <c r="N33" s="148"/>
      <c r="O33" s="149"/>
      <c r="P33" s="150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51" t="s">
        <v>613</v>
      </c>
      <c r="B34" s="152"/>
      <c r="C34" s="153"/>
      <c r="E34" s="154"/>
      <c r="F34" s="154"/>
      <c r="G34" s="154"/>
      <c r="H34" s="154"/>
      <c r="I34" s="154"/>
      <c r="J34" s="155"/>
      <c r="K34" s="154"/>
      <c r="L34" s="156"/>
      <c r="M34" s="62"/>
      <c r="N34" s="155"/>
      <c r="O34" s="153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57" t="s">
        <v>614</v>
      </c>
      <c r="B35" s="151"/>
      <c r="C35" s="151"/>
      <c r="D35" s="151"/>
      <c r="E35" s="41"/>
      <c r="F35" s="158" t="s">
        <v>615</v>
      </c>
      <c r="G35" s="6"/>
      <c r="H35" s="6"/>
      <c r="I35" s="6"/>
      <c r="J35" s="159"/>
      <c r="K35" s="160"/>
      <c r="L35" s="160"/>
      <c r="M35" s="161"/>
      <c r="N35" s="1"/>
      <c r="O35" s="162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51" t="s">
        <v>616</v>
      </c>
      <c r="B36" s="151"/>
      <c r="C36" s="151"/>
      <c r="D36" s="151" t="s">
        <v>617</v>
      </c>
      <c r="E36" s="6"/>
      <c r="F36" s="158" t="s">
        <v>618</v>
      </c>
      <c r="G36" s="6"/>
      <c r="H36" s="6"/>
      <c r="I36" s="6"/>
      <c r="J36" s="159"/>
      <c r="K36" s="160"/>
      <c r="L36" s="160"/>
      <c r="M36" s="161"/>
      <c r="N36" s="1"/>
      <c r="O36" s="162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51"/>
      <c r="B37" s="151"/>
      <c r="C37" s="151"/>
      <c r="D37" s="151"/>
      <c r="E37" s="6"/>
      <c r="F37" s="6"/>
      <c r="G37" s="6"/>
      <c r="H37" s="6"/>
      <c r="I37" s="6"/>
      <c r="J37" s="163"/>
      <c r="K37" s="160"/>
      <c r="L37" s="160"/>
      <c r="M37" s="6"/>
      <c r="N37" s="164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65" t="s">
        <v>619</v>
      </c>
      <c r="C38" s="165"/>
      <c r="D38" s="165"/>
      <c r="E38" s="165"/>
      <c r="F38" s="166"/>
      <c r="G38" s="6"/>
      <c r="H38" s="6"/>
      <c r="I38" s="167"/>
      <c r="J38" s="168"/>
      <c r="K38" s="169"/>
      <c r="L38" s="168"/>
      <c r="M38" s="6"/>
      <c r="N38" s="1"/>
      <c r="O38" s="1"/>
      <c r="P38" s="1"/>
      <c r="R38" s="62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170" t="s">
        <v>16</v>
      </c>
      <c r="B39" s="170" t="s">
        <v>569</v>
      </c>
      <c r="C39" s="170"/>
      <c r="D39" s="91" t="s">
        <v>584</v>
      </c>
      <c r="E39" s="170" t="s">
        <v>585</v>
      </c>
      <c r="F39" s="170" t="s">
        <v>586</v>
      </c>
      <c r="G39" s="170" t="s">
        <v>620</v>
      </c>
      <c r="H39" s="170" t="s">
        <v>588</v>
      </c>
      <c r="I39" s="170" t="s">
        <v>589</v>
      </c>
      <c r="J39" s="106" t="s">
        <v>590</v>
      </c>
      <c r="K39" s="104" t="s">
        <v>621</v>
      </c>
      <c r="L39" s="171" t="s">
        <v>592</v>
      </c>
      <c r="M39" s="106" t="s">
        <v>593</v>
      </c>
      <c r="N39" s="103" t="s">
        <v>594</v>
      </c>
      <c r="O39" s="91" t="s">
        <v>595</v>
      </c>
      <c r="P39" s="41"/>
      <c r="Q39" s="1"/>
      <c r="R39" s="62"/>
      <c r="S39" s="62"/>
      <c r="T39" s="62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3.5" customHeight="1">
      <c r="A40" s="117">
        <v>1</v>
      </c>
      <c r="B40" s="172">
        <v>45069</v>
      </c>
      <c r="C40" s="119"/>
      <c r="D40" s="120" t="s">
        <v>50</v>
      </c>
      <c r="E40" s="121" t="s">
        <v>622</v>
      </c>
      <c r="F40" s="117">
        <v>1811</v>
      </c>
      <c r="G40" s="117">
        <v>1750</v>
      </c>
      <c r="H40" s="117">
        <v>1855</v>
      </c>
      <c r="I40" s="122" t="s">
        <v>623</v>
      </c>
      <c r="J40" s="123" t="s">
        <v>624</v>
      </c>
      <c r="K40" s="123">
        <f t="shared" ref="K40:K42" si="0">H40-F40</f>
        <v>44</v>
      </c>
      <c r="L40" s="124">
        <f t="shared" ref="L40:L42" si="1">(F40*-0.7)/100</f>
        <v>-12.676999999999998</v>
      </c>
      <c r="M40" s="125">
        <f t="shared" ref="M40:M42" si="2">(K40+L40)/F40</f>
        <v>1.7295969077857538E-2</v>
      </c>
      <c r="N40" s="123" t="s">
        <v>604</v>
      </c>
      <c r="O40" s="126">
        <v>45083</v>
      </c>
      <c r="P40" s="41"/>
      <c r="Q40" s="173"/>
      <c r="R40" s="173" t="s">
        <v>601</v>
      </c>
      <c r="S40" s="41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</row>
    <row r="41" spans="1:38" ht="13.5" customHeight="1">
      <c r="A41" s="175">
        <v>2</v>
      </c>
      <c r="B41" s="176">
        <v>45078</v>
      </c>
      <c r="C41" s="177"/>
      <c r="D41" s="178" t="s">
        <v>175</v>
      </c>
      <c r="E41" s="179" t="s">
        <v>622</v>
      </c>
      <c r="F41" s="175">
        <v>555.5</v>
      </c>
      <c r="G41" s="175">
        <v>539</v>
      </c>
      <c r="H41" s="175">
        <v>539</v>
      </c>
      <c r="I41" s="180" t="s">
        <v>625</v>
      </c>
      <c r="J41" s="181" t="s">
        <v>626</v>
      </c>
      <c r="K41" s="181">
        <f t="shared" si="0"/>
        <v>-16.5</v>
      </c>
      <c r="L41" s="182">
        <f t="shared" si="1"/>
        <v>-3.8884999999999996</v>
      </c>
      <c r="M41" s="183">
        <f t="shared" si="2"/>
        <v>-3.6702970297029701E-2</v>
      </c>
      <c r="N41" s="181" t="s">
        <v>627</v>
      </c>
      <c r="O41" s="184">
        <v>45086</v>
      </c>
      <c r="P41" s="41"/>
      <c r="Q41" s="173"/>
      <c r="R41" s="173" t="s">
        <v>601</v>
      </c>
      <c r="S41" s="41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</row>
    <row r="42" spans="1:38" ht="13.5" customHeight="1">
      <c r="A42" s="398">
        <v>3</v>
      </c>
      <c r="B42" s="399">
        <v>45078</v>
      </c>
      <c r="C42" s="400"/>
      <c r="D42" s="401" t="s">
        <v>94</v>
      </c>
      <c r="E42" s="402" t="s">
        <v>622</v>
      </c>
      <c r="F42" s="398">
        <v>229.5</v>
      </c>
      <c r="G42" s="398">
        <v>222</v>
      </c>
      <c r="H42" s="398">
        <v>229.75</v>
      </c>
      <c r="I42" s="403" t="s">
        <v>628</v>
      </c>
      <c r="J42" s="404" t="s">
        <v>1171</v>
      </c>
      <c r="K42" s="404">
        <f t="shared" si="0"/>
        <v>0.25</v>
      </c>
      <c r="L42" s="405">
        <f t="shared" si="1"/>
        <v>-1.6064999999999998</v>
      </c>
      <c r="M42" s="406">
        <f t="shared" si="2"/>
        <v>-5.9106753812636159E-3</v>
      </c>
      <c r="N42" s="404" t="s">
        <v>663</v>
      </c>
      <c r="O42" s="407">
        <v>45107</v>
      </c>
      <c r="P42" s="41"/>
      <c r="Q42" s="173"/>
      <c r="R42" s="173" t="s">
        <v>601</v>
      </c>
      <c r="S42" s="41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</row>
    <row r="43" spans="1:38" ht="13.5" customHeight="1">
      <c r="A43" s="175">
        <v>4</v>
      </c>
      <c r="B43" s="176">
        <v>45079</v>
      </c>
      <c r="C43" s="177"/>
      <c r="D43" s="178" t="s">
        <v>629</v>
      </c>
      <c r="E43" s="179" t="s">
        <v>622</v>
      </c>
      <c r="F43" s="175">
        <v>293</v>
      </c>
      <c r="G43" s="175">
        <v>284</v>
      </c>
      <c r="H43" s="175">
        <v>284</v>
      </c>
      <c r="I43" s="180" t="s">
        <v>630</v>
      </c>
      <c r="J43" s="181" t="s">
        <v>631</v>
      </c>
      <c r="K43" s="181">
        <f>H43-F43</f>
        <v>-9</v>
      </c>
      <c r="L43" s="182">
        <f>(F43*-0.7)/100</f>
        <v>-2.0510000000000002</v>
      </c>
      <c r="M43" s="183">
        <f>(K43+L43)/F43</f>
        <v>-3.7716723549488053E-2</v>
      </c>
      <c r="N43" s="181" t="s">
        <v>627</v>
      </c>
      <c r="O43" s="184">
        <v>45085</v>
      </c>
      <c r="P43" s="41"/>
      <c r="Q43" s="173"/>
      <c r="R43" s="173" t="s">
        <v>601</v>
      </c>
      <c r="S43" s="41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</row>
    <row r="44" spans="1:38" ht="13.5" customHeight="1">
      <c r="A44" s="398">
        <v>5</v>
      </c>
      <c r="B44" s="399">
        <v>45084</v>
      </c>
      <c r="C44" s="400"/>
      <c r="D44" s="401" t="s">
        <v>50</v>
      </c>
      <c r="E44" s="402" t="s">
        <v>622</v>
      </c>
      <c r="F44" s="398">
        <v>1843</v>
      </c>
      <c r="G44" s="398">
        <v>1785</v>
      </c>
      <c r="H44" s="398">
        <v>1850</v>
      </c>
      <c r="I44" s="403" t="s">
        <v>632</v>
      </c>
      <c r="J44" s="404" t="s">
        <v>695</v>
      </c>
      <c r="K44" s="404">
        <f t="shared" ref="K44" si="3">H44-F44</f>
        <v>7</v>
      </c>
      <c r="L44" s="405">
        <f t="shared" ref="L44" si="4">(F44*-0.7)/100</f>
        <v>-12.901</v>
      </c>
      <c r="M44" s="406">
        <f t="shared" ref="M44" si="5">(K44+L44)/F44</f>
        <v>-3.2018448182311449E-3</v>
      </c>
      <c r="N44" s="404" t="s">
        <v>663</v>
      </c>
      <c r="O44" s="407">
        <v>45099</v>
      </c>
      <c r="P44" s="41"/>
      <c r="Q44" s="173"/>
      <c r="R44" s="173" t="s">
        <v>601</v>
      </c>
      <c r="S44" s="41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</row>
    <row r="45" spans="1:38" ht="13.5" customHeight="1">
      <c r="A45" s="175">
        <v>6</v>
      </c>
      <c r="B45" s="176">
        <v>45084</v>
      </c>
      <c r="C45" s="177"/>
      <c r="D45" s="178" t="s">
        <v>91</v>
      </c>
      <c r="E45" s="179" t="s">
        <v>622</v>
      </c>
      <c r="F45" s="175">
        <v>280.5</v>
      </c>
      <c r="G45" s="175">
        <v>272.5</v>
      </c>
      <c r="H45" s="175">
        <v>272.5</v>
      </c>
      <c r="I45" s="180" t="s">
        <v>633</v>
      </c>
      <c r="J45" s="181" t="s">
        <v>1060</v>
      </c>
      <c r="K45" s="181">
        <f>H45-F45</f>
        <v>-8</v>
      </c>
      <c r="L45" s="182">
        <f>(F45*-0.7)/100</f>
        <v>-1.9635</v>
      </c>
      <c r="M45" s="183">
        <f>(K45+L45)/F45</f>
        <v>-3.55204991087344E-2</v>
      </c>
      <c r="N45" s="181" t="s">
        <v>627</v>
      </c>
      <c r="O45" s="184">
        <v>45100</v>
      </c>
      <c r="P45" s="41"/>
      <c r="Q45" s="173"/>
      <c r="R45" s="173" t="s">
        <v>634</v>
      </c>
      <c r="S45" s="41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</row>
    <row r="46" spans="1:38" ht="13.5" customHeight="1">
      <c r="A46" s="310">
        <v>7</v>
      </c>
      <c r="B46" s="347">
        <v>45092</v>
      </c>
      <c r="C46" s="348"/>
      <c r="D46" s="349" t="s">
        <v>478</v>
      </c>
      <c r="E46" s="350" t="s">
        <v>622</v>
      </c>
      <c r="F46" s="351">
        <v>158</v>
      </c>
      <c r="G46" s="310">
        <v>153</v>
      </c>
      <c r="H46" s="310">
        <v>163.25</v>
      </c>
      <c r="I46" s="352" t="s">
        <v>973</v>
      </c>
      <c r="J46" s="123" t="s">
        <v>979</v>
      </c>
      <c r="K46" s="123">
        <f t="shared" ref="K46" si="6">H46-F46</f>
        <v>5.25</v>
      </c>
      <c r="L46" s="124">
        <f t="shared" ref="L46" si="7">(F46*-0.7)/100</f>
        <v>-1.1059999999999999</v>
      </c>
      <c r="M46" s="125">
        <f t="shared" ref="M46" si="8">(K46+L46)/F46</f>
        <v>2.6227848101265824E-2</v>
      </c>
      <c r="N46" s="123" t="s">
        <v>604</v>
      </c>
      <c r="O46" s="126">
        <v>45093</v>
      </c>
      <c r="P46" s="41"/>
      <c r="Q46" s="173"/>
      <c r="R46" s="173" t="s">
        <v>601</v>
      </c>
      <c r="S46" s="41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</row>
    <row r="47" spans="1:38" ht="13.5" customHeight="1">
      <c r="A47" s="310">
        <v>8</v>
      </c>
      <c r="B47" s="347">
        <v>45096</v>
      </c>
      <c r="C47" s="348"/>
      <c r="D47" s="349" t="s">
        <v>157</v>
      </c>
      <c r="E47" s="368" t="s">
        <v>622</v>
      </c>
      <c r="F47" s="351">
        <v>661.5</v>
      </c>
      <c r="G47" s="310">
        <v>645</v>
      </c>
      <c r="H47" s="310">
        <v>674</v>
      </c>
      <c r="I47" s="352" t="s">
        <v>986</v>
      </c>
      <c r="J47" s="123" t="s">
        <v>994</v>
      </c>
      <c r="K47" s="123">
        <f t="shared" ref="K47" si="9">H47-F47</f>
        <v>12.5</v>
      </c>
      <c r="L47" s="124">
        <f>(F47*-0.07)/100</f>
        <v>-0.46305000000000007</v>
      </c>
      <c r="M47" s="125">
        <f t="shared" ref="M47" si="10">(K47+L47)/F47</f>
        <v>1.8196447467876038E-2</v>
      </c>
      <c r="N47" s="123" t="s">
        <v>604</v>
      </c>
      <c r="O47" s="126">
        <v>45096</v>
      </c>
      <c r="P47" s="41"/>
      <c r="Q47" s="173"/>
      <c r="R47" s="173" t="s">
        <v>601</v>
      </c>
      <c r="S47" s="41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</row>
    <row r="48" spans="1:38" ht="13.5" customHeight="1">
      <c r="A48" s="175">
        <v>9</v>
      </c>
      <c r="B48" s="176">
        <v>45096</v>
      </c>
      <c r="C48" s="177"/>
      <c r="D48" s="178" t="s">
        <v>157</v>
      </c>
      <c r="E48" s="179" t="s">
        <v>622</v>
      </c>
      <c r="F48" s="175">
        <v>662.5</v>
      </c>
      <c r="G48" s="175">
        <v>644</v>
      </c>
      <c r="H48" s="175">
        <v>644</v>
      </c>
      <c r="I48" s="180" t="s">
        <v>986</v>
      </c>
      <c r="J48" s="181" t="s">
        <v>1061</v>
      </c>
      <c r="K48" s="181">
        <f>H48-F48</f>
        <v>-18.5</v>
      </c>
      <c r="L48" s="182">
        <f>(F48*-0.7)/100</f>
        <v>-4.6374999999999993</v>
      </c>
      <c r="M48" s="183">
        <f>(K48+L48)/F48</f>
        <v>-3.492452830188679E-2</v>
      </c>
      <c r="N48" s="181" t="s">
        <v>627</v>
      </c>
      <c r="O48" s="184">
        <v>45100</v>
      </c>
      <c r="P48" s="41"/>
      <c r="Q48" s="173"/>
      <c r="R48" s="173" t="s">
        <v>601</v>
      </c>
      <c r="S48" s="41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</row>
    <row r="49" spans="1:38" ht="13.5" customHeight="1">
      <c r="A49" s="58"/>
      <c r="B49" s="58"/>
      <c r="C49" s="109"/>
      <c r="D49" s="110"/>
      <c r="E49" s="111"/>
      <c r="F49" s="107"/>
      <c r="G49" s="107"/>
      <c r="H49" s="107"/>
      <c r="I49" s="112"/>
      <c r="J49" s="113"/>
      <c r="K49" s="113"/>
      <c r="L49" s="114"/>
      <c r="M49" s="115"/>
      <c r="N49" s="113"/>
      <c r="O49" s="116"/>
      <c r="P49" s="41"/>
      <c r="Q49" s="173"/>
      <c r="R49" s="173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44.25" customHeight="1">
      <c r="A50" s="151" t="s">
        <v>613</v>
      </c>
      <c r="B50" s="185"/>
      <c r="C50" s="185"/>
      <c r="D50" s="1"/>
      <c r="E50" s="6"/>
      <c r="F50" s="6"/>
      <c r="G50" s="6"/>
      <c r="H50" s="6" t="s">
        <v>635</v>
      </c>
      <c r="I50" s="6"/>
      <c r="J50" s="6"/>
      <c r="K50" s="147"/>
      <c r="L50" s="186"/>
      <c r="M50" s="147"/>
      <c r="N50" s="148"/>
      <c r="O50" s="147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57" t="s">
        <v>614</v>
      </c>
      <c r="B51" s="151"/>
      <c r="C51" s="151"/>
      <c r="D51" s="151"/>
      <c r="E51" s="41"/>
      <c r="F51" s="158" t="s">
        <v>615</v>
      </c>
      <c r="G51" s="62"/>
      <c r="H51" s="41"/>
      <c r="I51" s="62"/>
      <c r="J51" s="6"/>
      <c r="K51" s="187"/>
      <c r="L51" s="188"/>
      <c r="M51" s="6"/>
      <c r="N51" s="141"/>
      <c r="O51" s="189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57"/>
      <c r="B52" s="151"/>
      <c r="C52" s="151"/>
      <c r="D52" s="151"/>
      <c r="E52" s="6"/>
      <c r="F52" s="158" t="s">
        <v>618</v>
      </c>
      <c r="G52" s="62"/>
      <c r="H52" s="41"/>
      <c r="I52" s="62"/>
      <c r="J52" s="6"/>
      <c r="K52" s="187"/>
      <c r="L52" s="188"/>
      <c r="M52" s="6"/>
      <c r="N52" s="141"/>
      <c r="O52" s="189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51"/>
      <c r="B53" s="151"/>
      <c r="C53" s="151"/>
      <c r="D53" s="151"/>
      <c r="E53" s="6"/>
      <c r="F53" s="6"/>
      <c r="G53" s="6"/>
      <c r="H53" s="6"/>
      <c r="I53" s="6"/>
      <c r="J53" s="163"/>
      <c r="K53" s="160"/>
      <c r="L53" s="161"/>
      <c r="M53" s="6"/>
      <c r="N53" s="164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90" t="s">
        <v>636</v>
      </c>
      <c r="B54" s="190"/>
      <c r="C54" s="190"/>
      <c r="D54" s="190"/>
      <c r="E54" s="6"/>
      <c r="F54" s="6"/>
      <c r="G54" s="6"/>
      <c r="H54" s="6"/>
      <c r="I54" s="6"/>
      <c r="J54" s="6"/>
      <c r="K54" s="6"/>
      <c r="L54" s="6"/>
      <c r="M54" s="6"/>
      <c r="N54" s="6"/>
      <c r="O54" s="24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104" t="s">
        <v>16</v>
      </c>
      <c r="B55" s="104" t="s">
        <v>569</v>
      </c>
      <c r="C55" s="104"/>
      <c r="D55" s="105" t="s">
        <v>584</v>
      </c>
      <c r="E55" s="104" t="s">
        <v>585</v>
      </c>
      <c r="F55" s="104" t="s">
        <v>586</v>
      </c>
      <c r="G55" s="104" t="s">
        <v>620</v>
      </c>
      <c r="H55" s="104" t="s">
        <v>588</v>
      </c>
      <c r="I55" s="104" t="s">
        <v>589</v>
      </c>
      <c r="J55" s="103" t="s">
        <v>590</v>
      </c>
      <c r="K55" s="191" t="s">
        <v>637</v>
      </c>
      <c r="L55" s="106" t="s">
        <v>592</v>
      </c>
      <c r="M55" s="191" t="s">
        <v>638</v>
      </c>
      <c r="N55" s="104" t="s">
        <v>639</v>
      </c>
      <c r="O55" s="103" t="s">
        <v>594</v>
      </c>
      <c r="P55" s="105" t="s">
        <v>595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17">
        <v>1</v>
      </c>
      <c r="B56" s="192">
        <v>45079</v>
      </c>
      <c r="C56" s="193"/>
      <c r="D56" s="193" t="s">
        <v>640</v>
      </c>
      <c r="E56" s="117" t="s">
        <v>622</v>
      </c>
      <c r="F56" s="117">
        <v>2245</v>
      </c>
      <c r="G56" s="117">
        <v>2197</v>
      </c>
      <c r="H56" s="123">
        <v>2276</v>
      </c>
      <c r="I56" s="123" t="s">
        <v>641</v>
      </c>
      <c r="J56" s="123" t="s">
        <v>642</v>
      </c>
      <c r="K56" s="117">
        <f t="shared" ref="K56:K57" si="11">H56-F56</f>
        <v>31</v>
      </c>
      <c r="L56" s="124">
        <f t="shared" ref="L56:L60" si="12">(H56*N56)*0.07%</f>
        <v>477.96000000000009</v>
      </c>
      <c r="M56" s="194">
        <f t="shared" ref="M56:M60" si="13">(K56*N56)-L56</f>
        <v>8822.0399999999991</v>
      </c>
      <c r="N56" s="117">
        <v>300</v>
      </c>
      <c r="O56" s="123" t="s">
        <v>604</v>
      </c>
      <c r="P56" s="118">
        <v>45082</v>
      </c>
      <c r="Q56" s="195"/>
      <c r="R56" s="62" t="s">
        <v>601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96"/>
      <c r="AG56" s="197"/>
      <c r="AH56" s="195"/>
      <c r="AI56" s="195"/>
      <c r="AJ56" s="196"/>
      <c r="AK56" s="196"/>
      <c r="AL56" s="196"/>
    </row>
    <row r="57" spans="1:38" ht="12.75" customHeight="1">
      <c r="A57" s="175">
        <v>2</v>
      </c>
      <c r="B57" s="198">
        <v>45084</v>
      </c>
      <c r="C57" s="199"/>
      <c r="D57" s="199" t="s">
        <v>643</v>
      </c>
      <c r="E57" s="175" t="s">
        <v>622</v>
      </c>
      <c r="F57" s="175">
        <v>1065</v>
      </c>
      <c r="G57" s="175">
        <v>1053</v>
      </c>
      <c r="H57" s="181">
        <v>1052</v>
      </c>
      <c r="I57" s="181" t="s">
        <v>644</v>
      </c>
      <c r="J57" s="181" t="s">
        <v>645</v>
      </c>
      <c r="K57" s="175">
        <f t="shared" si="11"/>
        <v>-13</v>
      </c>
      <c r="L57" s="182">
        <f t="shared" si="12"/>
        <v>736.40000000000009</v>
      </c>
      <c r="M57" s="200">
        <f t="shared" si="13"/>
        <v>-13736.4</v>
      </c>
      <c r="N57" s="175">
        <v>1000</v>
      </c>
      <c r="O57" s="181" t="s">
        <v>627</v>
      </c>
      <c r="P57" s="201">
        <v>45086</v>
      </c>
      <c r="Q57" s="195"/>
      <c r="R57" s="62" t="s">
        <v>634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96"/>
      <c r="AG57" s="197"/>
      <c r="AH57" s="195"/>
      <c r="AI57" s="195"/>
      <c r="AJ57" s="196"/>
      <c r="AK57" s="196"/>
      <c r="AL57" s="196"/>
    </row>
    <row r="58" spans="1:38" ht="12.75" customHeight="1">
      <c r="A58" s="175">
        <v>3</v>
      </c>
      <c r="B58" s="198">
        <v>45089</v>
      </c>
      <c r="C58" s="199"/>
      <c r="D58" s="199" t="s">
        <v>646</v>
      </c>
      <c r="E58" s="175" t="s">
        <v>647</v>
      </c>
      <c r="F58" s="175">
        <v>161</v>
      </c>
      <c r="G58" s="175">
        <v>165</v>
      </c>
      <c r="H58" s="181">
        <v>165</v>
      </c>
      <c r="I58" s="181">
        <v>152</v>
      </c>
      <c r="J58" s="181" t="s">
        <v>648</v>
      </c>
      <c r="K58" s="175">
        <f t="shared" ref="K58:K59" si="14">F58-H58</f>
        <v>-4</v>
      </c>
      <c r="L58" s="182">
        <f t="shared" si="12"/>
        <v>323.40000000000003</v>
      </c>
      <c r="M58" s="200">
        <f t="shared" si="13"/>
        <v>-11523.4</v>
      </c>
      <c r="N58" s="175">
        <v>2800</v>
      </c>
      <c r="O58" s="181" t="s">
        <v>627</v>
      </c>
      <c r="P58" s="201">
        <v>45090</v>
      </c>
      <c r="Q58" s="195"/>
      <c r="R58" s="62" t="s">
        <v>634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96"/>
      <c r="AG58" s="197"/>
      <c r="AH58" s="195"/>
      <c r="AI58" s="195"/>
      <c r="AJ58" s="196"/>
      <c r="AK58" s="196"/>
      <c r="AL58" s="196"/>
    </row>
    <row r="59" spans="1:38" ht="12.75" customHeight="1">
      <c r="A59" s="175">
        <v>4</v>
      </c>
      <c r="B59" s="198">
        <v>45089</v>
      </c>
      <c r="C59" s="199"/>
      <c r="D59" s="199" t="s">
        <v>649</v>
      </c>
      <c r="E59" s="175" t="s">
        <v>647</v>
      </c>
      <c r="F59" s="175">
        <v>367.5</v>
      </c>
      <c r="G59" s="175">
        <v>374</v>
      </c>
      <c r="H59" s="181">
        <v>374</v>
      </c>
      <c r="I59" s="181" t="s">
        <v>650</v>
      </c>
      <c r="J59" s="181" t="s">
        <v>651</v>
      </c>
      <c r="K59" s="175">
        <f t="shared" si="14"/>
        <v>-6.5</v>
      </c>
      <c r="L59" s="182">
        <f t="shared" si="12"/>
        <v>523.6</v>
      </c>
      <c r="M59" s="200">
        <f t="shared" si="13"/>
        <v>-13523.6</v>
      </c>
      <c r="N59" s="175">
        <v>2000</v>
      </c>
      <c r="O59" s="181" t="s">
        <v>627</v>
      </c>
      <c r="P59" s="201">
        <v>45090</v>
      </c>
      <c r="Q59" s="195"/>
      <c r="R59" s="62" t="s">
        <v>601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96"/>
      <c r="AG59" s="197"/>
      <c r="AH59" s="195"/>
      <c r="AI59" s="195"/>
      <c r="AJ59" s="196"/>
      <c r="AK59" s="196"/>
      <c r="AL59" s="196"/>
    </row>
    <row r="60" spans="1:38" ht="12.75" customHeight="1">
      <c r="A60" s="310">
        <v>5</v>
      </c>
      <c r="B60" s="311">
        <v>45091</v>
      </c>
      <c r="C60" s="312"/>
      <c r="D60" s="312" t="s">
        <v>967</v>
      </c>
      <c r="E60" s="310" t="s">
        <v>647</v>
      </c>
      <c r="F60" s="310">
        <v>932</v>
      </c>
      <c r="G60" s="310">
        <v>950</v>
      </c>
      <c r="H60" s="313">
        <v>921.5</v>
      </c>
      <c r="I60" s="313" t="s">
        <v>968</v>
      </c>
      <c r="J60" s="123" t="s">
        <v>1025</v>
      </c>
      <c r="K60" s="117">
        <f>F60-H60</f>
        <v>10.5</v>
      </c>
      <c r="L60" s="124">
        <f t="shared" si="12"/>
        <v>451.53500000000008</v>
      </c>
      <c r="M60" s="194">
        <f t="shared" si="13"/>
        <v>6898.4650000000001</v>
      </c>
      <c r="N60" s="117">
        <v>700</v>
      </c>
      <c r="O60" s="123" t="s">
        <v>604</v>
      </c>
      <c r="P60" s="118">
        <v>45097</v>
      </c>
      <c r="Q60" s="195"/>
      <c r="R60" s="62" t="s">
        <v>601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96"/>
      <c r="AG60" s="197"/>
      <c r="AH60" s="195"/>
      <c r="AI60" s="195"/>
      <c r="AJ60" s="196"/>
      <c r="AK60" s="196"/>
      <c r="AL60" s="196"/>
    </row>
    <row r="61" spans="1:38" ht="12.75" customHeight="1">
      <c r="A61" s="310">
        <v>6</v>
      </c>
      <c r="B61" s="311">
        <v>45096</v>
      </c>
      <c r="C61" s="312"/>
      <c r="D61" s="312" t="s">
        <v>989</v>
      </c>
      <c r="E61" s="310" t="s">
        <v>622</v>
      </c>
      <c r="F61" s="310">
        <v>606</v>
      </c>
      <c r="G61" s="310">
        <v>595</v>
      </c>
      <c r="H61" s="313">
        <v>617</v>
      </c>
      <c r="I61" s="313" t="s">
        <v>990</v>
      </c>
      <c r="J61" s="123" t="s">
        <v>998</v>
      </c>
      <c r="K61" s="117">
        <f t="shared" ref="K61" si="15">H61-F61</f>
        <v>11</v>
      </c>
      <c r="L61" s="124">
        <f t="shared" ref="L61" si="16">(H61*N61)*0.07%</f>
        <v>475.09000000000009</v>
      </c>
      <c r="M61" s="194">
        <f t="shared" ref="M61" si="17">(K61*N61)-L61</f>
        <v>11624.91</v>
      </c>
      <c r="N61" s="117">
        <v>1100</v>
      </c>
      <c r="O61" s="123" t="s">
        <v>604</v>
      </c>
      <c r="P61" s="118">
        <v>45096</v>
      </c>
      <c r="Q61" s="195"/>
      <c r="R61" s="62" t="s">
        <v>601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96"/>
      <c r="AG61" s="197"/>
      <c r="AH61" s="195"/>
      <c r="AI61" s="195"/>
      <c r="AJ61" s="196"/>
      <c r="AK61" s="196"/>
      <c r="AL61" s="196"/>
    </row>
    <row r="62" spans="1:38" ht="12.75" customHeight="1">
      <c r="A62" s="310">
        <v>7</v>
      </c>
      <c r="B62" s="311">
        <v>45096</v>
      </c>
      <c r="C62" s="312"/>
      <c r="D62" s="312" t="s">
        <v>992</v>
      </c>
      <c r="E62" s="310" t="s">
        <v>622</v>
      </c>
      <c r="F62" s="310">
        <v>1572</v>
      </c>
      <c r="G62" s="310">
        <v>1548</v>
      </c>
      <c r="H62" s="313">
        <v>1591</v>
      </c>
      <c r="I62" s="313" t="s">
        <v>993</v>
      </c>
      <c r="J62" s="123" t="s">
        <v>1014</v>
      </c>
      <c r="K62" s="117">
        <f t="shared" ref="K62" si="18">H62-F62</f>
        <v>19</v>
      </c>
      <c r="L62" s="124">
        <f t="shared" ref="L62" si="19">(H62*N62)*0.07%</f>
        <v>556.85000000000014</v>
      </c>
      <c r="M62" s="194">
        <f t="shared" ref="M62" si="20">(K62*N62)-L62</f>
        <v>8943.15</v>
      </c>
      <c r="N62" s="117">
        <v>500</v>
      </c>
      <c r="O62" s="123" t="s">
        <v>604</v>
      </c>
      <c r="P62" s="118">
        <v>45097</v>
      </c>
      <c r="Q62" s="195"/>
      <c r="R62" s="62" t="s">
        <v>601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96"/>
      <c r="AG62" s="197"/>
      <c r="AH62" s="195"/>
      <c r="AI62" s="195"/>
      <c r="AJ62" s="196"/>
      <c r="AK62" s="196"/>
      <c r="AL62" s="196"/>
    </row>
    <row r="63" spans="1:38" ht="12.75" customHeight="1">
      <c r="A63" s="310">
        <v>8</v>
      </c>
      <c r="B63" s="311">
        <v>45099</v>
      </c>
      <c r="C63" s="312"/>
      <c r="D63" s="312" t="s">
        <v>1043</v>
      </c>
      <c r="E63" s="310" t="s">
        <v>622</v>
      </c>
      <c r="F63" s="310">
        <v>1161</v>
      </c>
      <c r="G63" s="310">
        <v>1143</v>
      </c>
      <c r="H63" s="313">
        <v>1172.5</v>
      </c>
      <c r="I63" s="313" t="s">
        <v>1044</v>
      </c>
      <c r="J63" s="123" t="s">
        <v>1070</v>
      </c>
      <c r="K63" s="117">
        <f t="shared" ref="K63" si="21">H63-F63</f>
        <v>11.5</v>
      </c>
      <c r="L63" s="124">
        <f t="shared" ref="L63:L64" si="22">(H63*N63)*0.07%</f>
        <v>574.52500000000009</v>
      </c>
      <c r="M63" s="194">
        <f t="shared" ref="M63:M64" si="23">(K63*N63)-L63</f>
        <v>7475.4750000000004</v>
      </c>
      <c r="N63" s="117">
        <v>700</v>
      </c>
      <c r="O63" s="123" t="s">
        <v>604</v>
      </c>
      <c r="P63" s="118">
        <v>45103</v>
      </c>
      <c r="Q63" s="195"/>
      <c r="R63" s="62" t="s">
        <v>601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96"/>
      <c r="AG63" s="197"/>
      <c r="AH63" s="195"/>
      <c r="AI63" s="195"/>
      <c r="AJ63" s="196"/>
      <c r="AK63" s="196"/>
      <c r="AL63" s="196"/>
    </row>
    <row r="64" spans="1:38" ht="15" customHeight="1">
      <c r="A64" s="213">
        <v>9</v>
      </c>
      <c r="B64" s="214">
        <v>45100</v>
      </c>
      <c r="C64" s="215"/>
      <c r="D64" s="215" t="s">
        <v>1063</v>
      </c>
      <c r="E64" s="213" t="s">
        <v>647</v>
      </c>
      <c r="F64" s="213">
        <v>18745</v>
      </c>
      <c r="G64" s="213">
        <v>19020</v>
      </c>
      <c r="H64" s="216">
        <v>18735</v>
      </c>
      <c r="I64" s="217">
        <v>18500</v>
      </c>
      <c r="J64" s="216" t="s">
        <v>677</v>
      </c>
      <c r="K64" s="213">
        <f t="shared" ref="K64" si="24">F64-H64</f>
        <v>10</v>
      </c>
      <c r="L64" s="218">
        <f t="shared" si="22"/>
        <v>655.72500000000014</v>
      </c>
      <c r="M64" s="219">
        <f t="shared" si="23"/>
        <v>-155.72500000000014</v>
      </c>
      <c r="N64" s="213">
        <v>50</v>
      </c>
      <c r="O64" s="216" t="s">
        <v>663</v>
      </c>
      <c r="P64" s="220">
        <v>45104</v>
      </c>
      <c r="Q64" s="41"/>
      <c r="R64" s="62" t="s">
        <v>601</v>
      </c>
      <c r="S64" s="41"/>
      <c r="T64" s="41"/>
      <c r="U64" s="41"/>
      <c r="V64" s="41"/>
      <c r="W64" s="41"/>
      <c r="X64" s="62"/>
      <c r="Y64" s="41"/>
      <c r="Z64" s="41"/>
      <c r="AA64" s="41"/>
      <c r="AB64" s="41"/>
      <c r="AC64" s="41"/>
      <c r="AD64" s="62"/>
      <c r="AE64" s="41"/>
      <c r="AF64" s="41"/>
      <c r="AG64" s="41"/>
      <c r="AH64" s="41"/>
      <c r="AI64" s="41"/>
      <c r="AJ64" s="62"/>
      <c r="AK64" s="41"/>
      <c r="AL64" s="41"/>
    </row>
    <row r="65" spans="1:38" ht="12.75" customHeight="1">
      <c r="A65" s="310">
        <v>10</v>
      </c>
      <c r="B65" s="311">
        <v>45103</v>
      </c>
      <c r="C65" s="312"/>
      <c r="D65" s="312" t="s">
        <v>1071</v>
      </c>
      <c r="E65" s="310" t="s">
        <v>647</v>
      </c>
      <c r="F65" s="310">
        <v>298</v>
      </c>
      <c r="G65" s="310">
        <v>303</v>
      </c>
      <c r="H65" s="313">
        <v>294.5</v>
      </c>
      <c r="I65" s="313" t="s">
        <v>1072</v>
      </c>
      <c r="J65" s="123" t="s">
        <v>1031</v>
      </c>
      <c r="K65" s="117">
        <f>F65-H65</f>
        <v>3.5</v>
      </c>
      <c r="L65" s="124">
        <f t="shared" ref="L65" si="25">(H65*N65)*0.07%</f>
        <v>556.60500000000013</v>
      </c>
      <c r="M65" s="194">
        <f t="shared" ref="M65" si="26">(K65*N65)-L65</f>
        <v>8893.3950000000004</v>
      </c>
      <c r="N65" s="117">
        <v>2700</v>
      </c>
      <c r="O65" s="123" t="s">
        <v>604</v>
      </c>
      <c r="P65" s="118">
        <v>45103</v>
      </c>
      <c r="Q65" s="195"/>
      <c r="R65" s="62" t="s">
        <v>601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96"/>
      <c r="AG65" s="197"/>
      <c r="AH65" s="195"/>
      <c r="AI65" s="195"/>
      <c r="AJ65" s="196"/>
      <c r="AK65" s="196"/>
      <c r="AL65" s="196"/>
    </row>
    <row r="66" spans="1:38" ht="12.75" customHeight="1">
      <c r="A66" s="310">
        <v>11</v>
      </c>
      <c r="B66" s="311">
        <v>45103</v>
      </c>
      <c r="C66" s="312"/>
      <c r="D66" s="312" t="s">
        <v>1073</v>
      </c>
      <c r="E66" s="310" t="s">
        <v>622</v>
      </c>
      <c r="F66" s="310">
        <v>851</v>
      </c>
      <c r="G66" s="310">
        <v>837</v>
      </c>
      <c r="H66" s="313">
        <v>857.5</v>
      </c>
      <c r="I66" s="313" t="s">
        <v>1074</v>
      </c>
      <c r="J66" s="123" t="s">
        <v>1076</v>
      </c>
      <c r="K66" s="117">
        <f>H66-F66</f>
        <v>6.5</v>
      </c>
      <c r="L66" s="124">
        <f t="shared" ref="L66" si="27">(H66*N66)*0.07%</f>
        <v>570.23750000000007</v>
      </c>
      <c r="M66" s="194">
        <f t="shared" ref="M66" si="28">(K66*N66)-L66</f>
        <v>5604.7624999999998</v>
      </c>
      <c r="N66" s="117">
        <v>950</v>
      </c>
      <c r="O66" s="123" t="s">
        <v>604</v>
      </c>
      <c r="P66" s="118">
        <v>45103</v>
      </c>
      <c r="Q66" s="195"/>
      <c r="R66" s="62" t="s">
        <v>634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96"/>
      <c r="AG66" s="197"/>
      <c r="AH66" s="195"/>
      <c r="AI66" s="195"/>
      <c r="AJ66" s="196"/>
      <c r="AK66" s="196"/>
      <c r="AL66" s="196"/>
    </row>
    <row r="67" spans="1:38" ht="12.75" customHeight="1">
      <c r="A67" s="107">
        <v>12</v>
      </c>
      <c r="B67" s="202">
        <v>45105</v>
      </c>
      <c r="C67" s="203"/>
      <c r="D67" s="203" t="s">
        <v>1113</v>
      </c>
      <c r="E67" s="107" t="s">
        <v>622</v>
      </c>
      <c r="F67" s="107" t="s">
        <v>1114</v>
      </c>
      <c r="G67" s="107">
        <v>1645</v>
      </c>
      <c r="H67" s="113"/>
      <c r="I67" s="113" t="s">
        <v>1115</v>
      </c>
      <c r="J67" s="318" t="s">
        <v>600</v>
      </c>
      <c r="K67" s="107"/>
      <c r="L67" s="114"/>
      <c r="M67" s="206"/>
      <c r="N67" s="107"/>
      <c r="O67" s="113"/>
      <c r="P67" s="108"/>
      <c r="Q67" s="195"/>
      <c r="R67" s="62" t="s">
        <v>634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96"/>
      <c r="AG67" s="197"/>
      <c r="AH67" s="195"/>
      <c r="AI67" s="195"/>
      <c r="AJ67" s="196"/>
      <c r="AK67" s="196"/>
      <c r="AL67" s="196"/>
    </row>
    <row r="68" spans="1:38" ht="12.75" customHeight="1">
      <c r="A68" s="107">
        <v>13</v>
      </c>
      <c r="B68" s="202">
        <v>45105</v>
      </c>
      <c r="C68" s="203"/>
      <c r="D68" s="203" t="s">
        <v>1117</v>
      </c>
      <c r="E68" s="107" t="s">
        <v>622</v>
      </c>
      <c r="F68" s="107" t="s">
        <v>1118</v>
      </c>
      <c r="G68" s="107">
        <v>2635</v>
      </c>
      <c r="H68" s="113"/>
      <c r="I68" s="113" t="s">
        <v>1119</v>
      </c>
      <c r="J68" s="318" t="s">
        <v>600</v>
      </c>
      <c r="K68" s="107"/>
      <c r="L68" s="114"/>
      <c r="M68" s="206"/>
      <c r="N68" s="107"/>
      <c r="O68" s="113"/>
      <c r="P68" s="108"/>
      <c r="Q68" s="195"/>
      <c r="R68" s="62" t="s">
        <v>634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96"/>
      <c r="AG68" s="197"/>
      <c r="AH68" s="195"/>
      <c r="AI68" s="195"/>
      <c r="AJ68" s="196"/>
      <c r="AK68" s="196"/>
      <c r="AL68" s="196"/>
    </row>
    <row r="69" spans="1:38" ht="12.75" customHeight="1">
      <c r="A69" s="310">
        <v>14</v>
      </c>
      <c r="B69" s="311">
        <v>45105</v>
      </c>
      <c r="C69" s="312"/>
      <c r="D69" s="312" t="s">
        <v>1124</v>
      </c>
      <c r="E69" s="310" t="s">
        <v>622</v>
      </c>
      <c r="F69" s="310">
        <v>5110</v>
      </c>
      <c r="G69" s="310">
        <v>5020</v>
      </c>
      <c r="H69" s="313">
        <v>5185</v>
      </c>
      <c r="I69" s="313" t="s">
        <v>1125</v>
      </c>
      <c r="J69" s="123" t="s">
        <v>1163</v>
      </c>
      <c r="K69" s="117">
        <f>H69-F69</f>
        <v>75</v>
      </c>
      <c r="L69" s="124">
        <f t="shared" ref="L69" si="29">(H69*N69)*0.07%</f>
        <v>544.42500000000007</v>
      </c>
      <c r="M69" s="194">
        <f t="shared" ref="M69" si="30">(K69*N69)-L69</f>
        <v>10705.575000000001</v>
      </c>
      <c r="N69" s="117">
        <v>150</v>
      </c>
      <c r="O69" s="123" t="s">
        <v>604</v>
      </c>
      <c r="P69" s="118">
        <v>45107</v>
      </c>
      <c r="Q69" s="195"/>
      <c r="R69" s="62" t="s">
        <v>601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96"/>
      <c r="AG69" s="197"/>
      <c r="AH69" s="195"/>
      <c r="AI69" s="195"/>
      <c r="AJ69" s="196"/>
      <c r="AK69" s="196"/>
      <c r="AL69" s="196"/>
    </row>
    <row r="70" spans="1:38" ht="15" customHeight="1">
      <c r="A70" s="390">
        <v>31</v>
      </c>
      <c r="B70" s="391">
        <v>45105</v>
      </c>
      <c r="C70" s="392"/>
      <c r="D70" s="393" t="s">
        <v>1130</v>
      </c>
      <c r="E70" s="392" t="s">
        <v>622</v>
      </c>
      <c r="F70" s="394" t="s">
        <v>1131</v>
      </c>
      <c r="G70" s="392">
        <v>564</v>
      </c>
      <c r="H70" s="392"/>
      <c r="I70" s="392" t="s">
        <v>1132</v>
      </c>
      <c r="J70" s="392"/>
      <c r="K70" s="390"/>
      <c r="L70" s="395"/>
      <c r="M70" s="396"/>
      <c r="N70" s="390"/>
      <c r="O70" s="392"/>
      <c r="P70" s="391"/>
      <c r="Q70" s="196"/>
      <c r="R70" s="196" t="s">
        <v>601</v>
      </c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</row>
    <row r="71" spans="1:38" ht="12.75" customHeight="1">
      <c r="A71" s="107"/>
      <c r="B71" s="202"/>
      <c r="C71" s="203"/>
      <c r="D71" s="203"/>
      <c r="E71" s="107"/>
      <c r="F71" s="107"/>
      <c r="G71" s="107"/>
      <c r="H71" s="113"/>
      <c r="I71" s="113"/>
      <c r="J71" s="318"/>
      <c r="K71" s="107"/>
      <c r="L71" s="114"/>
      <c r="M71" s="206"/>
      <c r="N71" s="107"/>
      <c r="O71" s="113"/>
      <c r="P71" s="108"/>
      <c r="Q71" s="195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96"/>
      <c r="AG71" s="197"/>
      <c r="AH71" s="195"/>
      <c r="AI71" s="195"/>
      <c r="AJ71" s="196"/>
      <c r="AK71" s="196"/>
      <c r="AL71" s="196"/>
    </row>
    <row r="72" spans="1:38" ht="12.75" customHeight="1">
      <c r="A72" s="107"/>
      <c r="B72" s="202"/>
      <c r="C72" s="203"/>
      <c r="D72" s="203"/>
      <c r="E72" s="107"/>
      <c r="F72" s="107"/>
      <c r="G72" s="107"/>
      <c r="H72" s="113"/>
      <c r="I72" s="113"/>
      <c r="J72" s="204"/>
      <c r="K72" s="107"/>
      <c r="L72" s="205"/>
      <c r="M72" s="206"/>
      <c r="N72" s="107"/>
      <c r="O72" s="113"/>
      <c r="P72" s="108"/>
      <c r="Q72" s="195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96"/>
      <c r="AG72" s="197"/>
      <c r="AH72" s="195"/>
      <c r="AI72" s="195"/>
      <c r="AJ72" s="196"/>
      <c r="AK72" s="196"/>
      <c r="AL72" s="196"/>
    </row>
    <row r="73" spans="1:38" ht="12.75" customHeight="1">
      <c r="A73" s="196"/>
      <c r="B73" s="207"/>
      <c r="C73" s="195"/>
      <c r="D73" s="195"/>
      <c r="E73" s="196"/>
      <c r="F73" s="196"/>
      <c r="G73" s="196"/>
      <c r="H73" s="208"/>
      <c r="I73" s="208"/>
      <c r="J73" s="208"/>
      <c r="K73" s="195"/>
      <c r="L73" s="196"/>
      <c r="M73" s="196"/>
      <c r="N73" s="196"/>
      <c r="O73" s="208"/>
      <c r="P73" s="208"/>
      <c r="Q73" s="195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96"/>
      <c r="AG73" s="197"/>
      <c r="AH73" s="195"/>
      <c r="AI73" s="195"/>
      <c r="AJ73" s="196"/>
      <c r="AK73" s="196"/>
      <c r="AL73" s="196"/>
    </row>
    <row r="74" spans="1:38" ht="38.25" customHeight="1">
      <c r="A74" s="209" t="s">
        <v>652</v>
      </c>
      <c r="B74" s="209"/>
      <c r="C74" s="209"/>
      <c r="D74" s="209"/>
      <c r="E74" s="210"/>
      <c r="F74" s="144"/>
      <c r="G74" s="144"/>
      <c r="H74" s="144"/>
      <c r="I74" s="144"/>
      <c r="J74" s="1"/>
      <c r="K74" s="6"/>
      <c r="L74" s="6"/>
      <c r="M74" s="6"/>
      <c r="N74" s="1"/>
      <c r="O74" s="1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15.75" customHeight="1">
      <c r="A75" s="104" t="s">
        <v>16</v>
      </c>
      <c r="B75" s="104" t="s">
        <v>569</v>
      </c>
      <c r="C75" s="104"/>
      <c r="D75" s="105" t="s">
        <v>584</v>
      </c>
      <c r="E75" s="104" t="s">
        <v>585</v>
      </c>
      <c r="F75" s="104" t="s">
        <v>586</v>
      </c>
      <c r="G75" s="104" t="s">
        <v>620</v>
      </c>
      <c r="H75" s="104" t="s">
        <v>588</v>
      </c>
      <c r="I75" s="104" t="s">
        <v>589</v>
      </c>
      <c r="J75" s="103" t="s">
        <v>590</v>
      </c>
      <c r="K75" s="103" t="s">
        <v>653</v>
      </c>
      <c r="L75" s="106" t="s">
        <v>592</v>
      </c>
      <c r="M75" s="191" t="s">
        <v>638</v>
      </c>
      <c r="N75" s="104" t="s">
        <v>639</v>
      </c>
      <c r="O75" s="104" t="s">
        <v>594</v>
      </c>
      <c r="P75" s="105" t="s">
        <v>595</v>
      </c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5" customHeight="1">
      <c r="A76" s="117">
        <v>1</v>
      </c>
      <c r="B76" s="192">
        <v>45078</v>
      </c>
      <c r="C76" s="193"/>
      <c r="D76" s="193" t="s">
        <v>654</v>
      </c>
      <c r="E76" s="117" t="s">
        <v>622</v>
      </c>
      <c r="F76" s="117">
        <v>1.5</v>
      </c>
      <c r="G76" s="117">
        <v>0.4</v>
      </c>
      <c r="H76" s="123">
        <v>2.15</v>
      </c>
      <c r="I76" s="124" t="s">
        <v>655</v>
      </c>
      <c r="J76" s="123" t="s">
        <v>656</v>
      </c>
      <c r="K76" s="117">
        <f t="shared" ref="K76:K78" si="31">H76-F76</f>
        <v>0.64999999999999991</v>
      </c>
      <c r="L76" s="211">
        <v>100</v>
      </c>
      <c r="M76" s="194">
        <f t="shared" ref="M76:M81" si="32">(K76*N76)-100</f>
        <v>2629.9999999999995</v>
      </c>
      <c r="N76" s="117">
        <v>4200</v>
      </c>
      <c r="O76" s="123" t="s">
        <v>604</v>
      </c>
      <c r="P76" s="118">
        <v>45079</v>
      </c>
      <c r="Q76" s="41"/>
      <c r="R76" s="62" t="s">
        <v>601</v>
      </c>
      <c r="S76" s="41"/>
      <c r="T76" s="41"/>
      <c r="U76" s="41"/>
      <c r="V76" s="41"/>
      <c r="W76" s="41"/>
      <c r="X76" s="62"/>
      <c r="Y76" s="41"/>
      <c r="Z76" s="41"/>
      <c r="AA76" s="41"/>
      <c r="AB76" s="41"/>
      <c r="AC76" s="41"/>
      <c r="AD76" s="62"/>
      <c r="AE76" s="41"/>
      <c r="AF76" s="41"/>
      <c r="AG76" s="41"/>
      <c r="AH76" s="41"/>
      <c r="AI76" s="41"/>
      <c r="AJ76" s="62"/>
      <c r="AK76" s="41"/>
      <c r="AL76" s="41"/>
    </row>
    <row r="77" spans="1:38" ht="15" customHeight="1">
      <c r="A77" s="175">
        <v>2</v>
      </c>
      <c r="B77" s="198">
        <v>45078</v>
      </c>
      <c r="C77" s="199"/>
      <c r="D77" s="199" t="s">
        <v>657</v>
      </c>
      <c r="E77" s="175" t="s">
        <v>622</v>
      </c>
      <c r="F77" s="175">
        <v>47.5</v>
      </c>
      <c r="G77" s="175">
        <v>18</v>
      </c>
      <c r="H77" s="181">
        <v>17</v>
      </c>
      <c r="I77" s="182" t="s">
        <v>658</v>
      </c>
      <c r="J77" s="181" t="s">
        <v>659</v>
      </c>
      <c r="K77" s="175">
        <f t="shared" si="31"/>
        <v>-30.5</v>
      </c>
      <c r="L77" s="212">
        <v>100</v>
      </c>
      <c r="M77" s="200">
        <f t="shared" si="32"/>
        <v>-1625</v>
      </c>
      <c r="N77" s="175">
        <v>50</v>
      </c>
      <c r="O77" s="181" t="s">
        <v>627</v>
      </c>
      <c r="P77" s="201">
        <v>45082</v>
      </c>
      <c r="Q77" s="41"/>
      <c r="R77" s="62" t="s">
        <v>601</v>
      </c>
      <c r="S77" s="41"/>
      <c r="T77" s="41"/>
      <c r="U77" s="41"/>
      <c r="V77" s="41"/>
      <c r="W77" s="41"/>
      <c r="X77" s="62"/>
      <c r="Y77" s="41"/>
      <c r="Z77" s="41"/>
      <c r="AA77" s="41"/>
      <c r="AB77" s="41"/>
      <c r="AC77" s="41"/>
      <c r="AD77" s="62"/>
      <c r="AE77" s="41"/>
      <c r="AF77" s="41"/>
      <c r="AG77" s="41"/>
      <c r="AH77" s="41"/>
      <c r="AI77" s="41"/>
      <c r="AJ77" s="62"/>
      <c r="AK77" s="41"/>
      <c r="AL77" s="41"/>
    </row>
    <row r="78" spans="1:38" ht="15" customHeight="1">
      <c r="A78" s="213">
        <v>3</v>
      </c>
      <c r="B78" s="214">
        <v>45078</v>
      </c>
      <c r="C78" s="215"/>
      <c r="D78" s="215" t="s">
        <v>660</v>
      </c>
      <c r="E78" s="213" t="s">
        <v>622</v>
      </c>
      <c r="F78" s="213">
        <v>210</v>
      </c>
      <c r="G78" s="213">
        <v>115</v>
      </c>
      <c r="H78" s="216">
        <v>225</v>
      </c>
      <c r="I78" s="217" t="s">
        <v>661</v>
      </c>
      <c r="J78" s="216" t="s">
        <v>662</v>
      </c>
      <c r="K78" s="213">
        <f t="shared" si="31"/>
        <v>15</v>
      </c>
      <c r="L78" s="218">
        <v>100</v>
      </c>
      <c r="M78" s="219">
        <f t="shared" si="32"/>
        <v>275</v>
      </c>
      <c r="N78" s="213">
        <v>25</v>
      </c>
      <c r="O78" s="216" t="s">
        <v>663</v>
      </c>
      <c r="P78" s="220">
        <v>45079</v>
      </c>
      <c r="Q78" s="41"/>
      <c r="R78" s="62" t="s">
        <v>601</v>
      </c>
      <c r="S78" s="41"/>
      <c r="T78" s="41"/>
      <c r="U78" s="41"/>
      <c r="V78" s="41"/>
      <c r="W78" s="41"/>
      <c r="X78" s="62"/>
      <c r="Y78" s="41"/>
      <c r="Z78" s="41"/>
      <c r="AA78" s="41"/>
      <c r="AB78" s="41"/>
      <c r="AC78" s="41"/>
      <c r="AD78" s="62"/>
      <c r="AE78" s="41"/>
      <c r="AF78" s="41"/>
      <c r="AG78" s="41"/>
      <c r="AH78" s="41"/>
      <c r="AI78" s="41"/>
      <c r="AJ78" s="62"/>
      <c r="AK78" s="41"/>
      <c r="AL78" s="41"/>
    </row>
    <row r="79" spans="1:38" ht="15" customHeight="1">
      <c r="A79" s="117">
        <v>4</v>
      </c>
      <c r="B79" s="118">
        <v>45079</v>
      </c>
      <c r="C79" s="193"/>
      <c r="D79" s="193" t="s">
        <v>664</v>
      </c>
      <c r="E79" s="117" t="s">
        <v>647</v>
      </c>
      <c r="F79" s="117">
        <v>82.5</v>
      </c>
      <c r="G79" s="117">
        <v>145</v>
      </c>
      <c r="H79" s="123">
        <v>62.5</v>
      </c>
      <c r="I79" s="124" t="s">
        <v>665</v>
      </c>
      <c r="J79" s="123" t="s">
        <v>666</v>
      </c>
      <c r="K79" s="117">
        <f t="shared" ref="K79:K80" si="33">F79-H79</f>
        <v>20</v>
      </c>
      <c r="L79" s="211">
        <v>100</v>
      </c>
      <c r="M79" s="194">
        <f t="shared" si="32"/>
        <v>900</v>
      </c>
      <c r="N79" s="117">
        <v>50</v>
      </c>
      <c r="O79" s="123" t="s">
        <v>604</v>
      </c>
      <c r="P79" s="118">
        <v>45079</v>
      </c>
      <c r="Q79" s="41"/>
      <c r="R79" s="62" t="s">
        <v>601</v>
      </c>
      <c r="S79" s="41"/>
      <c r="T79" s="41"/>
      <c r="U79" s="41"/>
      <c r="V79" s="41"/>
      <c r="W79" s="41"/>
      <c r="X79" s="62"/>
      <c r="Y79" s="41"/>
      <c r="Z79" s="41"/>
      <c r="AA79" s="41"/>
      <c r="AB79" s="41"/>
      <c r="AC79" s="41"/>
      <c r="AD79" s="62"/>
      <c r="AE79" s="41"/>
      <c r="AF79" s="41"/>
      <c r="AG79" s="41"/>
      <c r="AH79" s="41"/>
      <c r="AI79" s="41"/>
      <c r="AJ79" s="62"/>
      <c r="AK79" s="41"/>
      <c r="AL79" s="41"/>
    </row>
    <row r="80" spans="1:38" ht="15" customHeight="1">
      <c r="A80" s="117">
        <v>5</v>
      </c>
      <c r="B80" s="118">
        <v>45079</v>
      </c>
      <c r="C80" s="193"/>
      <c r="D80" s="193" t="s">
        <v>664</v>
      </c>
      <c r="E80" s="117" t="s">
        <v>647</v>
      </c>
      <c r="F80" s="117">
        <v>85</v>
      </c>
      <c r="G80" s="117">
        <v>145</v>
      </c>
      <c r="H80" s="123">
        <v>64</v>
      </c>
      <c r="I80" s="124" t="s">
        <v>665</v>
      </c>
      <c r="J80" s="123" t="s">
        <v>667</v>
      </c>
      <c r="K80" s="117">
        <f t="shared" si="33"/>
        <v>21</v>
      </c>
      <c r="L80" s="211">
        <v>100</v>
      </c>
      <c r="M80" s="194">
        <f t="shared" si="32"/>
        <v>950</v>
      </c>
      <c r="N80" s="117">
        <v>50</v>
      </c>
      <c r="O80" s="123" t="s">
        <v>604</v>
      </c>
      <c r="P80" s="118">
        <v>45079</v>
      </c>
      <c r="Q80" s="41"/>
      <c r="R80" s="62" t="s">
        <v>601</v>
      </c>
      <c r="S80" s="41"/>
      <c r="T80" s="41"/>
      <c r="U80" s="41"/>
      <c r="V80" s="41"/>
      <c r="W80" s="41"/>
      <c r="X80" s="62"/>
      <c r="Y80" s="41"/>
      <c r="Z80" s="41"/>
      <c r="AA80" s="41"/>
      <c r="AB80" s="41"/>
      <c r="AC80" s="41"/>
      <c r="AD80" s="62"/>
      <c r="AE80" s="41"/>
      <c r="AF80" s="41"/>
      <c r="AG80" s="41"/>
      <c r="AH80" s="41"/>
      <c r="AI80" s="41"/>
      <c r="AJ80" s="62"/>
      <c r="AK80" s="41"/>
      <c r="AL80" s="41"/>
    </row>
    <row r="81" spans="1:38" ht="15" customHeight="1">
      <c r="A81" s="310">
        <v>6</v>
      </c>
      <c r="B81" s="311">
        <v>45079</v>
      </c>
      <c r="C81" s="312"/>
      <c r="D81" s="312" t="s">
        <v>668</v>
      </c>
      <c r="E81" s="310" t="s">
        <v>622</v>
      </c>
      <c r="F81" s="310">
        <v>10.5</v>
      </c>
      <c r="G81" s="310">
        <v>4</v>
      </c>
      <c r="H81" s="313">
        <v>14.5</v>
      </c>
      <c r="I81" s="314" t="s">
        <v>669</v>
      </c>
      <c r="J81" s="123" t="s">
        <v>966</v>
      </c>
      <c r="K81" s="117">
        <f t="shared" ref="K81" si="34">H81-F81</f>
        <v>4</v>
      </c>
      <c r="L81" s="211">
        <v>100</v>
      </c>
      <c r="M81" s="194">
        <f t="shared" si="32"/>
        <v>2700</v>
      </c>
      <c r="N81" s="117">
        <v>700</v>
      </c>
      <c r="O81" s="123" t="s">
        <v>604</v>
      </c>
      <c r="P81" s="118">
        <v>45092</v>
      </c>
      <c r="Q81" s="41"/>
      <c r="R81" s="62" t="s">
        <v>601</v>
      </c>
      <c r="S81" s="41"/>
      <c r="T81" s="41"/>
      <c r="U81" s="41"/>
      <c r="V81" s="41"/>
      <c r="W81" s="41"/>
      <c r="X81" s="62"/>
      <c r="Y81" s="41"/>
      <c r="Z81" s="41"/>
      <c r="AA81" s="41"/>
      <c r="AB81" s="41"/>
      <c r="AC81" s="41"/>
      <c r="AD81" s="62"/>
      <c r="AE81" s="41"/>
      <c r="AF81" s="41"/>
      <c r="AG81" s="41"/>
      <c r="AH81" s="41"/>
      <c r="AI81" s="41"/>
      <c r="AJ81" s="62"/>
      <c r="AK81" s="41"/>
      <c r="AL81" s="41"/>
    </row>
    <row r="82" spans="1:38" ht="15" customHeight="1">
      <c r="A82" s="117">
        <v>7</v>
      </c>
      <c r="B82" s="192">
        <v>45082</v>
      </c>
      <c r="C82" s="193"/>
      <c r="D82" s="193" t="s">
        <v>670</v>
      </c>
      <c r="E82" s="117" t="s">
        <v>622</v>
      </c>
      <c r="F82" s="117">
        <v>130</v>
      </c>
      <c r="G82" s="117">
        <v>45</v>
      </c>
      <c r="H82" s="123">
        <v>152.5</v>
      </c>
      <c r="I82" s="124" t="s">
        <v>671</v>
      </c>
      <c r="J82" s="123" t="s">
        <v>672</v>
      </c>
      <c r="K82" s="117">
        <f>H82-F82</f>
        <v>22.5</v>
      </c>
      <c r="L82" s="211">
        <v>100</v>
      </c>
      <c r="M82" s="194">
        <f t="shared" ref="M82:M87" si="35">(K82*N82)-100</f>
        <v>462.5</v>
      </c>
      <c r="N82" s="117">
        <v>25</v>
      </c>
      <c r="O82" s="123" t="s">
        <v>604</v>
      </c>
      <c r="P82" s="118">
        <v>45083</v>
      </c>
      <c r="Q82" s="41"/>
      <c r="R82" s="62" t="s">
        <v>601</v>
      </c>
      <c r="S82" s="41"/>
      <c r="T82" s="41"/>
      <c r="U82" s="41"/>
      <c r="V82" s="41"/>
      <c r="W82" s="41"/>
      <c r="X82" s="62"/>
      <c r="Y82" s="41"/>
      <c r="Z82" s="41"/>
      <c r="AA82" s="41"/>
      <c r="AB82" s="41"/>
      <c r="AC82" s="41"/>
      <c r="AD82" s="62"/>
      <c r="AE82" s="41"/>
      <c r="AF82" s="41"/>
      <c r="AG82" s="41"/>
      <c r="AH82" s="41"/>
      <c r="AI82" s="41"/>
      <c r="AJ82" s="62"/>
      <c r="AK82" s="41"/>
      <c r="AL82" s="41"/>
    </row>
    <row r="83" spans="1:38" ht="15" customHeight="1">
      <c r="A83" s="117">
        <v>8</v>
      </c>
      <c r="B83" s="192">
        <v>45082</v>
      </c>
      <c r="C83" s="193"/>
      <c r="D83" s="193" t="s">
        <v>673</v>
      </c>
      <c r="E83" s="117" t="s">
        <v>647</v>
      </c>
      <c r="F83" s="117">
        <v>7.35</v>
      </c>
      <c r="G83" s="117">
        <v>12</v>
      </c>
      <c r="H83" s="123">
        <v>5.8</v>
      </c>
      <c r="I83" s="124">
        <v>1</v>
      </c>
      <c r="J83" s="123" t="s">
        <v>674</v>
      </c>
      <c r="K83" s="117">
        <f>F83-H83</f>
        <v>1.5499999999999998</v>
      </c>
      <c r="L83" s="211">
        <v>100</v>
      </c>
      <c r="M83" s="194">
        <f t="shared" si="35"/>
        <v>2031.2499999999995</v>
      </c>
      <c r="N83" s="117">
        <v>1375</v>
      </c>
      <c r="O83" s="123" t="s">
        <v>604</v>
      </c>
      <c r="P83" s="118">
        <v>45083</v>
      </c>
      <c r="Q83" s="41"/>
      <c r="R83" s="62" t="s">
        <v>601</v>
      </c>
      <c r="S83" s="41"/>
      <c r="T83" s="41"/>
      <c r="U83" s="41"/>
      <c r="V83" s="41"/>
      <c r="W83" s="41"/>
      <c r="X83" s="62"/>
      <c r="Y83" s="41"/>
      <c r="Z83" s="41"/>
      <c r="AA83" s="41"/>
      <c r="AB83" s="41"/>
      <c r="AC83" s="41"/>
      <c r="AD83" s="62"/>
      <c r="AE83" s="41"/>
      <c r="AF83" s="41"/>
      <c r="AG83" s="41"/>
      <c r="AH83" s="41"/>
      <c r="AI83" s="41"/>
      <c r="AJ83" s="62"/>
      <c r="AK83" s="41"/>
      <c r="AL83" s="41"/>
    </row>
    <row r="84" spans="1:38" ht="15" customHeight="1">
      <c r="A84" s="117">
        <v>9</v>
      </c>
      <c r="B84" s="192">
        <v>45083</v>
      </c>
      <c r="C84" s="193"/>
      <c r="D84" s="193" t="s">
        <v>675</v>
      </c>
      <c r="E84" s="117" t="s">
        <v>622</v>
      </c>
      <c r="F84" s="117">
        <v>11.5</v>
      </c>
      <c r="G84" s="117"/>
      <c r="H84" s="123">
        <v>21.5</v>
      </c>
      <c r="I84" s="124" t="s">
        <v>676</v>
      </c>
      <c r="J84" s="123" t="s">
        <v>677</v>
      </c>
      <c r="K84" s="117">
        <f t="shared" ref="K84:K85" si="36">H84-F84</f>
        <v>10</v>
      </c>
      <c r="L84" s="211">
        <v>100</v>
      </c>
      <c r="M84" s="194">
        <f t="shared" si="35"/>
        <v>300</v>
      </c>
      <c r="N84" s="117">
        <v>40</v>
      </c>
      <c r="O84" s="123" t="s">
        <v>604</v>
      </c>
      <c r="P84" s="118">
        <v>45083</v>
      </c>
      <c r="Q84" s="41"/>
      <c r="R84" s="62" t="s">
        <v>601</v>
      </c>
      <c r="S84" s="41"/>
      <c r="T84" s="41"/>
      <c r="U84" s="41"/>
      <c r="V84" s="41"/>
      <c r="W84" s="41"/>
      <c r="X84" s="62"/>
      <c r="Y84" s="41"/>
      <c r="Z84" s="41"/>
      <c r="AA84" s="41"/>
      <c r="AB84" s="41"/>
      <c r="AC84" s="41"/>
      <c r="AD84" s="62"/>
      <c r="AE84" s="41"/>
      <c r="AF84" s="41"/>
      <c r="AG84" s="41"/>
      <c r="AH84" s="41"/>
      <c r="AI84" s="41"/>
      <c r="AJ84" s="62"/>
      <c r="AK84" s="41"/>
      <c r="AL84" s="41"/>
    </row>
    <row r="85" spans="1:38" ht="15" customHeight="1">
      <c r="A85" s="117">
        <v>10</v>
      </c>
      <c r="B85" s="192">
        <v>45083</v>
      </c>
      <c r="C85" s="193"/>
      <c r="D85" s="193" t="s">
        <v>678</v>
      </c>
      <c r="E85" s="117" t="s">
        <v>622</v>
      </c>
      <c r="F85" s="117">
        <v>47</v>
      </c>
      <c r="G85" s="117">
        <v>29</v>
      </c>
      <c r="H85" s="123">
        <v>53</v>
      </c>
      <c r="I85" s="124" t="s">
        <v>665</v>
      </c>
      <c r="J85" s="123" t="s">
        <v>679</v>
      </c>
      <c r="K85" s="117">
        <f t="shared" si="36"/>
        <v>6</v>
      </c>
      <c r="L85" s="211">
        <v>100</v>
      </c>
      <c r="M85" s="194">
        <f t="shared" si="35"/>
        <v>1400</v>
      </c>
      <c r="N85" s="117">
        <v>250</v>
      </c>
      <c r="O85" s="123" t="s">
        <v>604</v>
      </c>
      <c r="P85" s="118">
        <v>45084</v>
      </c>
      <c r="Q85" s="41"/>
      <c r="R85" s="62" t="s">
        <v>601</v>
      </c>
      <c r="S85" s="41"/>
      <c r="T85" s="41"/>
      <c r="U85" s="41"/>
      <c r="V85" s="41"/>
      <c r="W85" s="41"/>
      <c r="X85" s="62"/>
      <c r="Y85" s="41"/>
      <c r="Z85" s="41"/>
      <c r="AA85" s="41"/>
      <c r="AB85" s="41"/>
      <c r="AC85" s="41"/>
      <c r="AD85" s="62"/>
      <c r="AE85" s="41"/>
      <c r="AF85" s="41"/>
      <c r="AG85" s="41"/>
      <c r="AH85" s="41"/>
      <c r="AI85" s="41"/>
      <c r="AJ85" s="62"/>
      <c r="AK85" s="41"/>
      <c r="AL85" s="41"/>
    </row>
    <row r="86" spans="1:38" ht="15" customHeight="1">
      <c r="A86" s="117">
        <v>11</v>
      </c>
      <c r="B86" s="192">
        <v>45084</v>
      </c>
      <c r="C86" s="193"/>
      <c r="D86" s="193" t="s">
        <v>664</v>
      </c>
      <c r="E86" s="117" t="s">
        <v>647</v>
      </c>
      <c r="F86" s="117">
        <f>(87.5+120)/2</f>
        <v>103.75</v>
      </c>
      <c r="G86" s="117">
        <v>145</v>
      </c>
      <c r="H86" s="123">
        <v>68.5</v>
      </c>
      <c r="I86" s="124" t="s">
        <v>665</v>
      </c>
      <c r="J86" s="123" t="s">
        <v>680</v>
      </c>
      <c r="K86" s="117">
        <f>F86-H86</f>
        <v>35.25</v>
      </c>
      <c r="L86" s="211">
        <v>100</v>
      </c>
      <c r="M86" s="194">
        <f t="shared" si="35"/>
        <v>1662.5</v>
      </c>
      <c r="N86" s="117">
        <v>50</v>
      </c>
      <c r="O86" s="123" t="s">
        <v>604</v>
      </c>
      <c r="P86" s="118">
        <v>45086</v>
      </c>
      <c r="Q86" s="41"/>
      <c r="R86" s="62" t="s">
        <v>601</v>
      </c>
      <c r="S86" s="41"/>
      <c r="T86" s="41"/>
      <c r="U86" s="41"/>
      <c r="V86" s="41"/>
      <c r="W86" s="41"/>
      <c r="X86" s="62"/>
      <c r="Y86" s="41"/>
      <c r="Z86" s="41"/>
      <c r="AA86" s="41"/>
      <c r="AB86" s="41"/>
      <c r="AC86" s="41"/>
      <c r="AD86" s="62"/>
      <c r="AE86" s="41"/>
      <c r="AF86" s="41"/>
      <c r="AG86" s="41"/>
      <c r="AH86" s="41"/>
      <c r="AI86" s="41"/>
      <c r="AJ86" s="62"/>
      <c r="AK86" s="41"/>
      <c r="AL86" s="41"/>
    </row>
    <row r="87" spans="1:38" ht="15" customHeight="1">
      <c r="A87" s="175">
        <v>12</v>
      </c>
      <c r="B87" s="198">
        <v>45084</v>
      </c>
      <c r="C87" s="199"/>
      <c r="D87" s="199" t="s">
        <v>681</v>
      </c>
      <c r="E87" s="175" t="s">
        <v>622</v>
      </c>
      <c r="F87" s="175">
        <v>119</v>
      </c>
      <c r="G87" s="175">
        <v>35</v>
      </c>
      <c r="H87" s="181">
        <v>35</v>
      </c>
      <c r="I87" s="182" t="s">
        <v>671</v>
      </c>
      <c r="J87" s="181" t="s">
        <v>682</v>
      </c>
      <c r="K87" s="175">
        <f>H87-F87</f>
        <v>-84</v>
      </c>
      <c r="L87" s="212">
        <v>100</v>
      </c>
      <c r="M87" s="200">
        <f t="shared" si="35"/>
        <v>-2200</v>
      </c>
      <c r="N87" s="175">
        <v>25</v>
      </c>
      <c r="O87" s="181" t="s">
        <v>627</v>
      </c>
      <c r="P87" s="201">
        <v>45085</v>
      </c>
      <c r="Q87" s="41"/>
      <c r="R87" s="62" t="s">
        <v>601</v>
      </c>
      <c r="S87" s="41"/>
      <c r="T87" s="41"/>
      <c r="U87" s="41"/>
      <c r="V87" s="41"/>
      <c r="W87" s="41"/>
      <c r="X87" s="62"/>
      <c r="Y87" s="41"/>
      <c r="Z87" s="41"/>
      <c r="AA87" s="41"/>
      <c r="AB87" s="41"/>
      <c r="AC87" s="41"/>
      <c r="AD87" s="62"/>
      <c r="AE87" s="41"/>
      <c r="AF87" s="41"/>
      <c r="AG87" s="41"/>
      <c r="AH87" s="41"/>
      <c r="AI87" s="41"/>
      <c r="AJ87" s="62"/>
      <c r="AK87" s="41"/>
      <c r="AL87" s="41"/>
    </row>
    <row r="88" spans="1:38" ht="15" customHeight="1">
      <c r="A88" s="175">
        <v>13</v>
      </c>
      <c r="B88" s="198">
        <v>45085</v>
      </c>
      <c r="C88" s="199"/>
      <c r="D88" s="199" t="s">
        <v>683</v>
      </c>
      <c r="E88" s="175" t="s">
        <v>622</v>
      </c>
      <c r="F88" s="175">
        <v>19.5</v>
      </c>
      <c r="G88" s="175">
        <v>8</v>
      </c>
      <c r="H88" s="181">
        <v>8</v>
      </c>
      <c r="I88" s="182" t="s">
        <v>684</v>
      </c>
      <c r="J88" s="181" t="s">
        <v>1042</v>
      </c>
      <c r="K88" s="175">
        <f>H88-F88</f>
        <v>-11.5</v>
      </c>
      <c r="L88" s="212">
        <v>100</v>
      </c>
      <c r="M88" s="200">
        <f t="shared" ref="M88" si="37">(K88*N88)-100</f>
        <v>-4700</v>
      </c>
      <c r="N88" s="175">
        <v>400</v>
      </c>
      <c r="O88" s="181" t="s">
        <v>627</v>
      </c>
      <c r="P88" s="201">
        <v>45099</v>
      </c>
      <c r="Q88" s="41"/>
      <c r="R88" s="62" t="s">
        <v>634</v>
      </c>
      <c r="S88" s="41"/>
      <c r="T88" s="41"/>
      <c r="U88" s="41"/>
      <c r="V88" s="41"/>
      <c r="W88" s="41"/>
      <c r="X88" s="62"/>
      <c r="Y88" s="41"/>
      <c r="Z88" s="41"/>
      <c r="AA88" s="41"/>
      <c r="AB88" s="41"/>
      <c r="AC88" s="41"/>
      <c r="AD88" s="62"/>
      <c r="AE88" s="41"/>
      <c r="AF88" s="41"/>
      <c r="AG88" s="41"/>
      <c r="AH88" s="41"/>
      <c r="AI88" s="41"/>
      <c r="AJ88" s="62"/>
      <c r="AK88" s="41"/>
      <c r="AL88" s="41"/>
    </row>
    <row r="89" spans="1:38" ht="15" customHeight="1">
      <c r="A89" s="117">
        <v>14</v>
      </c>
      <c r="B89" s="192">
        <v>45086</v>
      </c>
      <c r="C89" s="193"/>
      <c r="D89" s="193" t="s">
        <v>685</v>
      </c>
      <c r="E89" s="117" t="s">
        <v>622</v>
      </c>
      <c r="F89" s="117">
        <v>52.5</v>
      </c>
      <c r="G89" s="117">
        <v>19</v>
      </c>
      <c r="H89" s="123">
        <v>73.5</v>
      </c>
      <c r="I89" s="124" t="s">
        <v>658</v>
      </c>
      <c r="J89" s="123" t="s">
        <v>667</v>
      </c>
      <c r="K89" s="117">
        <f>H89-F89</f>
        <v>21</v>
      </c>
      <c r="L89" s="211">
        <v>100</v>
      </c>
      <c r="M89" s="194">
        <f t="shared" ref="M89:M100" si="38">(K89*N89)-100</f>
        <v>950</v>
      </c>
      <c r="N89" s="117">
        <v>50</v>
      </c>
      <c r="O89" s="123" t="s">
        <v>604</v>
      </c>
      <c r="P89" s="118">
        <v>45086</v>
      </c>
      <c r="Q89" s="41"/>
      <c r="R89" s="62" t="s">
        <v>601</v>
      </c>
      <c r="S89" s="41"/>
      <c r="T89" s="41"/>
      <c r="U89" s="41"/>
      <c r="V89" s="41"/>
      <c r="W89" s="41"/>
      <c r="X89" s="62"/>
      <c r="Y89" s="41"/>
      <c r="Z89" s="41"/>
      <c r="AA89" s="41"/>
      <c r="AB89" s="41"/>
      <c r="AC89" s="41"/>
      <c r="AD89" s="62"/>
      <c r="AE89" s="41"/>
      <c r="AF89" s="41"/>
      <c r="AG89" s="41"/>
      <c r="AH89" s="41"/>
      <c r="AI89" s="41"/>
      <c r="AJ89" s="62"/>
      <c r="AK89" s="41"/>
      <c r="AL89" s="41"/>
    </row>
    <row r="90" spans="1:38" ht="15" customHeight="1">
      <c r="A90" s="117">
        <v>15</v>
      </c>
      <c r="B90" s="192">
        <v>45086</v>
      </c>
      <c r="C90" s="193"/>
      <c r="D90" s="193" t="s">
        <v>686</v>
      </c>
      <c r="E90" s="117" t="s">
        <v>647</v>
      </c>
      <c r="F90" s="117">
        <v>20</v>
      </c>
      <c r="G90" s="117">
        <v>32</v>
      </c>
      <c r="H90" s="123">
        <v>14.5</v>
      </c>
      <c r="I90" s="124">
        <v>1</v>
      </c>
      <c r="J90" s="123" t="s">
        <v>687</v>
      </c>
      <c r="K90" s="117">
        <f t="shared" ref="K90:K92" si="39">F90-H90</f>
        <v>5.5</v>
      </c>
      <c r="L90" s="211">
        <v>100</v>
      </c>
      <c r="M90" s="194">
        <f t="shared" si="38"/>
        <v>1962.5</v>
      </c>
      <c r="N90" s="117">
        <v>375</v>
      </c>
      <c r="O90" s="123" t="s">
        <v>604</v>
      </c>
      <c r="P90" s="118">
        <v>45086</v>
      </c>
      <c r="Q90" s="41"/>
      <c r="R90" s="62" t="s">
        <v>601</v>
      </c>
      <c r="S90" s="41"/>
      <c r="T90" s="41"/>
      <c r="U90" s="41"/>
      <c r="V90" s="41"/>
      <c r="W90" s="41"/>
      <c r="X90" s="62"/>
      <c r="Y90" s="41"/>
      <c r="Z90" s="41"/>
      <c r="AA90" s="41"/>
      <c r="AB90" s="41"/>
      <c r="AC90" s="41"/>
      <c r="AD90" s="62"/>
      <c r="AE90" s="41"/>
      <c r="AF90" s="41"/>
      <c r="AG90" s="41"/>
      <c r="AH90" s="41"/>
      <c r="AI90" s="41"/>
      <c r="AJ90" s="62"/>
      <c r="AK90" s="41"/>
      <c r="AL90" s="41"/>
    </row>
    <row r="91" spans="1:38" ht="15" customHeight="1">
      <c r="A91" s="175">
        <v>16</v>
      </c>
      <c r="B91" s="198">
        <v>45086</v>
      </c>
      <c r="C91" s="199"/>
      <c r="D91" s="199" t="s">
        <v>688</v>
      </c>
      <c r="E91" s="175" t="s">
        <v>647</v>
      </c>
      <c r="F91" s="175">
        <v>1.1499999999999999</v>
      </c>
      <c r="G91" s="175">
        <v>1.7</v>
      </c>
      <c r="H91" s="181">
        <v>1.7</v>
      </c>
      <c r="I91" s="182">
        <v>0.1</v>
      </c>
      <c r="J91" s="181" t="s">
        <v>689</v>
      </c>
      <c r="K91" s="175">
        <f t="shared" si="39"/>
        <v>-0.55000000000000004</v>
      </c>
      <c r="L91" s="212">
        <v>100</v>
      </c>
      <c r="M91" s="200">
        <f t="shared" si="38"/>
        <v>-5008.2000000000007</v>
      </c>
      <c r="N91" s="175">
        <v>8924</v>
      </c>
      <c r="O91" s="181" t="s">
        <v>627</v>
      </c>
      <c r="P91" s="201">
        <v>45090</v>
      </c>
      <c r="Q91" s="41"/>
      <c r="R91" s="62" t="s">
        <v>601</v>
      </c>
      <c r="S91" s="41"/>
      <c r="T91" s="41"/>
      <c r="U91" s="41"/>
      <c r="V91" s="41"/>
      <c r="W91" s="41"/>
      <c r="X91" s="62"/>
      <c r="Y91" s="41"/>
      <c r="Z91" s="41"/>
      <c r="AA91" s="41"/>
      <c r="AB91" s="41"/>
      <c r="AC91" s="41"/>
      <c r="AD91" s="62"/>
      <c r="AE91" s="41"/>
      <c r="AF91" s="41"/>
      <c r="AG91" s="41"/>
      <c r="AH91" s="41"/>
      <c r="AI91" s="41"/>
      <c r="AJ91" s="62"/>
      <c r="AK91" s="41"/>
      <c r="AL91" s="41"/>
    </row>
    <row r="92" spans="1:38" ht="15" customHeight="1">
      <c r="A92" s="175">
        <v>17</v>
      </c>
      <c r="B92" s="198">
        <v>45086</v>
      </c>
      <c r="C92" s="199"/>
      <c r="D92" s="199" t="s">
        <v>690</v>
      </c>
      <c r="E92" s="175" t="s">
        <v>647</v>
      </c>
      <c r="F92" s="175">
        <v>2</v>
      </c>
      <c r="G92" s="175">
        <v>3.2</v>
      </c>
      <c r="H92" s="181">
        <v>3.1</v>
      </c>
      <c r="I92" s="182">
        <v>0.1</v>
      </c>
      <c r="J92" s="181" t="s">
        <v>691</v>
      </c>
      <c r="K92" s="175">
        <f t="shared" si="39"/>
        <v>-1.1000000000000001</v>
      </c>
      <c r="L92" s="212">
        <v>100</v>
      </c>
      <c r="M92" s="200">
        <f t="shared" si="38"/>
        <v>-8900</v>
      </c>
      <c r="N92" s="175">
        <v>8000</v>
      </c>
      <c r="O92" s="181" t="s">
        <v>627</v>
      </c>
      <c r="P92" s="201">
        <v>45086</v>
      </c>
      <c r="Q92" s="41"/>
      <c r="R92" s="62" t="s">
        <v>601</v>
      </c>
      <c r="S92" s="41"/>
      <c r="T92" s="41"/>
      <c r="U92" s="41"/>
      <c r="V92" s="41"/>
      <c r="W92" s="41"/>
      <c r="X92" s="62"/>
      <c r="Y92" s="41"/>
      <c r="Z92" s="41"/>
      <c r="AA92" s="41"/>
      <c r="AB92" s="41"/>
      <c r="AC92" s="41"/>
      <c r="AD92" s="62"/>
      <c r="AE92" s="41"/>
      <c r="AF92" s="41"/>
      <c r="AG92" s="41"/>
      <c r="AH92" s="41"/>
      <c r="AI92" s="41"/>
      <c r="AJ92" s="62"/>
      <c r="AK92" s="41"/>
      <c r="AL92" s="41"/>
    </row>
    <row r="93" spans="1:38" ht="15" customHeight="1">
      <c r="A93" s="117">
        <v>18</v>
      </c>
      <c r="B93" s="192">
        <v>45086</v>
      </c>
      <c r="C93" s="193"/>
      <c r="D93" s="193" t="s">
        <v>685</v>
      </c>
      <c r="E93" s="117" t="s">
        <v>622</v>
      </c>
      <c r="F93" s="117">
        <v>52.5</v>
      </c>
      <c r="G93" s="117">
        <v>19</v>
      </c>
      <c r="H93" s="123">
        <v>72</v>
      </c>
      <c r="I93" s="124" t="s">
        <v>658</v>
      </c>
      <c r="J93" s="123" t="s">
        <v>692</v>
      </c>
      <c r="K93" s="117">
        <f t="shared" ref="K93:K94" si="40">H93-F93</f>
        <v>19.5</v>
      </c>
      <c r="L93" s="211">
        <v>100</v>
      </c>
      <c r="M93" s="194">
        <f t="shared" si="38"/>
        <v>875</v>
      </c>
      <c r="N93" s="117">
        <v>50</v>
      </c>
      <c r="O93" s="123" t="s">
        <v>604</v>
      </c>
      <c r="P93" s="118">
        <v>45086</v>
      </c>
      <c r="Q93" s="41"/>
      <c r="R93" s="62" t="s">
        <v>601</v>
      </c>
      <c r="S93" s="41"/>
      <c r="T93" s="41"/>
      <c r="U93" s="41"/>
      <c r="V93" s="41"/>
      <c r="W93" s="41"/>
      <c r="X93" s="62"/>
      <c r="Y93" s="41"/>
      <c r="Z93" s="41"/>
      <c r="AA93" s="41"/>
      <c r="AB93" s="41"/>
      <c r="AC93" s="41"/>
      <c r="AD93" s="62"/>
      <c r="AE93" s="41"/>
      <c r="AF93" s="41"/>
      <c r="AG93" s="41"/>
      <c r="AH93" s="41"/>
      <c r="AI93" s="41"/>
      <c r="AJ93" s="62"/>
      <c r="AK93" s="41"/>
      <c r="AL93" s="41"/>
    </row>
    <row r="94" spans="1:38" ht="15" customHeight="1">
      <c r="A94" s="117">
        <v>19</v>
      </c>
      <c r="B94" s="192">
        <v>45086</v>
      </c>
      <c r="C94" s="193"/>
      <c r="D94" s="193" t="s">
        <v>693</v>
      </c>
      <c r="E94" s="117" t="s">
        <v>622</v>
      </c>
      <c r="F94" s="117">
        <v>23.5</v>
      </c>
      <c r="G94" s="117">
        <v>8</v>
      </c>
      <c r="H94" s="123">
        <v>30.5</v>
      </c>
      <c r="I94" s="124" t="s">
        <v>694</v>
      </c>
      <c r="J94" s="123" t="s">
        <v>695</v>
      </c>
      <c r="K94" s="117">
        <f t="shared" si="40"/>
        <v>7</v>
      </c>
      <c r="L94" s="211">
        <v>100</v>
      </c>
      <c r="M94" s="194">
        <f t="shared" si="38"/>
        <v>2525</v>
      </c>
      <c r="N94" s="117">
        <v>375</v>
      </c>
      <c r="O94" s="123" t="s">
        <v>604</v>
      </c>
      <c r="P94" s="118">
        <v>45089</v>
      </c>
      <c r="Q94" s="41"/>
      <c r="R94" s="62" t="s">
        <v>601</v>
      </c>
      <c r="S94" s="41"/>
      <c r="T94" s="41"/>
      <c r="U94" s="41"/>
      <c r="V94" s="41"/>
      <c r="W94" s="41"/>
      <c r="X94" s="62"/>
      <c r="Y94" s="41"/>
      <c r="Z94" s="41"/>
      <c r="AA94" s="41"/>
      <c r="AB94" s="41"/>
      <c r="AC94" s="41"/>
      <c r="AD94" s="62"/>
      <c r="AE94" s="41"/>
      <c r="AF94" s="41"/>
      <c r="AG94" s="41"/>
      <c r="AH94" s="41"/>
      <c r="AI94" s="41"/>
      <c r="AJ94" s="62"/>
      <c r="AK94" s="41"/>
      <c r="AL94" s="41"/>
    </row>
    <row r="95" spans="1:38" ht="15" customHeight="1">
      <c r="A95" s="117">
        <v>20</v>
      </c>
      <c r="B95" s="192">
        <v>45086</v>
      </c>
      <c r="C95" s="193"/>
      <c r="D95" s="193" t="s">
        <v>696</v>
      </c>
      <c r="E95" s="117" t="s">
        <v>647</v>
      </c>
      <c r="F95" s="117">
        <v>190</v>
      </c>
      <c r="G95" s="117">
        <v>290</v>
      </c>
      <c r="H95" s="123">
        <v>142.5</v>
      </c>
      <c r="I95" s="124">
        <v>0.1</v>
      </c>
      <c r="J95" s="123" t="s">
        <v>697</v>
      </c>
      <c r="K95" s="117">
        <f>F95-H95</f>
        <v>47.5</v>
      </c>
      <c r="L95" s="211">
        <v>100</v>
      </c>
      <c r="M95" s="194">
        <f t="shared" si="38"/>
        <v>1087.5</v>
      </c>
      <c r="N95" s="117">
        <v>25</v>
      </c>
      <c r="O95" s="123" t="s">
        <v>604</v>
      </c>
      <c r="P95" s="118">
        <v>45086</v>
      </c>
      <c r="Q95" s="41"/>
      <c r="R95" s="62" t="s">
        <v>601</v>
      </c>
      <c r="S95" s="41"/>
      <c r="T95" s="41"/>
      <c r="U95" s="41"/>
      <c r="V95" s="41"/>
      <c r="W95" s="41"/>
      <c r="X95" s="62"/>
      <c r="Y95" s="41"/>
      <c r="Z95" s="41"/>
      <c r="AA95" s="41"/>
      <c r="AB95" s="41"/>
      <c r="AC95" s="41"/>
      <c r="AD95" s="62"/>
      <c r="AE95" s="41"/>
      <c r="AF95" s="41"/>
      <c r="AG95" s="41"/>
      <c r="AH95" s="41"/>
      <c r="AI95" s="41"/>
      <c r="AJ95" s="62"/>
      <c r="AK95" s="41"/>
      <c r="AL95" s="41"/>
    </row>
    <row r="96" spans="1:38" ht="15" customHeight="1">
      <c r="A96" s="117">
        <v>21</v>
      </c>
      <c r="B96" s="192">
        <v>45086</v>
      </c>
      <c r="C96" s="193"/>
      <c r="D96" s="193" t="s">
        <v>698</v>
      </c>
      <c r="E96" s="117" t="s">
        <v>622</v>
      </c>
      <c r="F96" s="117">
        <v>52.5</v>
      </c>
      <c r="G96" s="117">
        <v>15</v>
      </c>
      <c r="H96" s="123">
        <v>76</v>
      </c>
      <c r="I96" s="124" t="s">
        <v>699</v>
      </c>
      <c r="J96" s="123" t="s">
        <v>700</v>
      </c>
      <c r="K96" s="117">
        <f t="shared" ref="K96:K97" si="41">H96-F96</f>
        <v>23.5</v>
      </c>
      <c r="L96" s="211">
        <v>100</v>
      </c>
      <c r="M96" s="194">
        <f t="shared" si="38"/>
        <v>840</v>
      </c>
      <c r="N96" s="117">
        <v>40</v>
      </c>
      <c r="O96" s="123" t="s">
        <v>604</v>
      </c>
      <c r="P96" s="118">
        <v>45086</v>
      </c>
      <c r="Q96" s="41"/>
      <c r="R96" s="62" t="s">
        <v>634</v>
      </c>
      <c r="S96" s="41"/>
      <c r="T96" s="41"/>
      <c r="U96" s="41"/>
      <c r="V96" s="41"/>
      <c r="W96" s="41"/>
      <c r="X96" s="62"/>
      <c r="Y96" s="41"/>
      <c r="Z96" s="41"/>
      <c r="AA96" s="41"/>
      <c r="AB96" s="41"/>
      <c r="AC96" s="41"/>
      <c r="AD96" s="62"/>
      <c r="AE96" s="41"/>
      <c r="AF96" s="41"/>
      <c r="AG96" s="41"/>
      <c r="AH96" s="41"/>
      <c r="AI96" s="41"/>
      <c r="AJ96" s="62"/>
      <c r="AK96" s="41"/>
      <c r="AL96" s="41"/>
    </row>
    <row r="97" spans="1:38" ht="15" customHeight="1">
      <c r="A97" s="361">
        <v>22</v>
      </c>
      <c r="B97" s="365">
        <v>45089</v>
      </c>
      <c r="C97" s="366"/>
      <c r="D97" s="366" t="s">
        <v>701</v>
      </c>
      <c r="E97" s="361" t="s">
        <v>622</v>
      </c>
      <c r="F97" s="361">
        <v>36</v>
      </c>
      <c r="G97" s="361">
        <v>15</v>
      </c>
      <c r="H97" s="360">
        <v>15</v>
      </c>
      <c r="I97" s="367" t="s">
        <v>702</v>
      </c>
      <c r="J97" s="360" t="s">
        <v>703</v>
      </c>
      <c r="K97" s="361">
        <f t="shared" si="41"/>
        <v>-21</v>
      </c>
      <c r="L97" s="362">
        <v>100</v>
      </c>
      <c r="M97" s="363">
        <f t="shared" si="38"/>
        <v>-1150</v>
      </c>
      <c r="N97" s="361">
        <v>50</v>
      </c>
      <c r="O97" s="360" t="s">
        <v>627</v>
      </c>
      <c r="P97" s="364">
        <v>45090</v>
      </c>
      <c r="Q97" s="41"/>
      <c r="R97" s="62" t="s">
        <v>601</v>
      </c>
      <c r="S97" s="41"/>
      <c r="T97" s="41"/>
      <c r="U97" s="41"/>
      <c r="V97" s="41"/>
      <c r="W97" s="41"/>
      <c r="X97" s="62"/>
      <c r="Y97" s="41"/>
      <c r="Z97" s="41"/>
      <c r="AA97" s="41"/>
      <c r="AB97" s="41"/>
      <c r="AC97" s="41"/>
      <c r="AD97" s="62"/>
      <c r="AE97" s="41"/>
      <c r="AF97" s="41"/>
      <c r="AG97" s="41"/>
      <c r="AH97" s="41"/>
      <c r="AI97" s="41"/>
      <c r="AJ97" s="62"/>
      <c r="AK97" s="41"/>
      <c r="AL97" s="41"/>
    </row>
    <row r="98" spans="1:38" ht="15" customHeight="1">
      <c r="A98" s="361">
        <v>23</v>
      </c>
      <c r="B98" s="365">
        <v>45089</v>
      </c>
      <c r="C98" s="366"/>
      <c r="D98" s="366" t="s">
        <v>704</v>
      </c>
      <c r="E98" s="361" t="s">
        <v>647</v>
      </c>
      <c r="F98" s="361">
        <v>103.5</v>
      </c>
      <c r="G98" s="361">
        <v>147</v>
      </c>
      <c r="H98" s="360">
        <v>147</v>
      </c>
      <c r="I98" s="367" t="s">
        <v>705</v>
      </c>
      <c r="J98" s="360" t="s">
        <v>706</v>
      </c>
      <c r="K98" s="361">
        <f>F98-H98</f>
        <v>-43.5</v>
      </c>
      <c r="L98" s="362">
        <v>100</v>
      </c>
      <c r="M98" s="363">
        <f t="shared" si="38"/>
        <v>-2275</v>
      </c>
      <c r="N98" s="361">
        <v>50</v>
      </c>
      <c r="O98" s="360" t="s">
        <v>627</v>
      </c>
      <c r="P98" s="364">
        <v>45091</v>
      </c>
      <c r="Q98" s="41"/>
      <c r="R98" s="62" t="s">
        <v>601</v>
      </c>
      <c r="S98" s="41"/>
      <c r="T98" s="41"/>
      <c r="U98" s="41"/>
      <c r="V98" s="41"/>
      <c r="W98" s="41"/>
      <c r="X98" s="62"/>
      <c r="Y98" s="41"/>
      <c r="Z98" s="41"/>
      <c r="AA98" s="41"/>
      <c r="AB98" s="41"/>
      <c r="AC98" s="41"/>
      <c r="AD98" s="62"/>
      <c r="AE98" s="41"/>
      <c r="AF98" s="41"/>
      <c r="AG98" s="41"/>
      <c r="AH98" s="41"/>
      <c r="AI98" s="41"/>
      <c r="AJ98" s="62"/>
      <c r="AK98" s="41"/>
      <c r="AL98" s="41"/>
    </row>
    <row r="99" spans="1:38" ht="15" customHeight="1">
      <c r="A99" s="213">
        <v>24</v>
      </c>
      <c r="B99" s="214">
        <v>45089</v>
      </c>
      <c r="C99" s="215"/>
      <c r="D99" s="215" t="s">
        <v>707</v>
      </c>
      <c r="E99" s="213" t="s">
        <v>622</v>
      </c>
      <c r="F99" s="213">
        <v>33</v>
      </c>
      <c r="G99" s="213"/>
      <c r="H99" s="216">
        <v>36</v>
      </c>
      <c r="I99" s="217">
        <v>100</v>
      </c>
      <c r="J99" s="216" t="s">
        <v>708</v>
      </c>
      <c r="K99" s="213">
        <f t="shared" ref="K99:K101" si="42">H99-F99</f>
        <v>3</v>
      </c>
      <c r="L99" s="218">
        <v>100</v>
      </c>
      <c r="M99" s="219">
        <f t="shared" si="38"/>
        <v>20</v>
      </c>
      <c r="N99" s="213">
        <v>40</v>
      </c>
      <c r="O99" s="216" t="s">
        <v>663</v>
      </c>
      <c r="P99" s="220">
        <v>45089</v>
      </c>
      <c r="Q99" s="41"/>
      <c r="R99" s="62" t="s">
        <v>634</v>
      </c>
      <c r="S99" s="41"/>
      <c r="T99" s="41"/>
      <c r="U99" s="41"/>
      <c r="V99" s="41"/>
      <c r="W99" s="41"/>
      <c r="X99" s="62"/>
      <c r="Y99" s="41"/>
      <c r="Z99" s="41"/>
      <c r="AA99" s="41"/>
      <c r="AB99" s="41"/>
      <c r="AC99" s="41"/>
      <c r="AD99" s="62"/>
      <c r="AE99" s="41"/>
      <c r="AF99" s="41"/>
      <c r="AG99" s="41"/>
      <c r="AH99" s="41"/>
      <c r="AI99" s="41"/>
      <c r="AJ99" s="62"/>
      <c r="AK99" s="41"/>
      <c r="AL99" s="41"/>
    </row>
    <row r="100" spans="1:38" ht="15" customHeight="1">
      <c r="A100" s="117">
        <v>25</v>
      </c>
      <c r="B100" s="192">
        <v>45089</v>
      </c>
      <c r="C100" s="193"/>
      <c r="D100" s="193" t="s">
        <v>709</v>
      </c>
      <c r="E100" s="117" t="s">
        <v>622</v>
      </c>
      <c r="F100" s="117">
        <v>200</v>
      </c>
      <c r="G100" s="117">
        <v>90</v>
      </c>
      <c r="H100" s="123">
        <v>250</v>
      </c>
      <c r="I100" s="124" t="s">
        <v>710</v>
      </c>
      <c r="J100" s="123" t="s">
        <v>711</v>
      </c>
      <c r="K100" s="117">
        <f t="shared" si="42"/>
        <v>50</v>
      </c>
      <c r="L100" s="211">
        <v>100</v>
      </c>
      <c r="M100" s="194">
        <f t="shared" si="38"/>
        <v>1150</v>
      </c>
      <c r="N100" s="117">
        <v>25</v>
      </c>
      <c r="O100" s="123" t="s">
        <v>604</v>
      </c>
      <c r="P100" s="118">
        <v>45089</v>
      </c>
      <c r="Q100" s="41"/>
      <c r="R100" s="62" t="s">
        <v>601</v>
      </c>
      <c r="S100" s="41"/>
      <c r="T100" s="41"/>
      <c r="U100" s="41"/>
      <c r="V100" s="41"/>
      <c r="W100" s="41"/>
      <c r="X100" s="62"/>
      <c r="Y100" s="41"/>
      <c r="Z100" s="41"/>
      <c r="AA100" s="41"/>
      <c r="AB100" s="41"/>
      <c r="AC100" s="41"/>
      <c r="AD100" s="62"/>
      <c r="AE100" s="41"/>
      <c r="AF100" s="41"/>
      <c r="AG100" s="41"/>
      <c r="AH100" s="41"/>
      <c r="AI100" s="41"/>
      <c r="AJ100" s="62"/>
      <c r="AK100" s="41"/>
      <c r="AL100" s="41"/>
    </row>
    <row r="101" spans="1:38" ht="15" customHeight="1">
      <c r="A101" s="302">
        <v>26</v>
      </c>
      <c r="B101" s="309">
        <v>45089</v>
      </c>
      <c r="C101" s="203"/>
      <c r="D101" s="301" t="s">
        <v>693</v>
      </c>
      <c r="E101" s="302" t="s">
        <v>622</v>
      </c>
      <c r="F101" s="302">
        <v>26</v>
      </c>
      <c r="G101" s="302">
        <v>12</v>
      </c>
      <c r="H101" s="303">
        <v>12</v>
      </c>
      <c r="I101" s="304" t="s">
        <v>694</v>
      </c>
      <c r="J101" s="181" t="s">
        <v>959</v>
      </c>
      <c r="K101" s="175">
        <f t="shared" si="42"/>
        <v>-14</v>
      </c>
      <c r="L101" s="212">
        <v>100</v>
      </c>
      <c r="M101" s="200">
        <f t="shared" ref="M101" si="43">(K101*N101)-100</f>
        <v>-5350</v>
      </c>
      <c r="N101" s="175">
        <v>375</v>
      </c>
      <c r="O101" s="181" t="s">
        <v>627</v>
      </c>
      <c r="P101" s="201">
        <v>45092</v>
      </c>
      <c r="Q101" s="41"/>
      <c r="R101" s="62" t="s">
        <v>601</v>
      </c>
      <c r="S101" s="41"/>
      <c r="T101" s="41"/>
      <c r="U101" s="41"/>
      <c r="V101" s="41"/>
      <c r="W101" s="41"/>
      <c r="X101" s="62"/>
      <c r="Y101" s="41"/>
      <c r="Z101" s="41"/>
      <c r="AA101" s="41"/>
      <c r="AB101" s="41"/>
      <c r="AC101" s="41"/>
      <c r="AD101" s="62"/>
      <c r="AE101" s="41"/>
      <c r="AF101" s="41"/>
      <c r="AG101" s="41"/>
      <c r="AH101" s="41"/>
      <c r="AI101" s="41"/>
      <c r="AJ101" s="62"/>
      <c r="AK101" s="41"/>
      <c r="AL101" s="41"/>
    </row>
    <row r="102" spans="1:38" ht="15" customHeight="1">
      <c r="A102" s="117">
        <v>27</v>
      </c>
      <c r="B102" s="192">
        <v>45090</v>
      </c>
      <c r="C102" s="193"/>
      <c r="D102" s="193" t="s">
        <v>709</v>
      </c>
      <c r="E102" s="117" t="s">
        <v>622</v>
      </c>
      <c r="F102" s="117">
        <v>120</v>
      </c>
      <c r="G102" s="117">
        <v>40</v>
      </c>
      <c r="H102" s="123">
        <v>170</v>
      </c>
      <c r="I102" s="124" t="s">
        <v>712</v>
      </c>
      <c r="J102" s="123" t="s">
        <v>711</v>
      </c>
      <c r="K102" s="117">
        <f t="shared" ref="K102:K104" si="44">H102-F102</f>
        <v>50</v>
      </c>
      <c r="L102" s="211">
        <v>100</v>
      </c>
      <c r="M102" s="194">
        <f t="shared" ref="M102:M103" si="45">(K102*N102)-100</f>
        <v>1150</v>
      </c>
      <c r="N102" s="117">
        <v>25</v>
      </c>
      <c r="O102" s="123" t="s">
        <v>604</v>
      </c>
      <c r="P102" s="118">
        <v>45091</v>
      </c>
      <c r="Q102" s="41"/>
      <c r="R102" s="62" t="s">
        <v>601</v>
      </c>
      <c r="S102" s="41"/>
      <c r="T102" s="41"/>
      <c r="U102" s="41"/>
      <c r="V102" s="41"/>
      <c r="W102" s="41"/>
      <c r="X102" s="62"/>
      <c r="Y102" s="41"/>
      <c r="Z102" s="41"/>
      <c r="AA102" s="41"/>
      <c r="AB102" s="41"/>
      <c r="AC102" s="41"/>
      <c r="AD102" s="62"/>
      <c r="AE102" s="41"/>
      <c r="AF102" s="41"/>
      <c r="AG102" s="41"/>
      <c r="AH102" s="41"/>
      <c r="AI102" s="41"/>
      <c r="AJ102" s="62"/>
      <c r="AK102" s="41"/>
      <c r="AL102" s="41"/>
    </row>
    <row r="103" spans="1:38" ht="15" customHeight="1">
      <c r="A103" s="117">
        <v>28</v>
      </c>
      <c r="B103" s="221">
        <v>45090</v>
      </c>
      <c r="C103" s="123"/>
      <c r="D103" s="222" t="s">
        <v>698</v>
      </c>
      <c r="E103" s="123" t="s">
        <v>622</v>
      </c>
      <c r="F103" s="123">
        <v>20</v>
      </c>
      <c r="G103" s="123">
        <v>0</v>
      </c>
      <c r="H103" s="123">
        <v>44</v>
      </c>
      <c r="I103" s="123" t="s">
        <v>713</v>
      </c>
      <c r="J103" s="123" t="s">
        <v>964</v>
      </c>
      <c r="K103" s="117">
        <f t="shared" si="44"/>
        <v>24</v>
      </c>
      <c r="L103" s="211">
        <v>100</v>
      </c>
      <c r="M103" s="194">
        <f t="shared" si="45"/>
        <v>860</v>
      </c>
      <c r="N103" s="117">
        <v>40</v>
      </c>
      <c r="O103" s="123" t="s">
        <v>604</v>
      </c>
      <c r="P103" s="118">
        <v>45090</v>
      </c>
      <c r="Q103" s="223"/>
      <c r="R103" s="223" t="s">
        <v>634</v>
      </c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196"/>
      <c r="AI103" s="196"/>
      <c r="AJ103" s="196"/>
      <c r="AK103" s="196"/>
      <c r="AL103" s="196"/>
    </row>
    <row r="104" spans="1:38" ht="15" customHeight="1">
      <c r="A104" s="444">
        <v>27</v>
      </c>
      <c r="B104" s="446">
        <v>45091</v>
      </c>
      <c r="C104" s="319"/>
      <c r="D104" s="320" t="s">
        <v>715</v>
      </c>
      <c r="E104" s="321" t="s">
        <v>622</v>
      </c>
      <c r="F104" s="322">
        <v>230</v>
      </c>
      <c r="G104" s="322"/>
      <c r="H104" s="123">
        <v>300</v>
      </c>
      <c r="I104" s="323"/>
      <c r="J104" s="444" t="s">
        <v>840</v>
      </c>
      <c r="K104" s="324">
        <f t="shared" si="44"/>
        <v>70</v>
      </c>
      <c r="L104" s="338">
        <v>100</v>
      </c>
      <c r="M104" s="449">
        <v>1175</v>
      </c>
      <c r="N104" s="451">
        <v>25</v>
      </c>
      <c r="O104" s="461" t="s">
        <v>604</v>
      </c>
      <c r="P104" s="442">
        <v>45092</v>
      </c>
      <c r="Q104" s="196"/>
      <c r="R104" s="196" t="s">
        <v>601</v>
      </c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</row>
    <row r="105" spans="1:38" ht="15" customHeight="1">
      <c r="A105" s="445"/>
      <c r="B105" s="447"/>
      <c r="C105" s="319"/>
      <c r="D105" s="325" t="s">
        <v>716</v>
      </c>
      <c r="E105" s="326" t="s">
        <v>647</v>
      </c>
      <c r="F105" s="327">
        <v>65</v>
      </c>
      <c r="G105" s="328"/>
      <c r="H105" s="123">
        <v>80</v>
      </c>
      <c r="I105" s="329"/>
      <c r="J105" s="448"/>
      <c r="K105" s="330">
        <f>F105-H105</f>
        <v>-15</v>
      </c>
      <c r="L105" s="339">
        <v>100</v>
      </c>
      <c r="M105" s="450"/>
      <c r="N105" s="452"/>
      <c r="O105" s="452"/>
      <c r="P105" s="443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</row>
    <row r="106" spans="1:38" ht="15" customHeight="1">
      <c r="A106" s="326">
        <v>28</v>
      </c>
      <c r="B106" s="358">
        <v>45091</v>
      </c>
      <c r="C106" s="319"/>
      <c r="D106" s="325" t="s">
        <v>718</v>
      </c>
      <c r="E106" s="326" t="s">
        <v>622</v>
      </c>
      <c r="F106" s="327">
        <v>12.75</v>
      </c>
      <c r="G106" s="327">
        <v>8</v>
      </c>
      <c r="H106" s="328">
        <v>24</v>
      </c>
      <c r="I106" s="359" t="s">
        <v>669</v>
      </c>
      <c r="J106" s="123" t="s">
        <v>987</v>
      </c>
      <c r="K106" s="117">
        <f t="shared" ref="K106" si="46">H106-F106</f>
        <v>11.25</v>
      </c>
      <c r="L106" s="211">
        <v>100</v>
      </c>
      <c r="M106" s="194">
        <f t="shared" ref="M106" si="47">(K106*N106)-100</f>
        <v>13962.5</v>
      </c>
      <c r="N106" s="117">
        <v>1250</v>
      </c>
      <c r="O106" s="123" t="s">
        <v>604</v>
      </c>
      <c r="P106" s="118">
        <v>45096</v>
      </c>
      <c r="Q106" s="196"/>
      <c r="R106" s="196" t="s">
        <v>634</v>
      </c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</row>
    <row r="107" spans="1:38" ht="15" customHeight="1">
      <c r="A107" s="326">
        <v>29</v>
      </c>
      <c r="B107" s="340">
        <v>45091</v>
      </c>
      <c r="C107" s="341"/>
      <c r="D107" s="342" t="s">
        <v>961</v>
      </c>
      <c r="E107" s="343" t="s">
        <v>622</v>
      </c>
      <c r="F107" s="344">
        <v>40</v>
      </c>
      <c r="G107" s="344">
        <v>23</v>
      </c>
      <c r="H107" s="345">
        <v>45</v>
      </c>
      <c r="I107" s="346" t="s">
        <v>717</v>
      </c>
      <c r="J107" s="123" t="s">
        <v>974</v>
      </c>
      <c r="K107" s="117">
        <f t="shared" ref="K107" si="48">H107-F107</f>
        <v>5</v>
      </c>
      <c r="L107" s="211">
        <v>100</v>
      </c>
      <c r="M107" s="194">
        <f t="shared" ref="M107" si="49">(K107*N107)-100</f>
        <v>1775</v>
      </c>
      <c r="N107" s="117">
        <v>375</v>
      </c>
      <c r="O107" s="123" t="s">
        <v>604</v>
      </c>
      <c r="P107" s="118">
        <v>45093</v>
      </c>
      <c r="Q107" s="196"/>
      <c r="R107" s="196" t="s">
        <v>634</v>
      </c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</row>
    <row r="108" spans="1:38" ht="15" customHeight="1">
      <c r="A108" s="305">
        <v>30</v>
      </c>
      <c r="B108" s="306">
        <v>45092</v>
      </c>
      <c r="C108" s="307"/>
      <c r="D108" s="308" t="s">
        <v>960</v>
      </c>
      <c r="E108" s="307" t="s">
        <v>622</v>
      </c>
      <c r="F108" s="307">
        <v>22</v>
      </c>
      <c r="G108" s="307">
        <v>0</v>
      </c>
      <c r="H108" s="307">
        <v>35</v>
      </c>
      <c r="I108" s="307" t="s">
        <v>713</v>
      </c>
      <c r="J108" s="123" t="s">
        <v>607</v>
      </c>
      <c r="K108" s="117">
        <f t="shared" ref="K108" si="50">H108-F108</f>
        <v>13</v>
      </c>
      <c r="L108" s="211">
        <v>100</v>
      </c>
      <c r="M108" s="194">
        <f t="shared" ref="M108" si="51">(K108*N108)-100</f>
        <v>550</v>
      </c>
      <c r="N108" s="117">
        <v>50</v>
      </c>
      <c r="O108" s="123" t="s">
        <v>604</v>
      </c>
      <c r="P108" s="118">
        <v>45092</v>
      </c>
      <c r="Q108" s="196"/>
      <c r="R108" s="196" t="s">
        <v>601</v>
      </c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</row>
    <row r="109" spans="1:38" ht="15" customHeight="1">
      <c r="A109" s="305">
        <v>31</v>
      </c>
      <c r="B109" s="306">
        <v>45092</v>
      </c>
      <c r="C109" s="307"/>
      <c r="D109" s="308" t="s">
        <v>709</v>
      </c>
      <c r="E109" s="307" t="s">
        <v>622</v>
      </c>
      <c r="F109" s="307">
        <v>102.5</v>
      </c>
      <c r="G109" s="307">
        <v>0</v>
      </c>
      <c r="H109" s="307">
        <v>147.5</v>
      </c>
      <c r="I109" s="307" t="s">
        <v>962</v>
      </c>
      <c r="J109" s="123" t="s">
        <v>963</v>
      </c>
      <c r="K109" s="117">
        <f t="shared" ref="K109" si="52">H109-F109</f>
        <v>45</v>
      </c>
      <c r="L109" s="211">
        <v>100</v>
      </c>
      <c r="M109" s="194">
        <f t="shared" ref="M109" si="53">(K109*N109)-100</f>
        <v>1025</v>
      </c>
      <c r="N109" s="117">
        <v>25</v>
      </c>
      <c r="O109" s="123" t="s">
        <v>604</v>
      </c>
      <c r="P109" s="118">
        <v>45092</v>
      </c>
      <c r="Q109" s="196"/>
      <c r="R109" s="196" t="s">
        <v>601</v>
      </c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</row>
    <row r="110" spans="1:38" ht="15" customHeight="1">
      <c r="A110" s="305">
        <v>32</v>
      </c>
      <c r="B110" s="306">
        <v>45092</v>
      </c>
      <c r="C110" s="307"/>
      <c r="D110" s="308" t="s">
        <v>965</v>
      </c>
      <c r="E110" s="307" t="s">
        <v>622</v>
      </c>
      <c r="F110" s="307">
        <v>61.5</v>
      </c>
      <c r="G110" s="307">
        <v>30</v>
      </c>
      <c r="H110" s="307">
        <v>81.5</v>
      </c>
      <c r="I110" s="307" t="s">
        <v>699</v>
      </c>
      <c r="J110" s="313" t="s">
        <v>666</v>
      </c>
      <c r="K110" s="310">
        <f t="shared" ref="K110:K111" si="54">H110-F110</f>
        <v>20</v>
      </c>
      <c r="L110" s="315">
        <v>100</v>
      </c>
      <c r="M110" s="316">
        <f t="shared" ref="M110:M111" si="55">(K110*N110)-100</f>
        <v>900</v>
      </c>
      <c r="N110" s="310">
        <v>50</v>
      </c>
      <c r="O110" s="313" t="s">
        <v>604</v>
      </c>
      <c r="P110" s="317">
        <v>45092</v>
      </c>
      <c r="Q110" s="196"/>
      <c r="R110" s="196" t="s">
        <v>601</v>
      </c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</row>
    <row r="111" spans="1:38" ht="15" customHeight="1">
      <c r="A111" s="354">
        <v>33</v>
      </c>
      <c r="B111" s="355">
        <v>45093</v>
      </c>
      <c r="C111" s="356"/>
      <c r="D111" s="357" t="s">
        <v>975</v>
      </c>
      <c r="E111" s="356" t="s">
        <v>622</v>
      </c>
      <c r="F111" s="356">
        <v>160</v>
      </c>
      <c r="G111" s="356">
        <v>70</v>
      </c>
      <c r="H111" s="356">
        <v>90</v>
      </c>
      <c r="I111" s="356" t="s">
        <v>976</v>
      </c>
      <c r="J111" s="360" t="s">
        <v>984</v>
      </c>
      <c r="K111" s="361">
        <f t="shared" si="54"/>
        <v>-70</v>
      </c>
      <c r="L111" s="362">
        <v>100</v>
      </c>
      <c r="M111" s="363">
        <f t="shared" si="55"/>
        <v>-1850</v>
      </c>
      <c r="N111" s="361">
        <v>25</v>
      </c>
      <c r="O111" s="360" t="s">
        <v>627</v>
      </c>
      <c r="P111" s="364">
        <v>45093</v>
      </c>
      <c r="Q111" s="196"/>
      <c r="R111" s="196" t="s">
        <v>601</v>
      </c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</row>
    <row r="112" spans="1:38" ht="15" customHeight="1">
      <c r="A112" s="305">
        <v>34</v>
      </c>
      <c r="B112" s="306">
        <v>45093</v>
      </c>
      <c r="C112" s="307"/>
      <c r="D112" s="308" t="s">
        <v>977</v>
      </c>
      <c r="E112" s="307" t="s">
        <v>622</v>
      </c>
      <c r="F112" s="307">
        <v>64</v>
      </c>
      <c r="G112" s="307">
        <v>45</v>
      </c>
      <c r="H112" s="307">
        <v>69.5</v>
      </c>
      <c r="I112" s="307" t="s">
        <v>978</v>
      </c>
      <c r="J112" s="313" t="s">
        <v>687</v>
      </c>
      <c r="K112" s="310">
        <f t="shared" ref="K112:K113" si="56">H112-F112</f>
        <v>5.5</v>
      </c>
      <c r="L112" s="315">
        <v>100</v>
      </c>
      <c r="M112" s="316">
        <f t="shared" ref="M112:M113" si="57">(K112*N112)-100</f>
        <v>1412.5</v>
      </c>
      <c r="N112" s="310">
        <v>275</v>
      </c>
      <c r="O112" s="313" t="s">
        <v>604</v>
      </c>
      <c r="P112" s="317">
        <v>45093</v>
      </c>
      <c r="Q112" s="196"/>
      <c r="R112" s="196" t="s">
        <v>634</v>
      </c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</row>
    <row r="113" spans="1:38" ht="15" customHeight="1">
      <c r="A113" s="354">
        <v>35</v>
      </c>
      <c r="B113" s="355">
        <v>45093</v>
      </c>
      <c r="C113" s="356"/>
      <c r="D113" s="357" t="s">
        <v>980</v>
      </c>
      <c r="E113" s="356" t="s">
        <v>622</v>
      </c>
      <c r="F113" s="356">
        <v>55</v>
      </c>
      <c r="G113" s="356">
        <v>30</v>
      </c>
      <c r="H113" s="356">
        <v>30</v>
      </c>
      <c r="I113" s="356" t="s">
        <v>658</v>
      </c>
      <c r="J113" s="360" t="s">
        <v>988</v>
      </c>
      <c r="K113" s="361">
        <f t="shared" si="56"/>
        <v>-25</v>
      </c>
      <c r="L113" s="362">
        <v>100</v>
      </c>
      <c r="M113" s="363">
        <f t="shared" si="57"/>
        <v>-1350</v>
      </c>
      <c r="N113" s="175">
        <v>50</v>
      </c>
      <c r="O113" s="181" t="s">
        <v>627</v>
      </c>
      <c r="P113" s="201">
        <v>45096</v>
      </c>
      <c r="Q113" s="196"/>
      <c r="R113" s="196" t="s">
        <v>601</v>
      </c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</row>
    <row r="114" spans="1:38" ht="15" customHeight="1">
      <c r="A114" s="354">
        <v>36</v>
      </c>
      <c r="B114" s="355">
        <v>45093</v>
      </c>
      <c r="C114" s="356"/>
      <c r="D114" s="357" t="s">
        <v>982</v>
      </c>
      <c r="E114" s="356" t="s">
        <v>622</v>
      </c>
      <c r="F114" s="370" t="s">
        <v>1000</v>
      </c>
      <c r="G114" s="356">
        <v>5.5</v>
      </c>
      <c r="H114" s="356">
        <v>5.5</v>
      </c>
      <c r="I114" s="356" t="s">
        <v>983</v>
      </c>
      <c r="J114" s="360" t="s">
        <v>648</v>
      </c>
      <c r="K114" s="361">
        <f t="shared" ref="K114:K115" si="58">H114-F114</f>
        <v>-4</v>
      </c>
      <c r="L114" s="362">
        <v>100</v>
      </c>
      <c r="M114" s="363">
        <f t="shared" ref="M114:M115" si="59">(K114*N114)-100</f>
        <v>-5300</v>
      </c>
      <c r="N114" s="175">
        <v>1300</v>
      </c>
      <c r="O114" s="181" t="s">
        <v>627</v>
      </c>
      <c r="P114" s="201">
        <v>45096</v>
      </c>
      <c r="Q114" s="196"/>
      <c r="R114" s="196" t="s">
        <v>634</v>
      </c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</row>
    <row r="115" spans="1:38" ht="15" customHeight="1">
      <c r="A115" s="305">
        <v>37</v>
      </c>
      <c r="B115" s="306">
        <v>45093</v>
      </c>
      <c r="C115" s="307"/>
      <c r="D115" s="308" t="s">
        <v>985</v>
      </c>
      <c r="E115" s="307" t="s">
        <v>622</v>
      </c>
      <c r="F115" s="369" t="s">
        <v>1001</v>
      </c>
      <c r="G115" s="307">
        <v>15</v>
      </c>
      <c r="H115" s="307">
        <v>39</v>
      </c>
      <c r="I115" s="307" t="s">
        <v>717</v>
      </c>
      <c r="J115" s="123" t="s">
        <v>1022</v>
      </c>
      <c r="K115" s="117">
        <f t="shared" si="58"/>
        <v>6</v>
      </c>
      <c r="L115" s="211">
        <v>100</v>
      </c>
      <c r="M115" s="194">
        <f t="shared" si="59"/>
        <v>2150</v>
      </c>
      <c r="N115" s="117">
        <v>375</v>
      </c>
      <c r="O115" s="123" t="s">
        <v>604</v>
      </c>
      <c r="P115" s="118">
        <v>45097</v>
      </c>
      <c r="Q115" s="196"/>
      <c r="R115" s="196" t="s">
        <v>634</v>
      </c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</row>
    <row r="116" spans="1:38" ht="15" customHeight="1">
      <c r="A116" s="354">
        <v>38</v>
      </c>
      <c r="B116" s="355">
        <v>45096</v>
      </c>
      <c r="C116" s="356"/>
      <c r="D116" s="357" t="s">
        <v>991</v>
      </c>
      <c r="E116" s="356" t="s">
        <v>622</v>
      </c>
      <c r="F116" s="370" t="s">
        <v>1000</v>
      </c>
      <c r="G116" s="356">
        <v>4.5</v>
      </c>
      <c r="H116" s="356">
        <v>4.5</v>
      </c>
      <c r="I116" s="356" t="s">
        <v>983</v>
      </c>
      <c r="J116" s="303" t="s">
        <v>1048</v>
      </c>
      <c r="K116" s="302">
        <f t="shared" ref="K116" si="60">H116-F116</f>
        <v>-5</v>
      </c>
      <c r="L116" s="379">
        <v>100</v>
      </c>
      <c r="M116" s="380">
        <f t="shared" ref="M116" si="61">(K116*N116)-100</f>
        <v>-4475</v>
      </c>
      <c r="N116" s="302">
        <v>875</v>
      </c>
      <c r="O116" s="360" t="s">
        <v>627</v>
      </c>
      <c r="P116" s="381">
        <v>45099</v>
      </c>
      <c r="Q116" s="196"/>
      <c r="R116" s="196" t="s">
        <v>601</v>
      </c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</row>
    <row r="117" spans="1:38" ht="15" customHeight="1">
      <c r="A117" s="305">
        <v>39</v>
      </c>
      <c r="B117" s="306">
        <v>45096</v>
      </c>
      <c r="C117" s="307"/>
      <c r="D117" s="308" t="s">
        <v>995</v>
      </c>
      <c r="E117" s="307" t="s">
        <v>622</v>
      </c>
      <c r="F117" s="369" t="s">
        <v>1001</v>
      </c>
      <c r="G117" s="307">
        <v>0</v>
      </c>
      <c r="H117" s="307">
        <v>62</v>
      </c>
      <c r="I117" s="307" t="s">
        <v>996</v>
      </c>
      <c r="J117" s="313" t="s">
        <v>1004</v>
      </c>
      <c r="K117" s="310">
        <f t="shared" ref="K117" si="62">H117-F117</f>
        <v>29</v>
      </c>
      <c r="L117" s="315">
        <v>100</v>
      </c>
      <c r="M117" s="316">
        <f t="shared" ref="M117" si="63">(K117*N117)-100</f>
        <v>1060</v>
      </c>
      <c r="N117" s="310">
        <v>40</v>
      </c>
      <c r="O117" s="313" t="s">
        <v>604</v>
      </c>
      <c r="P117" s="317">
        <v>45096</v>
      </c>
      <c r="Q117" s="196"/>
      <c r="R117" s="196" t="s">
        <v>634</v>
      </c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</row>
    <row r="118" spans="1:38" ht="15" customHeight="1">
      <c r="A118" s="305">
        <v>40</v>
      </c>
      <c r="B118" s="306">
        <v>45096</v>
      </c>
      <c r="C118" s="307"/>
      <c r="D118" s="308" t="s">
        <v>999</v>
      </c>
      <c r="E118" s="307" t="s">
        <v>622</v>
      </c>
      <c r="F118" s="369" t="s">
        <v>1002</v>
      </c>
      <c r="G118" s="307">
        <v>0</v>
      </c>
      <c r="H118" s="307">
        <v>52.5</v>
      </c>
      <c r="I118" s="307" t="s">
        <v>1003</v>
      </c>
      <c r="J118" s="313" t="s">
        <v>1005</v>
      </c>
      <c r="K118" s="310">
        <f t="shared" ref="K118:K126" si="64">H118-F118</f>
        <v>28.5</v>
      </c>
      <c r="L118" s="315">
        <v>100</v>
      </c>
      <c r="M118" s="316">
        <f t="shared" ref="M118:M126" si="65">(K118*N118)-100</f>
        <v>1040</v>
      </c>
      <c r="N118" s="310">
        <v>40</v>
      </c>
      <c r="O118" s="313" t="s">
        <v>604</v>
      </c>
      <c r="P118" s="317">
        <v>45096</v>
      </c>
      <c r="Q118" s="196"/>
      <c r="R118" s="196" t="s">
        <v>634</v>
      </c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</row>
    <row r="119" spans="1:38" ht="15" customHeight="1">
      <c r="A119" s="305">
        <v>41</v>
      </c>
      <c r="B119" s="306">
        <v>45097</v>
      </c>
      <c r="C119" s="307"/>
      <c r="D119" s="308" t="s">
        <v>1008</v>
      </c>
      <c r="E119" s="307" t="s">
        <v>622</v>
      </c>
      <c r="F119" s="369" t="s">
        <v>1015</v>
      </c>
      <c r="G119" s="307">
        <v>18</v>
      </c>
      <c r="H119" s="307">
        <v>29</v>
      </c>
      <c r="I119" s="307" t="s">
        <v>1011</v>
      </c>
      <c r="J119" s="313" t="s">
        <v>695</v>
      </c>
      <c r="K119" s="310">
        <f t="shared" si="64"/>
        <v>7</v>
      </c>
      <c r="L119" s="315">
        <v>100</v>
      </c>
      <c r="M119" s="316">
        <f t="shared" si="65"/>
        <v>2525</v>
      </c>
      <c r="N119" s="310">
        <v>375</v>
      </c>
      <c r="O119" s="313" t="s">
        <v>604</v>
      </c>
      <c r="P119" s="317">
        <v>45097</v>
      </c>
      <c r="Q119" s="196"/>
      <c r="R119" s="196" t="s">
        <v>601</v>
      </c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</row>
    <row r="120" spans="1:38" ht="15" customHeight="1">
      <c r="A120" s="305">
        <v>42</v>
      </c>
      <c r="B120" s="306">
        <v>45097</v>
      </c>
      <c r="C120" s="307"/>
      <c r="D120" s="308" t="s">
        <v>1010</v>
      </c>
      <c r="E120" s="307" t="s">
        <v>622</v>
      </c>
      <c r="F120" s="369" t="s">
        <v>1012</v>
      </c>
      <c r="G120" s="307">
        <v>29</v>
      </c>
      <c r="H120" s="307">
        <v>55</v>
      </c>
      <c r="I120" s="307" t="s">
        <v>1009</v>
      </c>
      <c r="J120" s="313" t="s">
        <v>677</v>
      </c>
      <c r="K120" s="310">
        <f t="shared" si="64"/>
        <v>10</v>
      </c>
      <c r="L120" s="315">
        <v>100</v>
      </c>
      <c r="M120" s="316">
        <f t="shared" si="65"/>
        <v>2650</v>
      </c>
      <c r="N120" s="310">
        <v>275</v>
      </c>
      <c r="O120" s="313" t="s">
        <v>604</v>
      </c>
      <c r="P120" s="317">
        <v>45097</v>
      </c>
      <c r="Q120" s="196"/>
      <c r="R120" s="196" t="s">
        <v>634</v>
      </c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</row>
    <row r="121" spans="1:38" ht="15" customHeight="1">
      <c r="A121" s="305">
        <v>43</v>
      </c>
      <c r="B121" s="306">
        <v>45097</v>
      </c>
      <c r="C121" s="307"/>
      <c r="D121" s="308" t="s">
        <v>1013</v>
      </c>
      <c r="E121" s="307" t="s">
        <v>622</v>
      </c>
      <c r="F121" s="369" t="s">
        <v>1020</v>
      </c>
      <c r="G121" s="307">
        <v>0</v>
      </c>
      <c r="H121" s="307">
        <v>48</v>
      </c>
      <c r="I121" s="307" t="s">
        <v>713</v>
      </c>
      <c r="J121" s="313" t="s">
        <v>1004</v>
      </c>
      <c r="K121" s="310">
        <f t="shared" si="64"/>
        <v>29</v>
      </c>
      <c r="L121" s="315">
        <v>100</v>
      </c>
      <c r="M121" s="316">
        <f t="shared" si="65"/>
        <v>1060</v>
      </c>
      <c r="N121" s="310">
        <v>40</v>
      </c>
      <c r="O121" s="313" t="s">
        <v>604</v>
      </c>
      <c r="P121" s="317">
        <v>45097</v>
      </c>
      <c r="Q121" s="196"/>
      <c r="R121" s="196" t="s">
        <v>634</v>
      </c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</row>
    <row r="122" spans="1:38" ht="15" customHeight="1">
      <c r="A122" s="354">
        <v>44</v>
      </c>
      <c r="B122" s="355">
        <v>45097</v>
      </c>
      <c r="C122" s="356"/>
      <c r="D122" s="357" t="s">
        <v>1016</v>
      </c>
      <c r="E122" s="356" t="s">
        <v>622</v>
      </c>
      <c r="F122" s="370" t="s">
        <v>1033</v>
      </c>
      <c r="G122" s="356">
        <v>0</v>
      </c>
      <c r="H122" s="356">
        <v>25</v>
      </c>
      <c r="I122" s="356" t="s">
        <v>1017</v>
      </c>
      <c r="J122" s="303" t="s">
        <v>1034</v>
      </c>
      <c r="K122" s="302">
        <f t="shared" si="64"/>
        <v>-55</v>
      </c>
      <c r="L122" s="379">
        <v>100</v>
      </c>
      <c r="M122" s="380">
        <f t="shared" si="65"/>
        <v>-1475</v>
      </c>
      <c r="N122" s="302">
        <v>25</v>
      </c>
      <c r="O122" s="360" t="s">
        <v>627</v>
      </c>
      <c r="P122" s="381">
        <v>45098</v>
      </c>
      <c r="Q122" s="196"/>
      <c r="R122" s="196" t="s">
        <v>601</v>
      </c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</row>
    <row r="123" spans="1:38" ht="15" customHeight="1">
      <c r="A123" s="354">
        <v>45</v>
      </c>
      <c r="B123" s="355">
        <v>45097</v>
      </c>
      <c r="C123" s="356"/>
      <c r="D123" s="357" t="s">
        <v>1021</v>
      </c>
      <c r="E123" s="356" t="s">
        <v>622</v>
      </c>
      <c r="F123" s="370" t="s">
        <v>1027</v>
      </c>
      <c r="G123" s="356">
        <v>15</v>
      </c>
      <c r="H123" s="356">
        <v>33</v>
      </c>
      <c r="I123" s="356" t="s">
        <v>694</v>
      </c>
      <c r="J123" s="303" t="s">
        <v>1032</v>
      </c>
      <c r="K123" s="302">
        <f t="shared" si="64"/>
        <v>5</v>
      </c>
      <c r="L123" s="379">
        <v>100</v>
      </c>
      <c r="M123" s="380">
        <f t="shared" si="65"/>
        <v>1775</v>
      </c>
      <c r="N123" s="302">
        <v>375</v>
      </c>
      <c r="O123" s="360" t="s">
        <v>604</v>
      </c>
      <c r="P123" s="381">
        <v>45098</v>
      </c>
      <c r="Q123" s="196"/>
      <c r="R123" s="196" t="s">
        <v>601</v>
      </c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</row>
    <row r="124" spans="1:38" ht="15" customHeight="1">
      <c r="A124" s="305">
        <v>46</v>
      </c>
      <c r="B124" s="306">
        <v>45097</v>
      </c>
      <c r="C124" s="307"/>
      <c r="D124" s="308" t="s">
        <v>1010</v>
      </c>
      <c r="E124" s="307" t="s">
        <v>622</v>
      </c>
      <c r="F124" s="369" t="s">
        <v>1012</v>
      </c>
      <c r="G124" s="307">
        <v>29</v>
      </c>
      <c r="H124" s="307">
        <v>53</v>
      </c>
      <c r="I124" s="307" t="s">
        <v>1009</v>
      </c>
      <c r="J124" s="313" t="s">
        <v>1023</v>
      </c>
      <c r="K124" s="310">
        <f t="shared" si="64"/>
        <v>8</v>
      </c>
      <c r="L124" s="315">
        <v>100</v>
      </c>
      <c r="M124" s="316">
        <f t="shared" si="65"/>
        <v>2100</v>
      </c>
      <c r="N124" s="310">
        <v>275</v>
      </c>
      <c r="O124" s="313" t="s">
        <v>604</v>
      </c>
      <c r="P124" s="317">
        <v>45097</v>
      </c>
      <c r="Q124" s="196"/>
      <c r="R124" s="196" t="s">
        <v>634</v>
      </c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</row>
    <row r="125" spans="1:38" ht="15" customHeight="1">
      <c r="A125" s="305">
        <v>47</v>
      </c>
      <c r="B125" s="317">
        <v>45098</v>
      </c>
      <c r="C125" s="307"/>
      <c r="D125" s="308" t="s">
        <v>1028</v>
      </c>
      <c r="E125" s="307" t="s">
        <v>622</v>
      </c>
      <c r="F125" s="369" t="s">
        <v>1029</v>
      </c>
      <c r="G125" s="307">
        <v>4</v>
      </c>
      <c r="H125" s="307">
        <v>15</v>
      </c>
      <c r="I125" s="307" t="s">
        <v>1030</v>
      </c>
      <c r="J125" s="313" t="s">
        <v>1031</v>
      </c>
      <c r="K125" s="310">
        <f t="shared" si="64"/>
        <v>3.5</v>
      </c>
      <c r="L125" s="315">
        <v>100</v>
      </c>
      <c r="M125" s="316">
        <f t="shared" si="65"/>
        <v>2087.5</v>
      </c>
      <c r="N125" s="310">
        <v>625</v>
      </c>
      <c r="O125" s="313" t="s">
        <v>604</v>
      </c>
      <c r="P125" s="317">
        <v>45098</v>
      </c>
      <c r="Q125" s="196"/>
      <c r="R125" s="196" t="s">
        <v>601</v>
      </c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</row>
    <row r="126" spans="1:38" ht="15" customHeight="1">
      <c r="A126" s="354">
        <v>48</v>
      </c>
      <c r="B126" s="355">
        <v>45098</v>
      </c>
      <c r="C126" s="356"/>
      <c r="D126" s="357" t="s">
        <v>1035</v>
      </c>
      <c r="E126" s="356" t="s">
        <v>622</v>
      </c>
      <c r="F126" s="370" t="s">
        <v>1057</v>
      </c>
      <c r="G126" s="356">
        <v>10</v>
      </c>
      <c r="H126" s="356">
        <v>10</v>
      </c>
      <c r="I126" s="356" t="s">
        <v>694</v>
      </c>
      <c r="J126" s="303" t="s">
        <v>1058</v>
      </c>
      <c r="K126" s="302">
        <f t="shared" si="64"/>
        <v>-14.5</v>
      </c>
      <c r="L126" s="379">
        <v>100</v>
      </c>
      <c r="M126" s="380">
        <f t="shared" si="65"/>
        <v>-5537.5</v>
      </c>
      <c r="N126" s="302">
        <v>375</v>
      </c>
      <c r="O126" s="360" t="s">
        <v>627</v>
      </c>
      <c r="P126" s="381">
        <v>45100</v>
      </c>
      <c r="Q126" s="196"/>
      <c r="R126" s="196" t="s">
        <v>634</v>
      </c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</row>
    <row r="127" spans="1:38" ht="15" customHeight="1">
      <c r="A127" s="466">
        <v>49</v>
      </c>
      <c r="B127" s="464">
        <v>45098</v>
      </c>
      <c r="C127" s="356"/>
      <c r="D127" s="357" t="s">
        <v>1036</v>
      </c>
      <c r="E127" s="356" t="s">
        <v>622</v>
      </c>
      <c r="F127" s="370" t="s">
        <v>1067</v>
      </c>
      <c r="G127" s="356">
        <v>40</v>
      </c>
      <c r="H127" s="356">
        <v>40</v>
      </c>
      <c r="I127" s="356" t="s">
        <v>1017</v>
      </c>
      <c r="J127" s="459" t="s">
        <v>1069</v>
      </c>
      <c r="K127" s="302">
        <f t="shared" ref="K127" si="66">H127-F127</f>
        <v>-56</v>
      </c>
      <c r="L127" s="379">
        <v>100</v>
      </c>
      <c r="M127" s="380">
        <f t="shared" ref="M127:M128" si="67">(K127*N127)-100</f>
        <v>-2900</v>
      </c>
      <c r="N127" s="302">
        <v>50</v>
      </c>
      <c r="O127" s="462" t="s">
        <v>627</v>
      </c>
      <c r="P127" s="381">
        <v>45100</v>
      </c>
      <c r="Q127" s="196"/>
      <c r="R127" s="196" t="s">
        <v>601</v>
      </c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</row>
    <row r="128" spans="1:38" ht="15" customHeight="1">
      <c r="A128" s="467"/>
      <c r="B128" s="465"/>
      <c r="C128" s="356"/>
      <c r="D128" s="357" t="s">
        <v>1037</v>
      </c>
      <c r="E128" s="356" t="s">
        <v>647</v>
      </c>
      <c r="F128" s="370" t="s">
        <v>1068</v>
      </c>
      <c r="G128" s="356"/>
      <c r="H128" s="356">
        <v>0</v>
      </c>
      <c r="I128" s="356">
        <v>0</v>
      </c>
      <c r="J128" s="460"/>
      <c r="K128" s="397">
        <f>F128-H128</f>
        <v>15</v>
      </c>
      <c r="L128" s="379">
        <v>100</v>
      </c>
      <c r="M128" s="380">
        <f t="shared" si="67"/>
        <v>650</v>
      </c>
      <c r="N128" s="302">
        <v>50</v>
      </c>
      <c r="O128" s="463"/>
      <c r="P128" s="381">
        <v>45100</v>
      </c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</row>
    <row r="129" spans="1:38" ht="15" customHeight="1">
      <c r="A129" s="354">
        <v>50</v>
      </c>
      <c r="B129" s="355">
        <v>45098</v>
      </c>
      <c r="C129" s="356"/>
      <c r="D129" s="357" t="s">
        <v>1010</v>
      </c>
      <c r="E129" s="356" t="s">
        <v>622</v>
      </c>
      <c r="F129" s="370" t="s">
        <v>1046</v>
      </c>
      <c r="G129" s="356">
        <v>25</v>
      </c>
      <c r="H129" s="356">
        <v>25</v>
      </c>
      <c r="I129" s="356" t="s">
        <v>717</v>
      </c>
      <c r="J129" s="303" t="s">
        <v>1047</v>
      </c>
      <c r="K129" s="302">
        <f t="shared" ref="K129:K131" si="68">H129-F129</f>
        <v>-15</v>
      </c>
      <c r="L129" s="379">
        <v>100</v>
      </c>
      <c r="M129" s="380">
        <f t="shared" ref="M129:M131" si="69">(K129*N129)-100</f>
        <v>-4225</v>
      </c>
      <c r="N129" s="302">
        <v>275</v>
      </c>
      <c r="O129" s="360" t="s">
        <v>627</v>
      </c>
      <c r="P129" s="381">
        <v>45099</v>
      </c>
      <c r="Q129" s="196"/>
      <c r="R129" s="196" t="s">
        <v>634</v>
      </c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</row>
    <row r="130" spans="1:38" ht="15" customHeight="1">
      <c r="A130" s="305">
        <v>51</v>
      </c>
      <c r="B130" s="306">
        <v>45099</v>
      </c>
      <c r="C130" s="307"/>
      <c r="D130" s="308" t="s">
        <v>1021</v>
      </c>
      <c r="E130" s="307" t="s">
        <v>622</v>
      </c>
      <c r="F130" s="369" t="s">
        <v>1056</v>
      </c>
      <c r="G130" s="307">
        <v>12</v>
      </c>
      <c r="H130" s="307">
        <v>34.5</v>
      </c>
      <c r="I130" s="307" t="s">
        <v>694</v>
      </c>
      <c r="J130" s="382" t="s">
        <v>1039</v>
      </c>
      <c r="K130" s="383">
        <f t="shared" si="68"/>
        <v>9.5</v>
      </c>
      <c r="L130" s="384">
        <v>100</v>
      </c>
      <c r="M130" s="385">
        <f t="shared" si="69"/>
        <v>3462.5</v>
      </c>
      <c r="N130" s="383">
        <v>375</v>
      </c>
      <c r="O130" s="382" t="s">
        <v>604</v>
      </c>
      <c r="P130" s="386">
        <v>45100</v>
      </c>
      <c r="Q130" s="196"/>
      <c r="R130" s="196" t="s">
        <v>601</v>
      </c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</row>
    <row r="131" spans="1:38" ht="15" customHeight="1">
      <c r="A131" s="419">
        <v>52</v>
      </c>
      <c r="B131" s="355">
        <v>45099</v>
      </c>
      <c r="C131" s="356"/>
      <c r="D131" s="357" t="s">
        <v>1054</v>
      </c>
      <c r="E131" s="356" t="s">
        <v>622</v>
      </c>
      <c r="F131" s="370">
        <v>7</v>
      </c>
      <c r="G131" s="356">
        <v>1.4</v>
      </c>
      <c r="H131" s="356">
        <v>1.4</v>
      </c>
      <c r="I131" s="356" t="s">
        <v>1055</v>
      </c>
      <c r="J131" s="303" t="s">
        <v>1059</v>
      </c>
      <c r="K131" s="302">
        <f t="shared" si="68"/>
        <v>-5.6</v>
      </c>
      <c r="L131" s="379">
        <v>100</v>
      </c>
      <c r="M131" s="380">
        <f t="shared" si="69"/>
        <v>-5000</v>
      </c>
      <c r="N131" s="302">
        <v>875</v>
      </c>
      <c r="O131" s="360" t="s">
        <v>627</v>
      </c>
      <c r="P131" s="381">
        <v>45100</v>
      </c>
      <c r="Q131" s="196"/>
      <c r="R131" s="196" t="s">
        <v>601</v>
      </c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</row>
    <row r="132" spans="1:38" ht="15" customHeight="1">
      <c r="A132" s="412">
        <v>53</v>
      </c>
      <c r="B132" s="416">
        <v>45099</v>
      </c>
      <c r="C132" s="387"/>
      <c r="D132" s="388" t="s">
        <v>1051</v>
      </c>
      <c r="E132" s="387" t="s">
        <v>622</v>
      </c>
      <c r="F132" s="389" t="s">
        <v>1053</v>
      </c>
      <c r="G132" s="387">
        <v>0</v>
      </c>
      <c r="H132" s="387">
        <v>85</v>
      </c>
      <c r="I132" s="387" t="s">
        <v>1052</v>
      </c>
      <c r="J132" s="382" t="s">
        <v>1031</v>
      </c>
      <c r="K132" s="383">
        <f t="shared" ref="K132:K133" si="70">H132-F132</f>
        <v>37.5</v>
      </c>
      <c r="L132" s="384">
        <v>100</v>
      </c>
      <c r="M132" s="385">
        <f t="shared" ref="M132:M133" si="71">(K132*N132)-100</f>
        <v>837.5</v>
      </c>
      <c r="N132" s="383">
        <v>25</v>
      </c>
      <c r="O132" s="382" t="s">
        <v>604</v>
      </c>
      <c r="P132" s="386">
        <v>45099</v>
      </c>
      <c r="Q132" s="196"/>
      <c r="R132" s="196" t="s">
        <v>601</v>
      </c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</row>
    <row r="133" spans="1:38" ht="15" customHeight="1">
      <c r="A133" s="420">
        <v>54</v>
      </c>
      <c r="B133" s="417">
        <v>45100</v>
      </c>
      <c r="C133" s="356"/>
      <c r="D133" s="357" t="s">
        <v>1064</v>
      </c>
      <c r="E133" s="356" t="s">
        <v>622</v>
      </c>
      <c r="F133" s="370" t="s">
        <v>1083</v>
      </c>
      <c r="G133" s="356">
        <v>40</v>
      </c>
      <c r="H133" s="356">
        <v>47.5</v>
      </c>
      <c r="I133" s="356" t="s">
        <v>712</v>
      </c>
      <c r="J133" s="303" t="s">
        <v>1084</v>
      </c>
      <c r="K133" s="302">
        <f t="shared" si="70"/>
        <v>-107.5</v>
      </c>
      <c r="L133" s="379">
        <v>100</v>
      </c>
      <c r="M133" s="380">
        <f t="shared" si="71"/>
        <v>-2787.5</v>
      </c>
      <c r="N133" s="302">
        <v>25</v>
      </c>
      <c r="O133" s="360" t="s">
        <v>627</v>
      </c>
      <c r="P133" s="381">
        <v>45104</v>
      </c>
      <c r="Q133" s="41"/>
      <c r="R133" s="62" t="s">
        <v>601</v>
      </c>
      <c r="S133" s="41"/>
      <c r="T133" s="41"/>
      <c r="U133" s="41"/>
      <c r="V133" s="41"/>
      <c r="W133" s="41"/>
      <c r="X133" s="62"/>
      <c r="Y133" s="41"/>
      <c r="Z133" s="41"/>
      <c r="AA133" s="41"/>
      <c r="AB133" s="41"/>
      <c r="AC133" s="41"/>
      <c r="AD133" s="62"/>
      <c r="AE133" s="41"/>
      <c r="AF133" s="41"/>
      <c r="AG133" s="41"/>
      <c r="AH133" s="41"/>
      <c r="AI133" s="41"/>
      <c r="AJ133" s="62"/>
      <c r="AK133" s="41"/>
      <c r="AL133" s="41"/>
    </row>
    <row r="134" spans="1:38" ht="15" customHeight="1">
      <c r="A134" s="412">
        <v>55</v>
      </c>
      <c r="B134" s="416">
        <v>45100</v>
      </c>
      <c r="C134" s="387"/>
      <c r="D134" s="388" t="s">
        <v>1065</v>
      </c>
      <c r="E134" s="387" t="s">
        <v>622</v>
      </c>
      <c r="F134" s="389" t="s">
        <v>1085</v>
      </c>
      <c r="G134" s="387">
        <v>0</v>
      </c>
      <c r="H134" s="387">
        <v>57.5</v>
      </c>
      <c r="I134" s="387" t="s">
        <v>1066</v>
      </c>
      <c r="J134" s="382" t="s">
        <v>1086</v>
      </c>
      <c r="K134" s="383">
        <f t="shared" ref="K134:K135" si="72">H134-F134</f>
        <v>14</v>
      </c>
      <c r="L134" s="384">
        <v>100</v>
      </c>
      <c r="M134" s="385">
        <f t="shared" ref="M134:M135" si="73">(K134*N134)-100</f>
        <v>460</v>
      </c>
      <c r="N134" s="383">
        <v>40</v>
      </c>
      <c r="O134" s="382" t="s">
        <v>604</v>
      </c>
      <c r="P134" s="386">
        <v>45104</v>
      </c>
      <c r="Q134" s="196"/>
      <c r="R134" s="196" t="s">
        <v>634</v>
      </c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</row>
    <row r="135" spans="1:38" ht="15" customHeight="1">
      <c r="A135" s="420">
        <v>56</v>
      </c>
      <c r="B135" s="417">
        <v>45104</v>
      </c>
      <c r="C135" s="356"/>
      <c r="D135" s="357" t="s">
        <v>1081</v>
      </c>
      <c r="E135" s="356" t="s">
        <v>622</v>
      </c>
      <c r="F135" s="370" t="s">
        <v>1133</v>
      </c>
      <c r="G135" s="356">
        <v>0</v>
      </c>
      <c r="H135" s="356">
        <v>0</v>
      </c>
      <c r="I135" s="356" t="s">
        <v>1082</v>
      </c>
      <c r="J135" s="303" t="s">
        <v>1134</v>
      </c>
      <c r="K135" s="302">
        <f t="shared" si="72"/>
        <v>-48</v>
      </c>
      <c r="L135" s="379">
        <v>100</v>
      </c>
      <c r="M135" s="380">
        <f t="shared" si="73"/>
        <v>-2500</v>
      </c>
      <c r="N135" s="302">
        <v>50</v>
      </c>
      <c r="O135" s="360" t="s">
        <v>627</v>
      </c>
      <c r="P135" s="381">
        <v>45105</v>
      </c>
      <c r="Q135" s="196"/>
      <c r="R135" s="196" t="s">
        <v>601</v>
      </c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</row>
    <row r="136" spans="1:38" ht="15" customHeight="1">
      <c r="A136" s="412">
        <v>57</v>
      </c>
      <c r="B136" s="418">
        <v>45105</v>
      </c>
      <c r="C136" s="307"/>
      <c r="D136" s="308" t="s">
        <v>1111</v>
      </c>
      <c r="E136" s="307" t="s">
        <v>622</v>
      </c>
      <c r="F136" s="369" t="s">
        <v>1116</v>
      </c>
      <c r="G136" s="307">
        <v>0</v>
      </c>
      <c r="H136" s="307">
        <v>150</v>
      </c>
      <c r="I136" s="307" t="s">
        <v>1112</v>
      </c>
      <c r="J136" s="307" t="s">
        <v>963</v>
      </c>
      <c r="K136" s="412">
        <f t="shared" ref="K136" si="74">H136-F136</f>
        <v>45</v>
      </c>
      <c r="L136" s="414">
        <v>100</v>
      </c>
      <c r="M136" s="415">
        <f t="shared" ref="M136" si="75">(K136*N136)-100</f>
        <v>1025</v>
      </c>
      <c r="N136" s="412">
        <v>25</v>
      </c>
      <c r="O136" s="307" t="s">
        <v>604</v>
      </c>
      <c r="P136" s="413">
        <v>45105</v>
      </c>
      <c r="Q136" s="196"/>
      <c r="R136" s="196" t="s">
        <v>601</v>
      </c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</row>
    <row r="137" spans="1:38" ht="15" customHeight="1">
      <c r="A137" s="412">
        <v>58</v>
      </c>
      <c r="B137" s="413">
        <v>45105</v>
      </c>
      <c r="C137" s="307"/>
      <c r="D137" s="308" t="s">
        <v>1120</v>
      </c>
      <c r="E137" s="307" t="s">
        <v>622</v>
      </c>
      <c r="F137" s="369" t="s">
        <v>1123</v>
      </c>
      <c r="G137" s="307">
        <v>0</v>
      </c>
      <c r="H137" s="307">
        <v>138.5</v>
      </c>
      <c r="I137" s="307" t="s">
        <v>962</v>
      </c>
      <c r="J137" s="307" t="s">
        <v>711</v>
      </c>
      <c r="K137" s="412">
        <f t="shared" ref="K137" si="76">H137-F137</f>
        <v>50</v>
      </c>
      <c r="L137" s="414">
        <v>100</v>
      </c>
      <c r="M137" s="415">
        <f t="shared" ref="M137" si="77">(K137*N137)-100</f>
        <v>1150</v>
      </c>
      <c r="N137" s="412">
        <v>25</v>
      </c>
      <c r="O137" s="307" t="s">
        <v>604</v>
      </c>
      <c r="P137" s="413">
        <v>45105</v>
      </c>
      <c r="Q137" s="196"/>
      <c r="R137" s="196" t="s">
        <v>601</v>
      </c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</row>
    <row r="138" spans="1:38" ht="15" customHeight="1">
      <c r="A138" s="412">
        <v>59</v>
      </c>
      <c r="B138" s="413">
        <v>45105</v>
      </c>
      <c r="C138" s="307"/>
      <c r="D138" s="308" t="s">
        <v>1121</v>
      </c>
      <c r="E138" s="307" t="s">
        <v>622</v>
      </c>
      <c r="F138" s="369" t="s">
        <v>1156</v>
      </c>
      <c r="G138" s="307">
        <v>7</v>
      </c>
      <c r="H138" s="307">
        <v>17.5</v>
      </c>
      <c r="I138" s="307" t="s">
        <v>1122</v>
      </c>
      <c r="J138" s="307" t="s">
        <v>1031</v>
      </c>
      <c r="K138" s="412">
        <f t="shared" ref="K138:K139" si="78">H138-F138</f>
        <v>3.5</v>
      </c>
      <c r="L138" s="414">
        <v>100</v>
      </c>
      <c r="M138" s="415">
        <f t="shared" ref="M138:M139" si="79">(K138*N138)-100</f>
        <v>2350</v>
      </c>
      <c r="N138" s="412">
        <v>700</v>
      </c>
      <c r="O138" s="307" t="s">
        <v>604</v>
      </c>
      <c r="P138" s="413">
        <v>45107</v>
      </c>
      <c r="Q138" s="196"/>
      <c r="R138" s="196" t="s">
        <v>601</v>
      </c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</row>
    <row r="139" spans="1:38" ht="15" customHeight="1">
      <c r="A139" s="412">
        <v>60</v>
      </c>
      <c r="B139" s="413">
        <v>45105</v>
      </c>
      <c r="C139" s="307"/>
      <c r="D139" s="308" t="s">
        <v>1126</v>
      </c>
      <c r="E139" s="307" t="s">
        <v>622</v>
      </c>
      <c r="F139" s="369" t="s">
        <v>1157</v>
      </c>
      <c r="G139" s="307">
        <v>40</v>
      </c>
      <c r="H139" s="307">
        <v>119</v>
      </c>
      <c r="I139" s="307" t="s">
        <v>1127</v>
      </c>
      <c r="J139" s="382" t="s">
        <v>642</v>
      </c>
      <c r="K139" s="383">
        <f t="shared" si="78"/>
        <v>31</v>
      </c>
      <c r="L139" s="384">
        <v>100</v>
      </c>
      <c r="M139" s="385">
        <f t="shared" si="79"/>
        <v>1140</v>
      </c>
      <c r="N139" s="383">
        <v>40</v>
      </c>
      <c r="O139" s="382" t="s">
        <v>604</v>
      </c>
      <c r="P139" s="386">
        <v>45107</v>
      </c>
      <c r="Q139" s="196"/>
      <c r="R139" s="196" t="s">
        <v>634</v>
      </c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</row>
    <row r="140" spans="1:38" ht="15" customHeight="1">
      <c r="A140" s="412">
        <v>61</v>
      </c>
      <c r="B140" s="413">
        <v>45197</v>
      </c>
      <c r="C140" s="307"/>
      <c r="D140" s="308" t="s">
        <v>1128</v>
      </c>
      <c r="E140" s="307" t="s">
        <v>622</v>
      </c>
      <c r="F140" s="369" t="s">
        <v>1012</v>
      </c>
      <c r="G140" s="307">
        <v>0</v>
      </c>
      <c r="H140" s="307">
        <v>77.5</v>
      </c>
      <c r="I140" s="307" t="s">
        <v>699</v>
      </c>
      <c r="J140" s="307" t="s">
        <v>1129</v>
      </c>
      <c r="K140" s="412">
        <f t="shared" ref="K140" si="80">H140-F140</f>
        <v>32.5</v>
      </c>
      <c r="L140" s="414">
        <v>100</v>
      </c>
      <c r="M140" s="415">
        <f t="shared" ref="M140" si="81">(K140*N140)-100</f>
        <v>712.5</v>
      </c>
      <c r="N140" s="412">
        <v>25</v>
      </c>
      <c r="O140" s="307" t="s">
        <v>604</v>
      </c>
      <c r="P140" s="413">
        <v>45105</v>
      </c>
      <c r="Q140" s="196"/>
      <c r="R140" s="196" t="s">
        <v>601</v>
      </c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</row>
    <row r="141" spans="1:38" ht="15" customHeight="1">
      <c r="A141" s="390">
        <v>62</v>
      </c>
      <c r="B141" s="391">
        <v>45107</v>
      </c>
      <c r="C141" s="392"/>
      <c r="D141" s="393" t="s">
        <v>1154</v>
      </c>
      <c r="E141" s="392" t="s">
        <v>647</v>
      </c>
      <c r="F141" s="394" t="s">
        <v>1155</v>
      </c>
      <c r="G141" s="392">
        <v>115</v>
      </c>
      <c r="H141" s="392"/>
      <c r="I141" s="425" t="s">
        <v>1159</v>
      </c>
      <c r="J141" s="392" t="s">
        <v>600</v>
      </c>
      <c r="K141" s="390"/>
      <c r="L141" s="395"/>
      <c r="M141" s="396"/>
      <c r="N141" s="390"/>
      <c r="O141" s="392"/>
      <c r="P141" s="391"/>
      <c r="Q141" s="196"/>
      <c r="R141" s="196" t="s">
        <v>601</v>
      </c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</row>
    <row r="142" spans="1:38" ht="15" customHeight="1">
      <c r="A142" s="412">
        <v>63</v>
      </c>
      <c r="B142" s="413">
        <v>45107</v>
      </c>
      <c r="C142" s="307"/>
      <c r="D142" s="308" t="s">
        <v>1158</v>
      </c>
      <c r="E142" s="307" t="s">
        <v>622</v>
      </c>
      <c r="F142" s="369" t="s">
        <v>1165</v>
      </c>
      <c r="G142" s="307">
        <v>30</v>
      </c>
      <c r="H142" s="307">
        <v>96</v>
      </c>
      <c r="I142" s="307" t="s">
        <v>1160</v>
      </c>
      <c r="J142" s="382" t="s">
        <v>872</v>
      </c>
      <c r="K142" s="383">
        <f t="shared" ref="K142:K143" si="82">H142-F142</f>
        <v>25</v>
      </c>
      <c r="L142" s="384">
        <v>100</v>
      </c>
      <c r="M142" s="385">
        <f t="shared" ref="M142:M143" si="83">(K142*N142)-100</f>
        <v>900</v>
      </c>
      <c r="N142" s="383">
        <v>40</v>
      </c>
      <c r="O142" s="382" t="s">
        <v>604</v>
      </c>
      <c r="P142" s="386">
        <v>45107</v>
      </c>
      <c r="Q142" s="196"/>
      <c r="R142" s="196" t="s">
        <v>634</v>
      </c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</row>
    <row r="143" spans="1:38" ht="15" customHeight="1">
      <c r="A143" s="420">
        <v>64</v>
      </c>
      <c r="B143" s="417">
        <v>45107</v>
      </c>
      <c r="C143" s="356"/>
      <c r="D143" s="357" t="s">
        <v>1164</v>
      </c>
      <c r="E143" s="356" t="s">
        <v>622</v>
      </c>
      <c r="F143" s="370" t="s">
        <v>1174</v>
      </c>
      <c r="G143" s="356">
        <v>35</v>
      </c>
      <c r="H143" s="356">
        <v>42</v>
      </c>
      <c r="I143" s="356" t="s">
        <v>1162</v>
      </c>
      <c r="J143" s="303" t="s">
        <v>1175</v>
      </c>
      <c r="K143" s="302">
        <f t="shared" si="82"/>
        <v>-27</v>
      </c>
      <c r="L143" s="379">
        <v>100</v>
      </c>
      <c r="M143" s="380">
        <f t="shared" si="83"/>
        <v>-1450</v>
      </c>
      <c r="N143" s="302">
        <v>50</v>
      </c>
      <c r="O143" s="360" t="s">
        <v>627</v>
      </c>
      <c r="P143" s="381">
        <v>45107</v>
      </c>
      <c r="Q143" s="196"/>
      <c r="R143" s="196" t="s">
        <v>601</v>
      </c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</row>
    <row r="144" spans="1:38" ht="15" customHeight="1">
      <c r="A144" s="412">
        <v>65</v>
      </c>
      <c r="B144" s="413">
        <v>45107</v>
      </c>
      <c r="C144" s="307"/>
      <c r="D144" s="308" t="s">
        <v>1166</v>
      </c>
      <c r="E144" s="307" t="s">
        <v>622</v>
      </c>
      <c r="F144" s="369" t="s">
        <v>1172</v>
      </c>
      <c r="G144" s="307">
        <v>30</v>
      </c>
      <c r="H144" s="307">
        <v>93</v>
      </c>
      <c r="I144" s="307" t="s">
        <v>1160</v>
      </c>
      <c r="J144" s="382" t="s">
        <v>1173</v>
      </c>
      <c r="K144" s="383">
        <f t="shared" ref="K144" si="84">H144-F144</f>
        <v>21.5</v>
      </c>
      <c r="L144" s="384">
        <v>100</v>
      </c>
      <c r="M144" s="385">
        <f t="shared" ref="M144" si="85">(K144*N144)-100</f>
        <v>760</v>
      </c>
      <c r="N144" s="383">
        <v>40</v>
      </c>
      <c r="O144" s="382" t="s">
        <v>604</v>
      </c>
      <c r="P144" s="386">
        <v>45107</v>
      </c>
      <c r="Q144" s="196"/>
      <c r="R144" s="196" t="s">
        <v>634</v>
      </c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</row>
    <row r="145" spans="1:38" ht="15" customHeight="1">
      <c r="A145" s="453">
        <v>66</v>
      </c>
      <c r="B145" s="455">
        <v>45107</v>
      </c>
      <c r="C145" s="392"/>
      <c r="D145" s="393" t="s">
        <v>1167</v>
      </c>
      <c r="E145" s="392" t="s">
        <v>622</v>
      </c>
      <c r="F145" s="394" t="s">
        <v>1169</v>
      </c>
      <c r="G145" s="392"/>
      <c r="H145" s="392"/>
      <c r="I145" s="392"/>
      <c r="J145" s="457" t="s">
        <v>600</v>
      </c>
      <c r="K145" s="390"/>
      <c r="L145" s="395"/>
      <c r="M145" s="396"/>
      <c r="N145" s="390"/>
      <c r="O145" s="392"/>
      <c r="P145" s="391"/>
      <c r="Q145" s="196"/>
      <c r="R145" s="196" t="s">
        <v>634</v>
      </c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</row>
    <row r="146" spans="1:38" ht="15" customHeight="1">
      <c r="A146" s="454"/>
      <c r="B146" s="456"/>
      <c r="C146" s="392"/>
      <c r="D146" s="393" t="s">
        <v>1168</v>
      </c>
      <c r="E146" s="392" t="s">
        <v>647</v>
      </c>
      <c r="F146" s="394" t="s">
        <v>1170</v>
      </c>
      <c r="G146" s="392"/>
      <c r="H146" s="392"/>
      <c r="I146" s="392"/>
      <c r="J146" s="458"/>
      <c r="K146" s="390"/>
      <c r="L146" s="395"/>
      <c r="M146" s="396"/>
      <c r="N146" s="390"/>
      <c r="O146" s="392"/>
      <c r="P146" s="391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</row>
    <row r="147" spans="1:38" ht="15" customHeight="1">
      <c r="A147" s="426">
        <v>67</v>
      </c>
      <c r="B147" s="427">
        <v>45107</v>
      </c>
      <c r="C147" s="392"/>
      <c r="D147" s="393" t="s">
        <v>1158</v>
      </c>
      <c r="E147" s="392" t="s">
        <v>622</v>
      </c>
      <c r="F147" s="394" t="s">
        <v>1161</v>
      </c>
      <c r="G147" s="392">
        <v>30</v>
      </c>
      <c r="H147" s="392"/>
      <c r="I147" s="392" t="s">
        <v>1160</v>
      </c>
      <c r="J147" s="428" t="s">
        <v>600</v>
      </c>
      <c r="K147" s="390"/>
      <c r="L147" s="395"/>
      <c r="M147" s="396"/>
      <c r="N147" s="390"/>
      <c r="O147" s="392"/>
      <c r="P147" s="391"/>
      <c r="Q147" s="196"/>
      <c r="R147" s="196" t="s">
        <v>634</v>
      </c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</row>
    <row r="148" spans="1:38" ht="15" customHeight="1">
      <c r="A148" s="390"/>
      <c r="B148" s="391"/>
      <c r="C148" s="392"/>
      <c r="D148" s="393"/>
      <c r="E148" s="392"/>
      <c r="F148" s="394"/>
      <c r="G148" s="392"/>
      <c r="H148" s="392"/>
      <c r="I148" s="392"/>
      <c r="J148" s="392"/>
      <c r="K148" s="390"/>
      <c r="L148" s="395"/>
      <c r="M148" s="396"/>
      <c r="N148" s="390"/>
      <c r="O148" s="392"/>
      <c r="P148" s="391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</row>
    <row r="149" spans="1:38" ht="15" customHeight="1">
      <c r="A149" s="390"/>
      <c r="B149" s="391"/>
      <c r="C149" s="392"/>
      <c r="D149" s="393"/>
      <c r="E149" s="392"/>
      <c r="F149" s="394"/>
      <c r="G149" s="392"/>
      <c r="H149" s="392"/>
      <c r="I149" s="392"/>
      <c r="J149" s="392"/>
      <c r="K149" s="390"/>
      <c r="L149" s="395"/>
      <c r="M149" s="396"/>
      <c r="N149" s="390"/>
      <c r="O149" s="392"/>
      <c r="P149" s="391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</row>
    <row r="150" spans="1:38" ht="38.25" customHeight="1">
      <c r="A150" s="102" t="s">
        <v>719</v>
      </c>
      <c r="B150" s="224"/>
      <c r="C150" s="224"/>
      <c r="D150" s="225"/>
      <c r="E150" s="166"/>
      <c r="F150" s="6"/>
      <c r="G150" s="6"/>
      <c r="H150" s="167"/>
      <c r="I150" s="226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</row>
    <row r="151" spans="1:38" ht="38.25">
      <c r="A151" s="103" t="s">
        <v>16</v>
      </c>
      <c r="B151" s="104" t="s">
        <v>569</v>
      </c>
      <c r="C151" s="104"/>
      <c r="D151" s="105" t="s">
        <v>584</v>
      </c>
      <c r="E151" s="104" t="s">
        <v>585</v>
      </c>
      <c r="F151" s="104" t="s">
        <v>586</v>
      </c>
      <c r="G151" s="104" t="s">
        <v>587</v>
      </c>
      <c r="H151" s="104" t="s">
        <v>588</v>
      </c>
      <c r="I151" s="104" t="s">
        <v>589</v>
      </c>
      <c r="J151" s="103" t="s">
        <v>590</v>
      </c>
      <c r="K151" s="170" t="s">
        <v>621</v>
      </c>
      <c r="L151" s="171" t="s">
        <v>592</v>
      </c>
      <c r="M151" s="106" t="s">
        <v>593</v>
      </c>
      <c r="N151" s="104" t="s">
        <v>594</v>
      </c>
      <c r="O151" s="105" t="s">
        <v>595</v>
      </c>
      <c r="P151" s="104" t="s">
        <v>596</v>
      </c>
      <c r="Q151" s="41"/>
      <c r="R151" s="6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</row>
    <row r="152" spans="1:38" ht="14.25" customHeight="1">
      <c r="A152" s="107">
        <v>1</v>
      </c>
      <c r="B152" s="108">
        <v>44840</v>
      </c>
      <c r="C152" s="203"/>
      <c r="D152" s="203" t="s">
        <v>720</v>
      </c>
      <c r="E152" s="107" t="s">
        <v>622</v>
      </c>
      <c r="F152" s="107" t="s">
        <v>721</v>
      </c>
      <c r="G152" s="107">
        <v>1220</v>
      </c>
      <c r="H152" s="107"/>
      <c r="I152" s="107" t="s">
        <v>722</v>
      </c>
      <c r="J152" s="113" t="s">
        <v>600</v>
      </c>
      <c r="K152" s="113"/>
      <c r="L152" s="114"/>
      <c r="M152" s="227"/>
      <c r="N152" s="113"/>
      <c r="O152" s="113"/>
      <c r="P152" s="114" t="e">
        <f>VLOOKUP(D152,'MidCap Intra'!B98:C597,2,0)</f>
        <v>#N/A</v>
      </c>
      <c r="Q152" s="41"/>
      <c r="R152" s="41" t="s">
        <v>601</v>
      </c>
      <c r="S152" s="41"/>
      <c r="T152" s="1"/>
      <c r="U152" s="1"/>
      <c r="V152" s="1"/>
      <c r="W152" s="1"/>
      <c r="X152" s="1"/>
      <c r="Y152" s="1"/>
      <c r="Z152" s="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</row>
    <row r="153" spans="1:38" ht="14.25" customHeight="1">
      <c r="A153" s="117">
        <v>2</v>
      </c>
      <c r="B153" s="118">
        <v>45050</v>
      </c>
      <c r="C153" s="193"/>
      <c r="D153" s="193" t="s">
        <v>155</v>
      </c>
      <c r="E153" s="117" t="s">
        <v>622</v>
      </c>
      <c r="F153" s="117">
        <v>84</v>
      </c>
      <c r="G153" s="117">
        <v>74.900000000000006</v>
      </c>
      <c r="H153" s="117">
        <v>91.5</v>
      </c>
      <c r="I153" s="117" t="s">
        <v>723</v>
      </c>
      <c r="J153" s="123" t="s">
        <v>724</v>
      </c>
      <c r="K153" s="123">
        <f>H153-F153</f>
        <v>7.5</v>
      </c>
      <c r="L153" s="124">
        <f>(F153*-0.7)/100</f>
        <v>-0.58799999999999997</v>
      </c>
      <c r="M153" s="125">
        <f>(K153+L153)/F153</f>
        <v>8.2285714285714281E-2</v>
      </c>
      <c r="N153" s="228" t="s">
        <v>604</v>
      </c>
      <c r="O153" s="126">
        <v>45086</v>
      </c>
      <c r="P153" s="118"/>
      <c r="Q153" s="41"/>
      <c r="R153" s="41" t="s">
        <v>601</v>
      </c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</row>
    <row r="154" spans="1:38" ht="14.25" customHeight="1">
      <c r="A154" s="107">
        <v>3</v>
      </c>
      <c r="B154" s="108">
        <v>45071</v>
      </c>
      <c r="C154" s="203"/>
      <c r="D154" s="203" t="s">
        <v>280</v>
      </c>
      <c r="E154" s="107" t="s">
        <v>622</v>
      </c>
      <c r="F154" s="107" t="s">
        <v>725</v>
      </c>
      <c r="G154" s="107">
        <v>267</v>
      </c>
      <c r="H154" s="107"/>
      <c r="I154" s="107" t="s">
        <v>726</v>
      </c>
      <c r="J154" s="113" t="s">
        <v>600</v>
      </c>
      <c r="K154" s="113"/>
      <c r="L154" s="114"/>
      <c r="M154" s="115"/>
      <c r="N154" s="204"/>
      <c r="O154" s="229"/>
      <c r="P154" s="108"/>
      <c r="Q154" s="41"/>
      <c r="R154" s="41" t="s">
        <v>601</v>
      </c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</row>
    <row r="155" spans="1:38" ht="14.25" customHeight="1">
      <c r="A155" s="117">
        <v>4</v>
      </c>
      <c r="B155" s="118">
        <v>45077</v>
      </c>
      <c r="C155" s="193"/>
      <c r="D155" s="193" t="s">
        <v>505</v>
      </c>
      <c r="E155" s="117" t="s">
        <v>622</v>
      </c>
      <c r="F155" s="117">
        <v>1410</v>
      </c>
      <c r="G155" s="117">
        <v>1240</v>
      </c>
      <c r="H155" s="117">
        <v>1540</v>
      </c>
      <c r="I155" s="117" t="s">
        <v>609</v>
      </c>
      <c r="J155" s="123" t="s">
        <v>727</v>
      </c>
      <c r="K155" s="123">
        <f>H155-F155</f>
        <v>130</v>
      </c>
      <c r="L155" s="124">
        <f>(F155*-0.7)/100</f>
        <v>-9.8699999999999992</v>
      </c>
      <c r="M155" s="125">
        <f>(K155+L155)/F155</f>
        <v>8.519858156028369E-2</v>
      </c>
      <c r="N155" s="228" t="s">
        <v>604</v>
      </c>
      <c r="O155" s="126">
        <v>45084</v>
      </c>
      <c r="P155" s="118"/>
      <c r="Q155" s="41"/>
      <c r="R155" s="41" t="s">
        <v>601</v>
      </c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</row>
    <row r="156" spans="1:38" ht="12.75" customHeight="1">
      <c r="A156" s="107"/>
      <c r="B156" s="108"/>
      <c r="C156" s="203"/>
      <c r="D156" s="203"/>
      <c r="E156" s="107"/>
      <c r="F156" s="107"/>
      <c r="G156" s="107"/>
      <c r="H156" s="107"/>
      <c r="I156" s="107"/>
      <c r="J156" s="113"/>
      <c r="K156" s="113"/>
      <c r="L156" s="114"/>
      <c r="M156" s="227"/>
      <c r="N156" s="113"/>
      <c r="O156" s="113"/>
      <c r="P156" s="108"/>
      <c r="R156" s="6"/>
      <c r="S156" s="1"/>
      <c r="T156" s="1"/>
      <c r="U156" s="1"/>
      <c r="V156" s="1"/>
      <c r="W156" s="1"/>
      <c r="X156" s="1"/>
      <c r="Y156" s="1"/>
    </row>
    <row r="157" spans="1:38" ht="12.75" customHeight="1">
      <c r="A157" s="151" t="s">
        <v>613</v>
      </c>
      <c r="B157" s="151"/>
      <c r="C157" s="151"/>
      <c r="D157" s="151"/>
      <c r="E157" s="41"/>
      <c r="F157" s="158" t="s">
        <v>615</v>
      </c>
      <c r="G157" s="62"/>
      <c r="H157" s="62"/>
      <c r="I157" s="62"/>
      <c r="J157" s="6"/>
      <c r="K157" s="187"/>
      <c r="L157" s="188"/>
      <c r="M157" s="6"/>
      <c r="N157" s="141"/>
      <c r="O157" s="230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57" t="s">
        <v>614</v>
      </c>
      <c r="B158" s="151"/>
      <c r="C158" s="151"/>
      <c r="D158" s="151"/>
      <c r="E158" s="6"/>
      <c r="F158" s="158" t="s">
        <v>618</v>
      </c>
      <c r="G158" s="6"/>
      <c r="H158" s="6" t="s">
        <v>728</v>
      </c>
      <c r="I158" s="6"/>
      <c r="J158" s="1"/>
      <c r="K158" s="6"/>
      <c r="L158" s="6"/>
      <c r="M158" s="6"/>
      <c r="N158" s="1"/>
      <c r="O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57"/>
      <c r="B159" s="151"/>
      <c r="C159" s="151"/>
      <c r="D159" s="151"/>
      <c r="E159" s="6"/>
      <c r="F159" s="158"/>
      <c r="G159" s="6"/>
      <c r="H159" s="6"/>
      <c r="I159" s="6"/>
      <c r="J159" s="1"/>
      <c r="K159" s="6"/>
      <c r="L159" s="6"/>
      <c r="M159" s="6"/>
      <c r="N159" s="1"/>
      <c r="O159" s="1"/>
      <c r="Q159" s="1"/>
      <c r="R159" s="62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57"/>
      <c r="B160" s="151"/>
      <c r="C160" s="151"/>
      <c r="D160" s="151"/>
      <c r="E160" s="6"/>
      <c r="F160" s="158"/>
      <c r="G160" s="62"/>
      <c r="H160" s="41"/>
      <c r="I160" s="62"/>
      <c r="J160" s="6"/>
      <c r="K160" s="187"/>
      <c r="L160" s="188"/>
      <c r="M160" s="6"/>
      <c r="N160" s="141"/>
      <c r="O160" s="189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7"/>
      <c r="B161" s="151"/>
      <c r="C161" s="151"/>
      <c r="D161" s="151"/>
      <c r="E161" s="6"/>
      <c r="F161" s="158"/>
      <c r="G161" s="62"/>
      <c r="H161" s="41"/>
      <c r="I161" s="62"/>
      <c r="J161" s="6"/>
      <c r="K161" s="187"/>
      <c r="L161" s="188"/>
      <c r="M161" s="6"/>
      <c r="N161" s="141"/>
      <c r="O161" s="189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7"/>
      <c r="B162" s="151"/>
      <c r="C162" s="151"/>
      <c r="D162" s="151"/>
      <c r="E162" s="6"/>
      <c r="F162" s="158"/>
      <c r="G162" s="62"/>
      <c r="H162" s="41"/>
      <c r="I162" s="62"/>
      <c r="J162" s="6"/>
      <c r="K162" s="187"/>
      <c r="L162" s="188"/>
      <c r="M162" s="6"/>
      <c r="N162" s="141"/>
      <c r="O162" s="189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7"/>
      <c r="B163" s="151"/>
      <c r="C163" s="151"/>
      <c r="D163" s="151"/>
      <c r="E163" s="6"/>
      <c r="F163" s="158"/>
      <c r="G163" s="62"/>
      <c r="H163" s="41"/>
      <c r="I163" s="62"/>
      <c r="J163" s="6"/>
      <c r="K163" s="187"/>
      <c r="L163" s="188"/>
      <c r="M163" s="6"/>
      <c r="N163" s="141"/>
      <c r="O163" s="189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7"/>
      <c r="B164" s="151"/>
      <c r="C164" s="151"/>
      <c r="D164" s="151"/>
      <c r="E164" s="6"/>
      <c r="F164" s="158"/>
      <c r="G164" s="62"/>
      <c r="H164" s="41"/>
      <c r="I164" s="62"/>
      <c r="J164" s="6"/>
      <c r="K164" s="187"/>
      <c r="L164" s="188"/>
      <c r="M164" s="6"/>
      <c r="N164" s="141"/>
      <c r="O164" s="189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7"/>
      <c r="B165" s="151"/>
      <c r="C165" s="151"/>
      <c r="D165" s="151"/>
      <c r="E165" s="6"/>
      <c r="F165" s="158"/>
      <c r="G165" s="62"/>
      <c r="H165" s="41"/>
      <c r="I165" s="62"/>
      <c r="J165" s="6"/>
      <c r="K165" s="187"/>
      <c r="L165" s="188"/>
      <c r="M165" s="6"/>
      <c r="N165" s="141"/>
      <c r="O165" s="189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62"/>
      <c r="B166" s="140"/>
      <c r="C166" s="140"/>
      <c r="D166" s="41"/>
      <c r="E166" s="62"/>
      <c r="F166" s="62"/>
      <c r="G166" s="62"/>
      <c r="H166" s="41"/>
      <c r="I166" s="62"/>
      <c r="J166" s="6"/>
      <c r="K166" s="187"/>
      <c r="L166" s="188"/>
      <c r="M166" s="6"/>
      <c r="N166" s="141"/>
      <c r="O166" s="189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38.25" customHeight="1">
      <c r="A167" s="41"/>
      <c r="B167" s="231" t="s">
        <v>729</v>
      </c>
      <c r="C167" s="231"/>
      <c r="D167" s="231"/>
      <c r="E167" s="231"/>
      <c r="F167" s="6"/>
      <c r="G167" s="6"/>
      <c r="H167" s="168"/>
      <c r="I167" s="6"/>
      <c r="J167" s="168"/>
      <c r="K167" s="169"/>
      <c r="L167" s="6"/>
      <c r="M167" s="6"/>
      <c r="N167" s="1"/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03" t="s">
        <v>16</v>
      </c>
      <c r="B168" s="104" t="s">
        <v>569</v>
      </c>
      <c r="C168" s="104"/>
      <c r="D168" s="105" t="s">
        <v>584</v>
      </c>
      <c r="E168" s="104" t="s">
        <v>585</v>
      </c>
      <c r="F168" s="104" t="s">
        <v>586</v>
      </c>
      <c r="G168" s="104" t="s">
        <v>730</v>
      </c>
      <c r="H168" s="104" t="s">
        <v>731</v>
      </c>
      <c r="I168" s="104" t="s">
        <v>589</v>
      </c>
      <c r="J168" s="232" t="s">
        <v>590</v>
      </c>
      <c r="K168" s="104" t="s">
        <v>591</v>
      </c>
      <c r="L168" s="104" t="s">
        <v>732</v>
      </c>
      <c r="M168" s="104" t="s">
        <v>594</v>
      </c>
      <c r="N168" s="105" t="s">
        <v>595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33">
        <v>1</v>
      </c>
      <c r="B169" s="234">
        <v>41579</v>
      </c>
      <c r="C169" s="234"/>
      <c r="D169" s="235" t="s">
        <v>733</v>
      </c>
      <c r="E169" s="236" t="s">
        <v>597</v>
      </c>
      <c r="F169" s="237">
        <v>82</v>
      </c>
      <c r="G169" s="236" t="s">
        <v>734</v>
      </c>
      <c r="H169" s="236">
        <v>100</v>
      </c>
      <c r="I169" s="238">
        <v>100</v>
      </c>
      <c r="J169" s="239" t="s">
        <v>735</v>
      </c>
      <c r="K169" s="240">
        <f t="shared" ref="K169:K221" si="86">H169-F169</f>
        <v>18</v>
      </c>
      <c r="L169" s="241">
        <f t="shared" ref="L169:L221" si="87">K169/F169</f>
        <v>0.21951219512195122</v>
      </c>
      <c r="M169" s="236" t="s">
        <v>604</v>
      </c>
      <c r="N169" s="242">
        <v>42657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33">
        <v>2</v>
      </c>
      <c r="B170" s="234">
        <v>41794</v>
      </c>
      <c r="C170" s="234"/>
      <c r="D170" s="235" t="s">
        <v>736</v>
      </c>
      <c r="E170" s="236" t="s">
        <v>622</v>
      </c>
      <c r="F170" s="237">
        <v>257</v>
      </c>
      <c r="G170" s="236" t="s">
        <v>734</v>
      </c>
      <c r="H170" s="236">
        <v>300</v>
      </c>
      <c r="I170" s="238">
        <v>300</v>
      </c>
      <c r="J170" s="239" t="s">
        <v>735</v>
      </c>
      <c r="K170" s="240">
        <f t="shared" si="86"/>
        <v>43</v>
      </c>
      <c r="L170" s="241">
        <f t="shared" si="87"/>
        <v>0.16731517509727625</v>
      </c>
      <c r="M170" s="236" t="s">
        <v>604</v>
      </c>
      <c r="N170" s="242">
        <v>41822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33">
        <v>3</v>
      </c>
      <c r="B171" s="234">
        <v>41828</v>
      </c>
      <c r="C171" s="234"/>
      <c r="D171" s="235" t="s">
        <v>737</v>
      </c>
      <c r="E171" s="236" t="s">
        <v>622</v>
      </c>
      <c r="F171" s="237">
        <v>393</v>
      </c>
      <c r="G171" s="236" t="s">
        <v>734</v>
      </c>
      <c r="H171" s="236">
        <v>468</v>
      </c>
      <c r="I171" s="238">
        <v>468</v>
      </c>
      <c r="J171" s="239" t="s">
        <v>735</v>
      </c>
      <c r="K171" s="240">
        <f t="shared" si="86"/>
        <v>75</v>
      </c>
      <c r="L171" s="241">
        <f t="shared" si="87"/>
        <v>0.19083969465648856</v>
      </c>
      <c r="M171" s="236" t="s">
        <v>604</v>
      </c>
      <c r="N171" s="242">
        <v>41863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33">
        <v>4</v>
      </c>
      <c r="B172" s="234">
        <v>41857</v>
      </c>
      <c r="C172" s="234"/>
      <c r="D172" s="235" t="s">
        <v>738</v>
      </c>
      <c r="E172" s="236" t="s">
        <v>622</v>
      </c>
      <c r="F172" s="237">
        <v>205</v>
      </c>
      <c r="G172" s="236" t="s">
        <v>734</v>
      </c>
      <c r="H172" s="236">
        <v>275</v>
      </c>
      <c r="I172" s="238">
        <v>250</v>
      </c>
      <c r="J172" s="239" t="s">
        <v>735</v>
      </c>
      <c r="K172" s="240">
        <f t="shared" si="86"/>
        <v>70</v>
      </c>
      <c r="L172" s="241">
        <f t="shared" si="87"/>
        <v>0.34146341463414637</v>
      </c>
      <c r="M172" s="236" t="s">
        <v>604</v>
      </c>
      <c r="N172" s="242">
        <v>41962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33">
        <v>5</v>
      </c>
      <c r="B173" s="234">
        <v>41886</v>
      </c>
      <c r="C173" s="234"/>
      <c r="D173" s="235" t="s">
        <v>739</v>
      </c>
      <c r="E173" s="236" t="s">
        <v>622</v>
      </c>
      <c r="F173" s="237">
        <v>162</v>
      </c>
      <c r="G173" s="236" t="s">
        <v>734</v>
      </c>
      <c r="H173" s="236">
        <v>190</v>
      </c>
      <c r="I173" s="238">
        <v>190</v>
      </c>
      <c r="J173" s="239" t="s">
        <v>735</v>
      </c>
      <c r="K173" s="240">
        <f t="shared" si="86"/>
        <v>28</v>
      </c>
      <c r="L173" s="241">
        <f t="shared" si="87"/>
        <v>0.1728395061728395</v>
      </c>
      <c r="M173" s="236" t="s">
        <v>604</v>
      </c>
      <c r="N173" s="242">
        <v>42006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33">
        <v>6</v>
      </c>
      <c r="B174" s="234">
        <v>41886</v>
      </c>
      <c r="C174" s="234"/>
      <c r="D174" s="235" t="s">
        <v>740</v>
      </c>
      <c r="E174" s="236" t="s">
        <v>622</v>
      </c>
      <c r="F174" s="237">
        <v>75</v>
      </c>
      <c r="G174" s="236" t="s">
        <v>734</v>
      </c>
      <c r="H174" s="236">
        <v>91.5</v>
      </c>
      <c r="I174" s="238" t="s">
        <v>723</v>
      </c>
      <c r="J174" s="239" t="s">
        <v>741</v>
      </c>
      <c r="K174" s="240">
        <f t="shared" si="86"/>
        <v>16.5</v>
      </c>
      <c r="L174" s="241">
        <f t="shared" si="87"/>
        <v>0.22</v>
      </c>
      <c r="M174" s="236" t="s">
        <v>604</v>
      </c>
      <c r="N174" s="242">
        <v>41954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33">
        <v>7</v>
      </c>
      <c r="B175" s="234">
        <v>41913</v>
      </c>
      <c r="C175" s="234"/>
      <c r="D175" s="235" t="s">
        <v>742</v>
      </c>
      <c r="E175" s="236" t="s">
        <v>622</v>
      </c>
      <c r="F175" s="237">
        <v>850</v>
      </c>
      <c r="G175" s="236" t="s">
        <v>734</v>
      </c>
      <c r="H175" s="236">
        <v>982.5</v>
      </c>
      <c r="I175" s="238">
        <v>1050</v>
      </c>
      <c r="J175" s="239" t="s">
        <v>743</v>
      </c>
      <c r="K175" s="240">
        <f t="shared" si="86"/>
        <v>132.5</v>
      </c>
      <c r="L175" s="241">
        <f t="shared" si="87"/>
        <v>0.15588235294117647</v>
      </c>
      <c r="M175" s="236" t="s">
        <v>604</v>
      </c>
      <c r="N175" s="242">
        <v>42039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33">
        <v>8</v>
      </c>
      <c r="B176" s="234">
        <v>41913</v>
      </c>
      <c r="C176" s="234"/>
      <c r="D176" s="235" t="s">
        <v>744</v>
      </c>
      <c r="E176" s="236" t="s">
        <v>622</v>
      </c>
      <c r="F176" s="237">
        <v>475</v>
      </c>
      <c r="G176" s="236" t="s">
        <v>734</v>
      </c>
      <c r="H176" s="236">
        <v>515</v>
      </c>
      <c r="I176" s="238">
        <v>600</v>
      </c>
      <c r="J176" s="239" t="s">
        <v>745</v>
      </c>
      <c r="K176" s="240">
        <f t="shared" si="86"/>
        <v>40</v>
      </c>
      <c r="L176" s="241">
        <f t="shared" si="87"/>
        <v>8.4210526315789472E-2</v>
      </c>
      <c r="M176" s="236" t="s">
        <v>604</v>
      </c>
      <c r="N176" s="242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33">
        <v>9</v>
      </c>
      <c r="B177" s="234">
        <v>41913</v>
      </c>
      <c r="C177" s="234"/>
      <c r="D177" s="235" t="s">
        <v>746</v>
      </c>
      <c r="E177" s="236" t="s">
        <v>622</v>
      </c>
      <c r="F177" s="237">
        <v>86</v>
      </c>
      <c r="G177" s="236" t="s">
        <v>734</v>
      </c>
      <c r="H177" s="236">
        <v>99</v>
      </c>
      <c r="I177" s="238">
        <v>140</v>
      </c>
      <c r="J177" s="239" t="s">
        <v>747</v>
      </c>
      <c r="K177" s="240">
        <f t="shared" si="86"/>
        <v>13</v>
      </c>
      <c r="L177" s="241">
        <f t="shared" si="87"/>
        <v>0.15116279069767441</v>
      </c>
      <c r="M177" s="236" t="s">
        <v>604</v>
      </c>
      <c r="N177" s="242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33">
        <v>10</v>
      </c>
      <c r="B178" s="234">
        <v>41926</v>
      </c>
      <c r="C178" s="234"/>
      <c r="D178" s="235" t="s">
        <v>748</v>
      </c>
      <c r="E178" s="236" t="s">
        <v>622</v>
      </c>
      <c r="F178" s="237">
        <v>496.6</v>
      </c>
      <c r="G178" s="236" t="s">
        <v>734</v>
      </c>
      <c r="H178" s="236">
        <v>621</v>
      </c>
      <c r="I178" s="238">
        <v>580</v>
      </c>
      <c r="J178" s="239" t="s">
        <v>735</v>
      </c>
      <c r="K178" s="240">
        <f t="shared" si="86"/>
        <v>124.39999999999998</v>
      </c>
      <c r="L178" s="241">
        <f t="shared" si="87"/>
        <v>0.25050342327829234</v>
      </c>
      <c r="M178" s="236" t="s">
        <v>604</v>
      </c>
      <c r="N178" s="242">
        <v>42605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33">
        <v>11</v>
      </c>
      <c r="B179" s="234">
        <v>41926</v>
      </c>
      <c r="C179" s="234"/>
      <c r="D179" s="235" t="s">
        <v>749</v>
      </c>
      <c r="E179" s="236" t="s">
        <v>622</v>
      </c>
      <c r="F179" s="237">
        <v>2481.9</v>
      </c>
      <c r="G179" s="236" t="s">
        <v>734</v>
      </c>
      <c r="H179" s="236">
        <v>2840</v>
      </c>
      <c r="I179" s="238">
        <v>2870</v>
      </c>
      <c r="J179" s="239" t="s">
        <v>750</v>
      </c>
      <c r="K179" s="240">
        <f t="shared" si="86"/>
        <v>358.09999999999991</v>
      </c>
      <c r="L179" s="241">
        <f t="shared" si="87"/>
        <v>0.14428462065353154</v>
      </c>
      <c r="M179" s="236" t="s">
        <v>604</v>
      </c>
      <c r="N179" s="242">
        <v>42017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3">
        <v>12</v>
      </c>
      <c r="B180" s="234">
        <v>41928</v>
      </c>
      <c r="C180" s="234"/>
      <c r="D180" s="235" t="s">
        <v>751</v>
      </c>
      <c r="E180" s="236" t="s">
        <v>622</v>
      </c>
      <c r="F180" s="237">
        <v>84.5</v>
      </c>
      <c r="G180" s="236" t="s">
        <v>734</v>
      </c>
      <c r="H180" s="236">
        <v>93</v>
      </c>
      <c r="I180" s="238">
        <v>110</v>
      </c>
      <c r="J180" s="239" t="s">
        <v>752</v>
      </c>
      <c r="K180" s="240">
        <f t="shared" si="86"/>
        <v>8.5</v>
      </c>
      <c r="L180" s="241">
        <f t="shared" si="87"/>
        <v>0.10059171597633136</v>
      </c>
      <c r="M180" s="236" t="s">
        <v>604</v>
      </c>
      <c r="N180" s="242">
        <v>41939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33">
        <v>13</v>
      </c>
      <c r="B181" s="234">
        <v>41928</v>
      </c>
      <c r="C181" s="234"/>
      <c r="D181" s="235" t="s">
        <v>753</v>
      </c>
      <c r="E181" s="236" t="s">
        <v>622</v>
      </c>
      <c r="F181" s="237">
        <v>401</v>
      </c>
      <c r="G181" s="236" t="s">
        <v>734</v>
      </c>
      <c r="H181" s="236">
        <v>428</v>
      </c>
      <c r="I181" s="238">
        <v>450</v>
      </c>
      <c r="J181" s="239" t="s">
        <v>754</v>
      </c>
      <c r="K181" s="240">
        <f t="shared" si="86"/>
        <v>27</v>
      </c>
      <c r="L181" s="241">
        <f t="shared" si="87"/>
        <v>6.7331670822942641E-2</v>
      </c>
      <c r="M181" s="236" t="s">
        <v>604</v>
      </c>
      <c r="N181" s="242">
        <v>42020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33">
        <v>14</v>
      </c>
      <c r="B182" s="234">
        <v>41928</v>
      </c>
      <c r="C182" s="234"/>
      <c r="D182" s="235" t="s">
        <v>755</v>
      </c>
      <c r="E182" s="236" t="s">
        <v>622</v>
      </c>
      <c r="F182" s="237">
        <v>101</v>
      </c>
      <c r="G182" s="236" t="s">
        <v>734</v>
      </c>
      <c r="H182" s="236">
        <v>112</v>
      </c>
      <c r="I182" s="238">
        <v>120</v>
      </c>
      <c r="J182" s="239" t="s">
        <v>756</v>
      </c>
      <c r="K182" s="240">
        <f t="shared" si="86"/>
        <v>11</v>
      </c>
      <c r="L182" s="241">
        <f t="shared" si="87"/>
        <v>0.10891089108910891</v>
      </c>
      <c r="M182" s="236" t="s">
        <v>604</v>
      </c>
      <c r="N182" s="242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3">
        <v>15</v>
      </c>
      <c r="B183" s="234">
        <v>41954</v>
      </c>
      <c r="C183" s="234"/>
      <c r="D183" s="235" t="s">
        <v>757</v>
      </c>
      <c r="E183" s="236" t="s">
        <v>622</v>
      </c>
      <c r="F183" s="237">
        <v>59</v>
      </c>
      <c r="G183" s="236" t="s">
        <v>734</v>
      </c>
      <c r="H183" s="236">
        <v>76</v>
      </c>
      <c r="I183" s="238">
        <v>76</v>
      </c>
      <c r="J183" s="239" t="s">
        <v>735</v>
      </c>
      <c r="K183" s="240">
        <f t="shared" si="86"/>
        <v>17</v>
      </c>
      <c r="L183" s="241">
        <f t="shared" si="87"/>
        <v>0.28813559322033899</v>
      </c>
      <c r="M183" s="236" t="s">
        <v>604</v>
      </c>
      <c r="N183" s="242">
        <v>43032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33">
        <v>16</v>
      </c>
      <c r="B184" s="234">
        <v>41954</v>
      </c>
      <c r="C184" s="234"/>
      <c r="D184" s="235" t="s">
        <v>746</v>
      </c>
      <c r="E184" s="236" t="s">
        <v>622</v>
      </c>
      <c r="F184" s="237">
        <v>99</v>
      </c>
      <c r="G184" s="236" t="s">
        <v>734</v>
      </c>
      <c r="H184" s="236">
        <v>120</v>
      </c>
      <c r="I184" s="238">
        <v>120</v>
      </c>
      <c r="J184" s="239" t="s">
        <v>667</v>
      </c>
      <c r="K184" s="240">
        <f t="shared" si="86"/>
        <v>21</v>
      </c>
      <c r="L184" s="241">
        <f t="shared" si="87"/>
        <v>0.21212121212121213</v>
      </c>
      <c r="M184" s="236" t="s">
        <v>604</v>
      </c>
      <c r="N184" s="242">
        <v>41960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33">
        <v>17</v>
      </c>
      <c r="B185" s="234">
        <v>41956</v>
      </c>
      <c r="C185" s="234"/>
      <c r="D185" s="235" t="s">
        <v>758</v>
      </c>
      <c r="E185" s="236" t="s">
        <v>622</v>
      </c>
      <c r="F185" s="237">
        <v>22</v>
      </c>
      <c r="G185" s="236" t="s">
        <v>734</v>
      </c>
      <c r="H185" s="236">
        <v>33.549999999999997</v>
      </c>
      <c r="I185" s="238">
        <v>32</v>
      </c>
      <c r="J185" s="239" t="s">
        <v>759</v>
      </c>
      <c r="K185" s="240">
        <f t="shared" si="86"/>
        <v>11.549999999999997</v>
      </c>
      <c r="L185" s="241">
        <f t="shared" si="87"/>
        <v>0.52499999999999991</v>
      </c>
      <c r="M185" s="236" t="s">
        <v>604</v>
      </c>
      <c r="N185" s="242">
        <v>42188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3">
        <v>18</v>
      </c>
      <c r="B186" s="234">
        <v>41976</v>
      </c>
      <c r="C186" s="234"/>
      <c r="D186" s="235" t="s">
        <v>760</v>
      </c>
      <c r="E186" s="236" t="s">
        <v>622</v>
      </c>
      <c r="F186" s="237">
        <v>440</v>
      </c>
      <c r="G186" s="236" t="s">
        <v>734</v>
      </c>
      <c r="H186" s="236">
        <v>520</v>
      </c>
      <c r="I186" s="238">
        <v>520</v>
      </c>
      <c r="J186" s="239" t="s">
        <v>761</v>
      </c>
      <c r="K186" s="240">
        <f t="shared" si="86"/>
        <v>80</v>
      </c>
      <c r="L186" s="241">
        <f t="shared" si="87"/>
        <v>0.18181818181818182</v>
      </c>
      <c r="M186" s="236" t="s">
        <v>604</v>
      </c>
      <c r="N186" s="242">
        <v>42208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3">
        <v>19</v>
      </c>
      <c r="B187" s="234">
        <v>41976</v>
      </c>
      <c r="C187" s="234"/>
      <c r="D187" s="235" t="s">
        <v>762</v>
      </c>
      <c r="E187" s="236" t="s">
        <v>622</v>
      </c>
      <c r="F187" s="237">
        <v>360</v>
      </c>
      <c r="G187" s="236" t="s">
        <v>734</v>
      </c>
      <c r="H187" s="236">
        <v>427</v>
      </c>
      <c r="I187" s="238">
        <v>425</v>
      </c>
      <c r="J187" s="239" t="s">
        <v>763</v>
      </c>
      <c r="K187" s="240">
        <f t="shared" si="86"/>
        <v>67</v>
      </c>
      <c r="L187" s="241">
        <f t="shared" si="87"/>
        <v>0.18611111111111112</v>
      </c>
      <c r="M187" s="236" t="s">
        <v>604</v>
      </c>
      <c r="N187" s="242">
        <v>42058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3">
        <v>20</v>
      </c>
      <c r="B188" s="234">
        <v>42012</v>
      </c>
      <c r="C188" s="234"/>
      <c r="D188" s="235" t="s">
        <v>764</v>
      </c>
      <c r="E188" s="236" t="s">
        <v>622</v>
      </c>
      <c r="F188" s="237">
        <v>360</v>
      </c>
      <c r="G188" s="236" t="s">
        <v>734</v>
      </c>
      <c r="H188" s="236">
        <v>455</v>
      </c>
      <c r="I188" s="238">
        <v>420</v>
      </c>
      <c r="J188" s="239" t="s">
        <v>765</v>
      </c>
      <c r="K188" s="240">
        <f t="shared" si="86"/>
        <v>95</v>
      </c>
      <c r="L188" s="241">
        <f t="shared" si="87"/>
        <v>0.2638888888888889</v>
      </c>
      <c r="M188" s="236" t="s">
        <v>604</v>
      </c>
      <c r="N188" s="242">
        <v>42024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33">
        <v>21</v>
      </c>
      <c r="B189" s="234">
        <v>42012</v>
      </c>
      <c r="C189" s="234"/>
      <c r="D189" s="235" t="s">
        <v>766</v>
      </c>
      <c r="E189" s="236" t="s">
        <v>622</v>
      </c>
      <c r="F189" s="237">
        <v>130</v>
      </c>
      <c r="G189" s="236"/>
      <c r="H189" s="236">
        <v>175.5</v>
      </c>
      <c r="I189" s="238">
        <v>165</v>
      </c>
      <c r="J189" s="239" t="s">
        <v>767</v>
      </c>
      <c r="K189" s="240">
        <f t="shared" si="86"/>
        <v>45.5</v>
      </c>
      <c r="L189" s="241">
        <f t="shared" si="87"/>
        <v>0.35</v>
      </c>
      <c r="M189" s="236" t="s">
        <v>604</v>
      </c>
      <c r="N189" s="242">
        <v>43088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3">
        <v>22</v>
      </c>
      <c r="B190" s="234">
        <v>42040</v>
      </c>
      <c r="C190" s="234"/>
      <c r="D190" s="235" t="s">
        <v>406</v>
      </c>
      <c r="E190" s="236" t="s">
        <v>597</v>
      </c>
      <c r="F190" s="237">
        <v>98</v>
      </c>
      <c r="G190" s="236"/>
      <c r="H190" s="236">
        <v>120</v>
      </c>
      <c r="I190" s="238">
        <v>120</v>
      </c>
      <c r="J190" s="239" t="s">
        <v>735</v>
      </c>
      <c r="K190" s="240">
        <f t="shared" si="86"/>
        <v>22</v>
      </c>
      <c r="L190" s="241">
        <f t="shared" si="87"/>
        <v>0.22448979591836735</v>
      </c>
      <c r="M190" s="236" t="s">
        <v>604</v>
      </c>
      <c r="N190" s="242">
        <v>42753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3">
        <v>23</v>
      </c>
      <c r="B191" s="234">
        <v>42040</v>
      </c>
      <c r="C191" s="234"/>
      <c r="D191" s="235" t="s">
        <v>768</v>
      </c>
      <c r="E191" s="236" t="s">
        <v>597</v>
      </c>
      <c r="F191" s="237">
        <v>196</v>
      </c>
      <c r="G191" s="236"/>
      <c r="H191" s="236">
        <v>262</v>
      </c>
      <c r="I191" s="238">
        <v>255</v>
      </c>
      <c r="J191" s="239" t="s">
        <v>735</v>
      </c>
      <c r="K191" s="240">
        <f t="shared" si="86"/>
        <v>66</v>
      </c>
      <c r="L191" s="241">
        <f t="shared" si="87"/>
        <v>0.33673469387755101</v>
      </c>
      <c r="M191" s="236" t="s">
        <v>604</v>
      </c>
      <c r="N191" s="242">
        <v>42599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3">
        <v>24</v>
      </c>
      <c r="B192" s="244">
        <v>42067</v>
      </c>
      <c r="C192" s="244"/>
      <c r="D192" s="245" t="s">
        <v>405</v>
      </c>
      <c r="E192" s="246" t="s">
        <v>597</v>
      </c>
      <c r="F192" s="247">
        <v>235</v>
      </c>
      <c r="G192" s="247"/>
      <c r="H192" s="248">
        <v>77</v>
      </c>
      <c r="I192" s="248" t="s">
        <v>769</v>
      </c>
      <c r="J192" s="249" t="s">
        <v>770</v>
      </c>
      <c r="K192" s="250">
        <f t="shared" si="86"/>
        <v>-158</v>
      </c>
      <c r="L192" s="251">
        <f t="shared" si="87"/>
        <v>-0.67234042553191486</v>
      </c>
      <c r="M192" s="247" t="s">
        <v>627</v>
      </c>
      <c r="N192" s="244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3">
        <v>25</v>
      </c>
      <c r="B193" s="234">
        <v>42067</v>
      </c>
      <c r="C193" s="234"/>
      <c r="D193" s="235" t="s">
        <v>771</v>
      </c>
      <c r="E193" s="236" t="s">
        <v>597</v>
      </c>
      <c r="F193" s="237">
        <v>185</v>
      </c>
      <c r="G193" s="236"/>
      <c r="H193" s="236">
        <v>224</v>
      </c>
      <c r="I193" s="238" t="s">
        <v>772</v>
      </c>
      <c r="J193" s="239" t="s">
        <v>735</v>
      </c>
      <c r="K193" s="240">
        <f t="shared" si="86"/>
        <v>39</v>
      </c>
      <c r="L193" s="241">
        <f t="shared" si="87"/>
        <v>0.21081081081081082</v>
      </c>
      <c r="M193" s="236" t="s">
        <v>604</v>
      </c>
      <c r="N193" s="242">
        <v>42647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3">
        <v>26</v>
      </c>
      <c r="B194" s="244">
        <v>42090</v>
      </c>
      <c r="C194" s="244"/>
      <c r="D194" s="252" t="s">
        <v>773</v>
      </c>
      <c r="E194" s="247" t="s">
        <v>597</v>
      </c>
      <c r="F194" s="247">
        <v>49.5</v>
      </c>
      <c r="G194" s="248"/>
      <c r="H194" s="248">
        <v>15.85</v>
      </c>
      <c r="I194" s="248">
        <v>67</v>
      </c>
      <c r="J194" s="249" t="s">
        <v>774</v>
      </c>
      <c r="K194" s="248">
        <f t="shared" si="86"/>
        <v>-33.65</v>
      </c>
      <c r="L194" s="253">
        <f t="shared" si="87"/>
        <v>-0.67979797979797973</v>
      </c>
      <c r="M194" s="247" t="s">
        <v>627</v>
      </c>
      <c r="N194" s="254">
        <v>43627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3">
        <v>27</v>
      </c>
      <c r="B195" s="234">
        <v>42093</v>
      </c>
      <c r="C195" s="234"/>
      <c r="D195" s="235" t="s">
        <v>775</v>
      </c>
      <c r="E195" s="236" t="s">
        <v>597</v>
      </c>
      <c r="F195" s="237">
        <v>183.5</v>
      </c>
      <c r="G195" s="236"/>
      <c r="H195" s="236">
        <v>219</v>
      </c>
      <c r="I195" s="238">
        <v>218</v>
      </c>
      <c r="J195" s="239" t="s">
        <v>776</v>
      </c>
      <c r="K195" s="240">
        <f t="shared" si="86"/>
        <v>35.5</v>
      </c>
      <c r="L195" s="241">
        <f t="shared" si="87"/>
        <v>0.19346049046321526</v>
      </c>
      <c r="M195" s="236" t="s">
        <v>604</v>
      </c>
      <c r="N195" s="242">
        <v>42103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3">
        <v>28</v>
      </c>
      <c r="B196" s="234">
        <v>42114</v>
      </c>
      <c r="C196" s="234"/>
      <c r="D196" s="235" t="s">
        <v>777</v>
      </c>
      <c r="E196" s="236" t="s">
        <v>597</v>
      </c>
      <c r="F196" s="237">
        <f>(227+237)/2</f>
        <v>232</v>
      </c>
      <c r="G196" s="236"/>
      <c r="H196" s="236">
        <v>298</v>
      </c>
      <c r="I196" s="238">
        <v>298</v>
      </c>
      <c r="J196" s="239" t="s">
        <v>735</v>
      </c>
      <c r="K196" s="240">
        <f t="shared" si="86"/>
        <v>66</v>
      </c>
      <c r="L196" s="241">
        <f t="shared" si="87"/>
        <v>0.28448275862068967</v>
      </c>
      <c r="M196" s="236" t="s">
        <v>604</v>
      </c>
      <c r="N196" s="242">
        <v>42823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3">
        <v>29</v>
      </c>
      <c r="B197" s="234">
        <v>42128</v>
      </c>
      <c r="C197" s="234"/>
      <c r="D197" s="235" t="s">
        <v>778</v>
      </c>
      <c r="E197" s="236" t="s">
        <v>622</v>
      </c>
      <c r="F197" s="237">
        <v>385</v>
      </c>
      <c r="G197" s="236"/>
      <c r="H197" s="236">
        <f>212.5+331</f>
        <v>543.5</v>
      </c>
      <c r="I197" s="238">
        <v>510</v>
      </c>
      <c r="J197" s="239" t="s">
        <v>779</v>
      </c>
      <c r="K197" s="240">
        <f t="shared" si="86"/>
        <v>158.5</v>
      </c>
      <c r="L197" s="241">
        <f t="shared" si="87"/>
        <v>0.41168831168831171</v>
      </c>
      <c r="M197" s="236" t="s">
        <v>604</v>
      </c>
      <c r="N197" s="242">
        <v>42235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3">
        <v>30</v>
      </c>
      <c r="B198" s="234">
        <v>42128</v>
      </c>
      <c r="C198" s="234"/>
      <c r="D198" s="235" t="s">
        <v>780</v>
      </c>
      <c r="E198" s="236" t="s">
        <v>622</v>
      </c>
      <c r="F198" s="237">
        <v>115.5</v>
      </c>
      <c r="G198" s="236"/>
      <c r="H198" s="236">
        <v>146</v>
      </c>
      <c r="I198" s="238">
        <v>142</v>
      </c>
      <c r="J198" s="239" t="s">
        <v>781</v>
      </c>
      <c r="K198" s="240">
        <f t="shared" si="86"/>
        <v>30.5</v>
      </c>
      <c r="L198" s="241">
        <f t="shared" si="87"/>
        <v>0.26406926406926406</v>
      </c>
      <c r="M198" s="236" t="s">
        <v>604</v>
      </c>
      <c r="N198" s="242">
        <v>42202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3">
        <v>31</v>
      </c>
      <c r="B199" s="234">
        <v>42151</v>
      </c>
      <c r="C199" s="234"/>
      <c r="D199" s="235" t="s">
        <v>543</v>
      </c>
      <c r="E199" s="236" t="s">
        <v>622</v>
      </c>
      <c r="F199" s="237">
        <v>237.5</v>
      </c>
      <c r="G199" s="236"/>
      <c r="H199" s="236">
        <v>279.5</v>
      </c>
      <c r="I199" s="238">
        <v>278</v>
      </c>
      <c r="J199" s="239" t="s">
        <v>735</v>
      </c>
      <c r="K199" s="240">
        <f t="shared" si="86"/>
        <v>42</v>
      </c>
      <c r="L199" s="241">
        <f t="shared" si="87"/>
        <v>0.17684210526315788</v>
      </c>
      <c r="M199" s="236" t="s">
        <v>604</v>
      </c>
      <c r="N199" s="242">
        <v>42222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3">
        <v>32</v>
      </c>
      <c r="B200" s="234">
        <v>42174</v>
      </c>
      <c r="C200" s="234"/>
      <c r="D200" s="235" t="s">
        <v>753</v>
      </c>
      <c r="E200" s="236" t="s">
        <v>597</v>
      </c>
      <c r="F200" s="237">
        <v>340</v>
      </c>
      <c r="G200" s="236"/>
      <c r="H200" s="236">
        <v>448</v>
      </c>
      <c r="I200" s="238">
        <v>448</v>
      </c>
      <c r="J200" s="239" t="s">
        <v>735</v>
      </c>
      <c r="K200" s="240">
        <f t="shared" si="86"/>
        <v>108</v>
      </c>
      <c r="L200" s="241">
        <f t="shared" si="87"/>
        <v>0.31764705882352939</v>
      </c>
      <c r="M200" s="236" t="s">
        <v>604</v>
      </c>
      <c r="N200" s="242">
        <v>43018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33">
        <v>33</v>
      </c>
      <c r="B201" s="234">
        <v>42191</v>
      </c>
      <c r="C201" s="234"/>
      <c r="D201" s="235" t="s">
        <v>782</v>
      </c>
      <c r="E201" s="236" t="s">
        <v>597</v>
      </c>
      <c r="F201" s="237">
        <v>390</v>
      </c>
      <c r="G201" s="236"/>
      <c r="H201" s="236">
        <v>460</v>
      </c>
      <c r="I201" s="238">
        <v>460</v>
      </c>
      <c r="J201" s="239" t="s">
        <v>735</v>
      </c>
      <c r="K201" s="240">
        <f t="shared" si="86"/>
        <v>70</v>
      </c>
      <c r="L201" s="241">
        <f t="shared" si="87"/>
        <v>0.17948717948717949</v>
      </c>
      <c r="M201" s="236" t="s">
        <v>604</v>
      </c>
      <c r="N201" s="242">
        <v>42478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3">
        <v>34</v>
      </c>
      <c r="B202" s="244">
        <v>42195</v>
      </c>
      <c r="C202" s="244"/>
      <c r="D202" s="245" t="s">
        <v>783</v>
      </c>
      <c r="E202" s="246" t="s">
        <v>597</v>
      </c>
      <c r="F202" s="247">
        <v>122.5</v>
      </c>
      <c r="G202" s="247"/>
      <c r="H202" s="248">
        <v>61</v>
      </c>
      <c r="I202" s="248">
        <v>172</v>
      </c>
      <c r="J202" s="249" t="s">
        <v>784</v>
      </c>
      <c r="K202" s="250">
        <f t="shared" si="86"/>
        <v>-61.5</v>
      </c>
      <c r="L202" s="251">
        <f t="shared" si="87"/>
        <v>-0.50204081632653064</v>
      </c>
      <c r="M202" s="247" t="s">
        <v>627</v>
      </c>
      <c r="N202" s="244">
        <v>43333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3">
        <v>35</v>
      </c>
      <c r="B203" s="234">
        <v>42219</v>
      </c>
      <c r="C203" s="234"/>
      <c r="D203" s="235" t="s">
        <v>785</v>
      </c>
      <c r="E203" s="236" t="s">
        <v>597</v>
      </c>
      <c r="F203" s="237">
        <v>297.5</v>
      </c>
      <c r="G203" s="236"/>
      <c r="H203" s="236">
        <v>350</v>
      </c>
      <c r="I203" s="238">
        <v>360</v>
      </c>
      <c r="J203" s="239" t="s">
        <v>786</v>
      </c>
      <c r="K203" s="240">
        <f t="shared" si="86"/>
        <v>52.5</v>
      </c>
      <c r="L203" s="241">
        <f t="shared" si="87"/>
        <v>0.17647058823529413</v>
      </c>
      <c r="M203" s="236" t="s">
        <v>604</v>
      </c>
      <c r="N203" s="242">
        <v>42232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3">
        <v>36</v>
      </c>
      <c r="B204" s="234">
        <v>42219</v>
      </c>
      <c r="C204" s="234"/>
      <c r="D204" s="235" t="s">
        <v>787</v>
      </c>
      <c r="E204" s="236" t="s">
        <v>597</v>
      </c>
      <c r="F204" s="237">
        <v>115.5</v>
      </c>
      <c r="G204" s="236"/>
      <c r="H204" s="236">
        <v>149</v>
      </c>
      <c r="I204" s="238">
        <v>140</v>
      </c>
      <c r="J204" s="239" t="s">
        <v>788</v>
      </c>
      <c r="K204" s="240">
        <f t="shared" si="86"/>
        <v>33.5</v>
      </c>
      <c r="L204" s="241">
        <f t="shared" si="87"/>
        <v>0.29004329004329005</v>
      </c>
      <c r="M204" s="236" t="s">
        <v>604</v>
      </c>
      <c r="N204" s="242">
        <v>42740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3">
        <v>37</v>
      </c>
      <c r="B205" s="234">
        <v>42251</v>
      </c>
      <c r="C205" s="234"/>
      <c r="D205" s="235" t="s">
        <v>543</v>
      </c>
      <c r="E205" s="236" t="s">
        <v>597</v>
      </c>
      <c r="F205" s="237">
        <v>226</v>
      </c>
      <c r="G205" s="236"/>
      <c r="H205" s="236">
        <v>292</v>
      </c>
      <c r="I205" s="238">
        <v>292</v>
      </c>
      <c r="J205" s="239" t="s">
        <v>789</v>
      </c>
      <c r="K205" s="240">
        <f t="shared" si="86"/>
        <v>66</v>
      </c>
      <c r="L205" s="241">
        <f t="shared" si="87"/>
        <v>0.29203539823008851</v>
      </c>
      <c r="M205" s="236" t="s">
        <v>604</v>
      </c>
      <c r="N205" s="242">
        <v>42286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3">
        <v>38</v>
      </c>
      <c r="B206" s="234">
        <v>42254</v>
      </c>
      <c r="C206" s="234"/>
      <c r="D206" s="235" t="s">
        <v>777</v>
      </c>
      <c r="E206" s="236" t="s">
        <v>597</v>
      </c>
      <c r="F206" s="237">
        <v>232.5</v>
      </c>
      <c r="G206" s="236"/>
      <c r="H206" s="236">
        <v>312.5</v>
      </c>
      <c r="I206" s="238">
        <v>310</v>
      </c>
      <c r="J206" s="239" t="s">
        <v>735</v>
      </c>
      <c r="K206" s="240">
        <f t="shared" si="86"/>
        <v>80</v>
      </c>
      <c r="L206" s="241">
        <f t="shared" si="87"/>
        <v>0.34408602150537637</v>
      </c>
      <c r="M206" s="236" t="s">
        <v>604</v>
      </c>
      <c r="N206" s="242">
        <v>42823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3">
        <v>39</v>
      </c>
      <c r="B207" s="234">
        <v>42268</v>
      </c>
      <c r="C207" s="234"/>
      <c r="D207" s="235" t="s">
        <v>790</v>
      </c>
      <c r="E207" s="236" t="s">
        <v>597</v>
      </c>
      <c r="F207" s="237">
        <v>196.5</v>
      </c>
      <c r="G207" s="236"/>
      <c r="H207" s="236">
        <v>238</v>
      </c>
      <c r="I207" s="238">
        <v>238</v>
      </c>
      <c r="J207" s="239" t="s">
        <v>789</v>
      </c>
      <c r="K207" s="240">
        <f t="shared" si="86"/>
        <v>41.5</v>
      </c>
      <c r="L207" s="241">
        <f t="shared" si="87"/>
        <v>0.21119592875318066</v>
      </c>
      <c r="M207" s="236" t="s">
        <v>604</v>
      </c>
      <c r="N207" s="242">
        <v>42291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3">
        <v>40</v>
      </c>
      <c r="B208" s="234">
        <v>42271</v>
      </c>
      <c r="C208" s="234"/>
      <c r="D208" s="235" t="s">
        <v>733</v>
      </c>
      <c r="E208" s="236" t="s">
        <v>597</v>
      </c>
      <c r="F208" s="237">
        <v>65</v>
      </c>
      <c r="G208" s="236"/>
      <c r="H208" s="236">
        <v>82</v>
      </c>
      <c r="I208" s="238">
        <v>82</v>
      </c>
      <c r="J208" s="239" t="s">
        <v>789</v>
      </c>
      <c r="K208" s="240">
        <f t="shared" si="86"/>
        <v>17</v>
      </c>
      <c r="L208" s="241">
        <f t="shared" si="87"/>
        <v>0.26153846153846155</v>
      </c>
      <c r="M208" s="236" t="s">
        <v>604</v>
      </c>
      <c r="N208" s="242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3">
        <v>41</v>
      </c>
      <c r="B209" s="234">
        <v>42291</v>
      </c>
      <c r="C209" s="234"/>
      <c r="D209" s="235" t="s">
        <v>791</v>
      </c>
      <c r="E209" s="236" t="s">
        <v>597</v>
      </c>
      <c r="F209" s="237">
        <v>144</v>
      </c>
      <c r="G209" s="236"/>
      <c r="H209" s="236">
        <v>182.5</v>
      </c>
      <c r="I209" s="238">
        <v>181</v>
      </c>
      <c r="J209" s="239" t="s">
        <v>789</v>
      </c>
      <c r="K209" s="240">
        <f t="shared" si="86"/>
        <v>38.5</v>
      </c>
      <c r="L209" s="241">
        <f t="shared" si="87"/>
        <v>0.2673611111111111</v>
      </c>
      <c r="M209" s="236" t="s">
        <v>604</v>
      </c>
      <c r="N209" s="242">
        <v>42817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3">
        <v>42</v>
      </c>
      <c r="B210" s="234">
        <v>42291</v>
      </c>
      <c r="C210" s="234"/>
      <c r="D210" s="235" t="s">
        <v>792</v>
      </c>
      <c r="E210" s="236" t="s">
        <v>597</v>
      </c>
      <c r="F210" s="237">
        <v>264</v>
      </c>
      <c r="G210" s="236"/>
      <c r="H210" s="236">
        <v>311</v>
      </c>
      <c r="I210" s="238">
        <v>311</v>
      </c>
      <c r="J210" s="239" t="s">
        <v>789</v>
      </c>
      <c r="K210" s="240">
        <f t="shared" si="86"/>
        <v>47</v>
      </c>
      <c r="L210" s="241">
        <f t="shared" si="87"/>
        <v>0.17803030303030304</v>
      </c>
      <c r="M210" s="236" t="s">
        <v>604</v>
      </c>
      <c r="N210" s="242">
        <v>42604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3">
        <v>43</v>
      </c>
      <c r="B211" s="234">
        <v>42318</v>
      </c>
      <c r="C211" s="234"/>
      <c r="D211" s="235" t="s">
        <v>793</v>
      </c>
      <c r="E211" s="236" t="s">
        <v>622</v>
      </c>
      <c r="F211" s="237">
        <v>549.5</v>
      </c>
      <c r="G211" s="236"/>
      <c r="H211" s="236">
        <v>630</v>
      </c>
      <c r="I211" s="238">
        <v>630</v>
      </c>
      <c r="J211" s="239" t="s">
        <v>789</v>
      </c>
      <c r="K211" s="240">
        <f t="shared" si="86"/>
        <v>80.5</v>
      </c>
      <c r="L211" s="241">
        <f t="shared" si="87"/>
        <v>0.1464968152866242</v>
      </c>
      <c r="M211" s="236" t="s">
        <v>604</v>
      </c>
      <c r="N211" s="242">
        <v>42419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3">
        <v>44</v>
      </c>
      <c r="B212" s="234">
        <v>42342</v>
      </c>
      <c r="C212" s="234"/>
      <c r="D212" s="235" t="s">
        <v>794</v>
      </c>
      <c r="E212" s="236" t="s">
        <v>597</v>
      </c>
      <c r="F212" s="237">
        <v>1027.5</v>
      </c>
      <c r="G212" s="236"/>
      <c r="H212" s="236">
        <v>1315</v>
      </c>
      <c r="I212" s="238">
        <v>1250</v>
      </c>
      <c r="J212" s="239" t="s">
        <v>789</v>
      </c>
      <c r="K212" s="240">
        <f t="shared" si="86"/>
        <v>287.5</v>
      </c>
      <c r="L212" s="241">
        <f t="shared" si="87"/>
        <v>0.27980535279805352</v>
      </c>
      <c r="M212" s="236" t="s">
        <v>604</v>
      </c>
      <c r="N212" s="242">
        <v>43244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3">
        <v>45</v>
      </c>
      <c r="B213" s="234">
        <v>42367</v>
      </c>
      <c r="C213" s="234"/>
      <c r="D213" s="235" t="s">
        <v>795</v>
      </c>
      <c r="E213" s="236" t="s">
        <v>597</v>
      </c>
      <c r="F213" s="237">
        <v>465</v>
      </c>
      <c r="G213" s="236"/>
      <c r="H213" s="236">
        <v>540</v>
      </c>
      <c r="I213" s="238">
        <v>540</v>
      </c>
      <c r="J213" s="239" t="s">
        <v>789</v>
      </c>
      <c r="K213" s="240">
        <f t="shared" si="86"/>
        <v>75</v>
      </c>
      <c r="L213" s="241">
        <f t="shared" si="87"/>
        <v>0.16129032258064516</v>
      </c>
      <c r="M213" s="236" t="s">
        <v>604</v>
      </c>
      <c r="N213" s="242">
        <v>42530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3">
        <v>46</v>
      </c>
      <c r="B214" s="234">
        <v>42380</v>
      </c>
      <c r="C214" s="234"/>
      <c r="D214" s="235" t="s">
        <v>406</v>
      </c>
      <c r="E214" s="236" t="s">
        <v>622</v>
      </c>
      <c r="F214" s="237">
        <v>81</v>
      </c>
      <c r="G214" s="236"/>
      <c r="H214" s="236">
        <v>110</v>
      </c>
      <c r="I214" s="238">
        <v>110</v>
      </c>
      <c r="J214" s="239" t="s">
        <v>789</v>
      </c>
      <c r="K214" s="240">
        <f t="shared" si="86"/>
        <v>29</v>
      </c>
      <c r="L214" s="241">
        <f t="shared" si="87"/>
        <v>0.35802469135802467</v>
      </c>
      <c r="M214" s="236" t="s">
        <v>604</v>
      </c>
      <c r="N214" s="242">
        <v>42745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3">
        <v>47</v>
      </c>
      <c r="B215" s="234">
        <v>42382</v>
      </c>
      <c r="C215" s="234"/>
      <c r="D215" s="235" t="s">
        <v>796</v>
      </c>
      <c r="E215" s="236" t="s">
        <v>622</v>
      </c>
      <c r="F215" s="237">
        <v>417.5</v>
      </c>
      <c r="G215" s="236"/>
      <c r="H215" s="236">
        <v>547</v>
      </c>
      <c r="I215" s="238">
        <v>535</v>
      </c>
      <c r="J215" s="239" t="s">
        <v>789</v>
      </c>
      <c r="K215" s="240">
        <f t="shared" si="86"/>
        <v>129.5</v>
      </c>
      <c r="L215" s="241">
        <f t="shared" si="87"/>
        <v>0.31017964071856285</v>
      </c>
      <c r="M215" s="236" t="s">
        <v>604</v>
      </c>
      <c r="N215" s="242">
        <v>42578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3">
        <v>48</v>
      </c>
      <c r="B216" s="234">
        <v>42408</v>
      </c>
      <c r="C216" s="234"/>
      <c r="D216" s="235" t="s">
        <v>797</v>
      </c>
      <c r="E216" s="236" t="s">
        <v>597</v>
      </c>
      <c r="F216" s="237">
        <v>650</v>
      </c>
      <c r="G216" s="236"/>
      <c r="H216" s="236">
        <v>800</v>
      </c>
      <c r="I216" s="238">
        <v>800</v>
      </c>
      <c r="J216" s="239" t="s">
        <v>789</v>
      </c>
      <c r="K216" s="240">
        <f t="shared" si="86"/>
        <v>150</v>
      </c>
      <c r="L216" s="241">
        <f t="shared" si="87"/>
        <v>0.23076923076923078</v>
      </c>
      <c r="M216" s="236" t="s">
        <v>604</v>
      </c>
      <c r="N216" s="242">
        <v>43154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3">
        <v>49</v>
      </c>
      <c r="B217" s="234">
        <v>42433</v>
      </c>
      <c r="C217" s="234"/>
      <c r="D217" s="235" t="s">
        <v>238</v>
      </c>
      <c r="E217" s="236" t="s">
        <v>597</v>
      </c>
      <c r="F217" s="237">
        <v>437.5</v>
      </c>
      <c r="G217" s="236"/>
      <c r="H217" s="236">
        <v>504.5</v>
      </c>
      <c r="I217" s="238">
        <v>522</v>
      </c>
      <c r="J217" s="239" t="s">
        <v>798</v>
      </c>
      <c r="K217" s="240">
        <f t="shared" si="86"/>
        <v>67</v>
      </c>
      <c r="L217" s="241">
        <f t="shared" si="87"/>
        <v>0.15314285714285714</v>
      </c>
      <c r="M217" s="236" t="s">
        <v>604</v>
      </c>
      <c r="N217" s="242">
        <v>42480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3">
        <v>50</v>
      </c>
      <c r="B218" s="234">
        <v>42438</v>
      </c>
      <c r="C218" s="234"/>
      <c r="D218" s="235" t="s">
        <v>799</v>
      </c>
      <c r="E218" s="236" t="s">
        <v>597</v>
      </c>
      <c r="F218" s="237">
        <v>189.5</v>
      </c>
      <c r="G218" s="236"/>
      <c r="H218" s="236">
        <v>218</v>
      </c>
      <c r="I218" s="238">
        <v>218</v>
      </c>
      <c r="J218" s="239" t="s">
        <v>789</v>
      </c>
      <c r="K218" s="240">
        <f t="shared" si="86"/>
        <v>28.5</v>
      </c>
      <c r="L218" s="241">
        <f t="shared" si="87"/>
        <v>0.15039577836411611</v>
      </c>
      <c r="M218" s="236" t="s">
        <v>604</v>
      </c>
      <c r="N218" s="242">
        <v>43034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3">
        <v>51</v>
      </c>
      <c r="B219" s="244">
        <v>42471</v>
      </c>
      <c r="C219" s="244"/>
      <c r="D219" s="252" t="s">
        <v>800</v>
      </c>
      <c r="E219" s="247" t="s">
        <v>597</v>
      </c>
      <c r="F219" s="247">
        <v>36.5</v>
      </c>
      <c r="G219" s="248"/>
      <c r="H219" s="248">
        <v>15.85</v>
      </c>
      <c r="I219" s="248">
        <v>60</v>
      </c>
      <c r="J219" s="249" t="s">
        <v>801</v>
      </c>
      <c r="K219" s="250">
        <f t="shared" si="86"/>
        <v>-20.65</v>
      </c>
      <c r="L219" s="251">
        <f t="shared" si="87"/>
        <v>-0.5657534246575342</v>
      </c>
      <c r="M219" s="247" t="s">
        <v>627</v>
      </c>
      <c r="N219" s="255">
        <v>43627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3">
        <v>52</v>
      </c>
      <c r="B220" s="234">
        <v>42472</v>
      </c>
      <c r="C220" s="234"/>
      <c r="D220" s="235" t="s">
        <v>802</v>
      </c>
      <c r="E220" s="236" t="s">
        <v>597</v>
      </c>
      <c r="F220" s="237">
        <v>93</v>
      </c>
      <c r="G220" s="236"/>
      <c r="H220" s="236">
        <v>149</v>
      </c>
      <c r="I220" s="238">
        <v>140</v>
      </c>
      <c r="J220" s="239" t="s">
        <v>803</v>
      </c>
      <c r="K220" s="240">
        <f t="shared" si="86"/>
        <v>56</v>
      </c>
      <c r="L220" s="241">
        <f t="shared" si="87"/>
        <v>0.60215053763440862</v>
      </c>
      <c r="M220" s="236" t="s">
        <v>604</v>
      </c>
      <c r="N220" s="242">
        <v>42740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3">
        <v>53</v>
      </c>
      <c r="B221" s="234">
        <v>42472</v>
      </c>
      <c r="C221" s="234"/>
      <c r="D221" s="235" t="s">
        <v>804</v>
      </c>
      <c r="E221" s="236" t="s">
        <v>597</v>
      </c>
      <c r="F221" s="237">
        <v>130</v>
      </c>
      <c r="G221" s="236"/>
      <c r="H221" s="236">
        <v>150</v>
      </c>
      <c r="I221" s="238" t="s">
        <v>805</v>
      </c>
      <c r="J221" s="239" t="s">
        <v>789</v>
      </c>
      <c r="K221" s="240">
        <f t="shared" si="86"/>
        <v>20</v>
      </c>
      <c r="L221" s="241">
        <f t="shared" si="87"/>
        <v>0.15384615384615385</v>
      </c>
      <c r="M221" s="236" t="s">
        <v>604</v>
      </c>
      <c r="N221" s="242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3">
        <v>54</v>
      </c>
      <c r="B222" s="234">
        <v>42473</v>
      </c>
      <c r="C222" s="234"/>
      <c r="D222" s="235" t="s">
        <v>806</v>
      </c>
      <c r="E222" s="236" t="s">
        <v>597</v>
      </c>
      <c r="F222" s="237">
        <v>196</v>
      </c>
      <c r="G222" s="236"/>
      <c r="H222" s="236">
        <v>299</v>
      </c>
      <c r="I222" s="238">
        <v>299</v>
      </c>
      <c r="J222" s="239" t="s">
        <v>789</v>
      </c>
      <c r="K222" s="240">
        <v>103</v>
      </c>
      <c r="L222" s="241">
        <v>0.52551020408163296</v>
      </c>
      <c r="M222" s="236" t="s">
        <v>604</v>
      </c>
      <c r="N222" s="242">
        <v>42620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3">
        <v>55</v>
      </c>
      <c r="B223" s="234">
        <v>42473</v>
      </c>
      <c r="C223" s="234"/>
      <c r="D223" s="235" t="s">
        <v>807</v>
      </c>
      <c r="E223" s="236" t="s">
        <v>597</v>
      </c>
      <c r="F223" s="237">
        <v>88</v>
      </c>
      <c r="G223" s="236"/>
      <c r="H223" s="236">
        <v>103</v>
      </c>
      <c r="I223" s="238">
        <v>103</v>
      </c>
      <c r="J223" s="239" t="s">
        <v>789</v>
      </c>
      <c r="K223" s="240">
        <v>15</v>
      </c>
      <c r="L223" s="241">
        <v>0.170454545454545</v>
      </c>
      <c r="M223" s="236" t="s">
        <v>604</v>
      </c>
      <c r="N223" s="242">
        <v>42530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3">
        <v>56</v>
      </c>
      <c r="B224" s="234">
        <v>42492</v>
      </c>
      <c r="C224" s="234"/>
      <c r="D224" s="235" t="s">
        <v>808</v>
      </c>
      <c r="E224" s="236" t="s">
        <v>597</v>
      </c>
      <c r="F224" s="237">
        <v>127.5</v>
      </c>
      <c r="G224" s="236"/>
      <c r="H224" s="236">
        <v>148</v>
      </c>
      <c r="I224" s="238" t="s">
        <v>809</v>
      </c>
      <c r="J224" s="239" t="s">
        <v>789</v>
      </c>
      <c r="K224" s="240">
        <f t="shared" ref="K224:K228" si="88">H224-F224</f>
        <v>20.5</v>
      </c>
      <c r="L224" s="241">
        <f t="shared" ref="L224:L228" si="89">K224/F224</f>
        <v>0.16078431372549021</v>
      </c>
      <c r="M224" s="236" t="s">
        <v>604</v>
      </c>
      <c r="N224" s="242">
        <v>42564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3">
        <v>57</v>
      </c>
      <c r="B225" s="234">
        <v>42493</v>
      </c>
      <c r="C225" s="234"/>
      <c r="D225" s="235" t="s">
        <v>810</v>
      </c>
      <c r="E225" s="236" t="s">
        <v>597</v>
      </c>
      <c r="F225" s="237">
        <v>675</v>
      </c>
      <c r="G225" s="236"/>
      <c r="H225" s="236">
        <v>815</v>
      </c>
      <c r="I225" s="238" t="s">
        <v>811</v>
      </c>
      <c r="J225" s="239" t="s">
        <v>789</v>
      </c>
      <c r="K225" s="240">
        <f t="shared" si="88"/>
        <v>140</v>
      </c>
      <c r="L225" s="241">
        <f t="shared" si="89"/>
        <v>0.2074074074074074</v>
      </c>
      <c r="M225" s="236" t="s">
        <v>604</v>
      </c>
      <c r="N225" s="242">
        <v>43154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3">
        <v>58</v>
      </c>
      <c r="B226" s="244">
        <v>42522</v>
      </c>
      <c r="C226" s="244"/>
      <c r="D226" s="245" t="s">
        <v>812</v>
      </c>
      <c r="E226" s="246" t="s">
        <v>597</v>
      </c>
      <c r="F226" s="247">
        <v>500</v>
      </c>
      <c r="G226" s="247"/>
      <c r="H226" s="248">
        <v>232.5</v>
      </c>
      <c r="I226" s="248" t="s">
        <v>813</v>
      </c>
      <c r="J226" s="249" t="s">
        <v>814</v>
      </c>
      <c r="K226" s="250">
        <f t="shared" si="88"/>
        <v>-267.5</v>
      </c>
      <c r="L226" s="251">
        <f t="shared" si="89"/>
        <v>-0.53500000000000003</v>
      </c>
      <c r="M226" s="247" t="s">
        <v>627</v>
      </c>
      <c r="N226" s="244">
        <v>43735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3">
        <v>59</v>
      </c>
      <c r="B227" s="234">
        <v>42527</v>
      </c>
      <c r="C227" s="234"/>
      <c r="D227" s="235" t="s">
        <v>545</v>
      </c>
      <c r="E227" s="236" t="s">
        <v>597</v>
      </c>
      <c r="F227" s="237">
        <v>110</v>
      </c>
      <c r="G227" s="236"/>
      <c r="H227" s="236">
        <v>126.5</v>
      </c>
      <c r="I227" s="238">
        <v>125</v>
      </c>
      <c r="J227" s="239" t="s">
        <v>741</v>
      </c>
      <c r="K227" s="240">
        <f t="shared" si="88"/>
        <v>16.5</v>
      </c>
      <c r="L227" s="241">
        <f t="shared" si="89"/>
        <v>0.15</v>
      </c>
      <c r="M227" s="236" t="s">
        <v>604</v>
      </c>
      <c r="N227" s="242">
        <v>42552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3">
        <v>60</v>
      </c>
      <c r="B228" s="234">
        <v>42538</v>
      </c>
      <c r="C228" s="234"/>
      <c r="D228" s="235" t="s">
        <v>815</v>
      </c>
      <c r="E228" s="236" t="s">
        <v>597</v>
      </c>
      <c r="F228" s="237">
        <v>44</v>
      </c>
      <c r="G228" s="236"/>
      <c r="H228" s="236">
        <v>69.5</v>
      </c>
      <c r="I228" s="238">
        <v>69.5</v>
      </c>
      <c r="J228" s="239" t="s">
        <v>816</v>
      </c>
      <c r="K228" s="240">
        <f t="shared" si="88"/>
        <v>25.5</v>
      </c>
      <c r="L228" s="241">
        <f t="shared" si="89"/>
        <v>0.57954545454545459</v>
      </c>
      <c r="M228" s="236" t="s">
        <v>604</v>
      </c>
      <c r="N228" s="242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3">
        <v>61</v>
      </c>
      <c r="B229" s="234">
        <v>42549</v>
      </c>
      <c r="C229" s="234"/>
      <c r="D229" s="235" t="s">
        <v>817</v>
      </c>
      <c r="E229" s="236" t="s">
        <v>597</v>
      </c>
      <c r="F229" s="237">
        <v>262.5</v>
      </c>
      <c r="G229" s="236"/>
      <c r="H229" s="236">
        <v>340</v>
      </c>
      <c r="I229" s="238">
        <v>333</v>
      </c>
      <c r="J229" s="239" t="s">
        <v>818</v>
      </c>
      <c r="K229" s="240">
        <v>77.5</v>
      </c>
      <c r="L229" s="241">
        <v>0.29523809523809502</v>
      </c>
      <c r="M229" s="236" t="s">
        <v>604</v>
      </c>
      <c r="N229" s="242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3">
        <v>62</v>
      </c>
      <c r="B230" s="234">
        <v>42549</v>
      </c>
      <c r="C230" s="234"/>
      <c r="D230" s="235" t="s">
        <v>819</v>
      </c>
      <c r="E230" s="236" t="s">
        <v>597</v>
      </c>
      <c r="F230" s="237">
        <v>840</v>
      </c>
      <c r="G230" s="236"/>
      <c r="H230" s="236">
        <v>1230</v>
      </c>
      <c r="I230" s="238">
        <v>1230</v>
      </c>
      <c r="J230" s="239" t="s">
        <v>789</v>
      </c>
      <c r="K230" s="240">
        <v>390</v>
      </c>
      <c r="L230" s="241">
        <v>0.46428571428571402</v>
      </c>
      <c r="M230" s="236" t="s">
        <v>604</v>
      </c>
      <c r="N230" s="242">
        <v>42649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56">
        <v>63</v>
      </c>
      <c r="B231" s="257">
        <v>42556</v>
      </c>
      <c r="C231" s="257"/>
      <c r="D231" s="258" t="s">
        <v>820</v>
      </c>
      <c r="E231" s="259" t="s">
        <v>597</v>
      </c>
      <c r="F231" s="259">
        <v>395</v>
      </c>
      <c r="G231" s="260"/>
      <c r="H231" s="260">
        <f>(468.5+342.5)/2</f>
        <v>405.5</v>
      </c>
      <c r="I231" s="260">
        <v>510</v>
      </c>
      <c r="J231" s="261" t="s">
        <v>821</v>
      </c>
      <c r="K231" s="262">
        <f t="shared" ref="K231:K237" si="90">H231-F231</f>
        <v>10.5</v>
      </c>
      <c r="L231" s="263">
        <f t="shared" ref="L231:L237" si="91">K231/F231</f>
        <v>2.6582278481012658E-2</v>
      </c>
      <c r="M231" s="259" t="s">
        <v>663</v>
      </c>
      <c r="N231" s="257">
        <v>43606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3">
        <v>64</v>
      </c>
      <c r="B232" s="244">
        <v>42584</v>
      </c>
      <c r="C232" s="244"/>
      <c r="D232" s="245" t="s">
        <v>822</v>
      </c>
      <c r="E232" s="246" t="s">
        <v>622</v>
      </c>
      <c r="F232" s="247">
        <f>169.5-12.8</f>
        <v>156.69999999999999</v>
      </c>
      <c r="G232" s="247"/>
      <c r="H232" s="248">
        <v>77</v>
      </c>
      <c r="I232" s="248" t="s">
        <v>823</v>
      </c>
      <c r="J232" s="249" t="s">
        <v>824</v>
      </c>
      <c r="K232" s="250">
        <f t="shared" si="90"/>
        <v>-79.699999999999989</v>
      </c>
      <c r="L232" s="251">
        <f t="shared" si="91"/>
        <v>-0.50861518825781749</v>
      </c>
      <c r="M232" s="247" t="s">
        <v>627</v>
      </c>
      <c r="N232" s="244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3">
        <v>65</v>
      </c>
      <c r="B233" s="244">
        <v>42586</v>
      </c>
      <c r="C233" s="244"/>
      <c r="D233" s="245" t="s">
        <v>825</v>
      </c>
      <c r="E233" s="246" t="s">
        <v>597</v>
      </c>
      <c r="F233" s="247">
        <v>400</v>
      </c>
      <c r="G233" s="247"/>
      <c r="H233" s="248">
        <v>305</v>
      </c>
      <c r="I233" s="248">
        <v>475</v>
      </c>
      <c r="J233" s="249" t="s">
        <v>826</v>
      </c>
      <c r="K233" s="250">
        <f t="shared" si="90"/>
        <v>-95</v>
      </c>
      <c r="L233" s="251">
        <f t="shared" si="91"/>
        <v>-0.23749999999999999</v>
      </c>
      <c r="M233" s="247" t="s">
        <v>627</v>
      </c>
      <c r="N233" s="244">
        <v>43606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3">
        <v>66</v>
      </c>
      <c r="B234" s="234">
        <v>42593</v>
      </c>
      <c r="C234" s="234"/>
      <c r="D234" s="235" t="s">
        <v>827</v>
      </c>
      <c r="E234" s="236" t="s">
        <v>597</v>
      </c>
      <c r="F234" s="237">
        <v>86.5</v>
      </c>
      <c r="G234" s="236"/>
      <c r="H234" s="236">
        <v>130</v>
      </c>
      <c r="I234" s="238">
        <v>130</v>
      </c>
      <c r="J234" s="239" t="s">
        <v>828</v>
      </c>
      <c r="K234" s="240">
        <f t="shared" si="90"/>
        <v>43.5</v>
      </c>
      <c r="L234" s="241">
        <f t="shared" si="91"/>
        <v>0.50289017341040465</v>
      </c>
      <c r="M234" s="236" t="s">
        <v>604</v>
      </c>
      <c r="N234" s="242">
        <v>43091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3">
        <v>67</v>
      </c>
      <c r="B235" s="244">
        <v>42600</v>
      </c>
      <c r="C235" s="244"/>
      <c r="D235" s="245" t="s">
        <v>122</v>
      </c>
      <c r="E235" s="246" t="s">
        <v>597</v>
      </c>
      <c r="F235" s="247">
        <v>133.5</v>
      </c>
      <c r="G235" s="247"/>
      <c r="H235" s="248">
        <v>126.5</v>
      </c>
      <c r="I235" s="248">
        <v>178</v>
      </c>
      <c r="J235" s="249" t="s">
        <v>829</v>
      </c>
      <c r="K235" s="250">
        <f t="shared" si="90"/>
        <v>-7</v>
      </c>
      <c r="L235" s="251">
        <f t="shared" si="91"/>
        <v>-5.2434456928838954E-2</v>
      </c>
      <c r="M235" s="247" t="s">
        <v>627</v>
      </c>
      <c r="N235" s="244">
        <v>42615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3">
        <v>68</v>
      </c>
      <c r="B236" s="234">
        <v>42613</v>
      </c>
      <c r="C236" s="234"/>
      <c r="D236" s="235" t="s">
        <v>830</v>
      </c>
      <c r="E236" s="236" t="s">
        <v>597</v>
      </c>
      <c r="F236" s="237">
        <v>560</v>
      </c>
      <c r="G236" s="236"/>
      <c r="H236" s="236">
        <v>725</v>
      </c>
      <c r="I236" s="238">
        <v>725</v>
      </c>
      <c r="J236" s="239" t="s">
        <v>735</v>
      </c>
      <c r="K236" s="240">
        <f t="shared" si="90"/>
        <v>165</v>
      </c>
      <c r="L236" s="241">
        <f t="shared" si="91"/>
        <v>0.29464285714285715</v>
      </c>
      <c r="M236" s="236" t="s">
        <v>604</v>
      </c>
      <c r="N236" s="242">
        <v>42456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3">
        <v>69</v>
      </c>
      <c r="B237" s="234">
        <v>42614</v>
      </c>
      <c r="C237" s="234"/>
      <c r="D237" s="235" t="s">
        <v>831</v>
      </c>
      <c r="E237" s="236" t="s">
        <v>597</v>
      </c>
      <c r="F237" s="237">
        <v>160.5</v>
      </c>
      <c r="G237" s="236"/>
      <c r="H237" s="236">
        <v>210</v>
      </c>
      <c r="I237" s="238">
        <v>210</v>
      </c>
      <c r="J237" s="239" t="s">
        <v>735</v>
      </c>
      <c r="K237" s="240">
        <f t="shared" si="90"/>
        <v>49.5</v>
      </c>
      <c r="L237" s="241">
        <f t="shared" si="91"/>
        <v>0.30841121495327101</v>
      </c>
      <c r="M237" s="236" t="s">
        <v>604</v>
      </c>
      <c r="N237" s="242">
        <v>42871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3">
        <v>70</v>
      </c>
      <c r="B238" s="234">
        <v>42646</v>
      </c>
      <c r="C238" s="234"/>
      <c r="D238" s="235" t="s">
        <v>418</v>
      </c>
      <c r="E238" s="236" t="s">
        <v>597</v>
      </c>
      <c r="F238" s="237">
        <v>430</v>
      </c>
      <c r="G238" s="236"/>
      <c r="H238" s="236">
        <v>596</v>
      </c>
      <c r="I238" s="238">
        <v>575</v>
      </c>
      <c r="J238" s="239" t="s">
        <v>832</v>
      </c>
      <c r="K238" s="240">
        <v>166</v>
      </c>
      <c r="L238" s="241">
        <v>0.38604651162790699</v>
      </c>
      <c r="M238" s="236" t="s">
        <v>604</v>
      </c>
      <c r="N238" s="242">
        <v>42769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3">
        <v>71</v>
      </c>
      <c r="B239" s="234">
        <v>42657</v>
      </c>
      <c r="C239" s="234"/>
      <c r="D239" s="235" t="s">
        <v>833</v>
      </c>
      <c r="E239" s="236" t="s">
        <v>597</v>
      </c>
      <c r="F239" s="237">
        <v>280</v>
      </c>
      <c r="G239" s="236"/>
      <c r="H239" s="236">
        <v>345</v>
      </c>
      <c r="I239" s="238">
        <v>345</v>
      </c>
      <c r="J239" s="239" t="s">
        <v>735</v>
      </c>
      <c r="K239" s="240">
        <f t="shared" ref="K239:K244" si="92">H239-F239</f>
        <v>65</v>
      </c>
      <c r="L239" s="241">
        <f t="shared" ref="L239:L240" si="93">K239/F239</f>
        <v>0.23214285714285715</v>
      </c>
      <c r="M239" s="236" t="s">
        <v>604</v>
      </c>
      <c r="N239" s="242">
        <v>42814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3">
        <v>72</v>
      </c>
      <c r="B240" s="234">
        <v>42657</v>
      </c>
      <c r="C240" s="234"/>
      <c r="D240" s="235" t="s">
        <v>834</v>
      </c>
      <c r="E240" s="236" t="s">
        <v>597</v>
      </c>
      <c r="F240" s="237">
        <v>245</v>
      </c>
      <c r="G240" s="236"/>
      <c r="H240" s="236">
        <v>325.5</v>
      </c>
      <c r="I240" s="238">
        <v>330</v>
      </c>
      <c r="J240" s="239" t="s">
        <v>835</v>
      </c>
      <c r="K240" s="240">
        <f t="shared" si="92"/>
        <v>80.5</v>
      </c>
      <c r="L240" s="241">
        <f t="shared" si="93"/>
        <v>0.32857142857142857</v>
      </c>
      <c r="M240" s="236" t="s">
        <v>604</v>
      </c>
      <c r="N240" s="242">
        <v>42769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3">
        <v>73</v>
      </c>
      <c r="B241" s="234">
        <v>42660</v>
      </c>
      <c r="C241" s="234"/>
      <c r="D241" s="235" t="s">
        <v>836</v>
      </c>
      <c r="E241" s="236" t="s">
        <v>597</v>
      </c>
      <c r="F241" s="237">
        <v>125</v>
      </c>
      <c r="G241" s="236"/>
      <c r="H241" s="236">
        <v>160</v>
      </c>
      <c r="I241" s="238">
        <v>160</v>
      </c>
      <c r="J241" s="239" t="s">
        <v>789</v>
      </c>
      <c r="K241" s="240">
        <f t="shared" si="92"/>
        <v>35</v>
      </c>
      <c r="L241" s="241">
        <v>0.28000000000000003</v>
      </c>
      <c r="M241" s="236" t="s">
        <v>604</v>
      </c>
      <c r="N241" s="242">
        <v>42803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3">
        <v>74</v>
      </c>
      <c r="B242" s="234">
        <v>42660</v>
      </c>
      <c r="C242" s="234"/>
      <c r="D242" s="235" t="s">
        <v>837</v>
      </c>
      <c r="E242" s="236" t="s">
        <v>597</v>
      </c>
      <c r="F242" s="237">
        <v>114</v>
      </c>
      <c r="G242" s="236"/>
      <c r="H242" s="236">
        <v>145</v>
      </c>
      <c r="I242" s="238">
        <v>145</v>
      </c>
      <c r="J242" s="239" t="s">
        <v>789</v>
      </c>
      <c r="K242" s="240">
        <f t="shared" si="92"/>
        <v>31</v>
      </c>
      <c r="L242" s="241">
        <f t="shared" ref="L242:L244" si="94">K242/F242</f>
        <v>0.27192982456140352</v>
      </c>
      <c r="M242" s="236" t="s">
        <v>604</v>
      </c>
      <c r="N242" s="242">
        <v>42859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3">
        <v>75</v>
      </c>
      <c r="B243" s="234">
        <v>42660</v>
      </c>
      <c r="C243" s="234"/>
      <c r="D243" s="235" t="s">
        <v>838</v>
      </c>
      <c r="E243" s="236" t="s">
        <v>597</v>
      </c>
      <c r="F243" s="237">
        <v>212</v>
      </c>
      <c r="G243" s="236"/>
      <c r="H243" s="236">
        <v>280</v>
      </c>
      <c r="I243" s="238">
        <v>276</v>
      </c>
      <c r="J243" s="239" t="s">
        <v>839</v>
      </c>
      <c r="K243" s="240">
        <f t="shared" si="92"/>
        <v>68</v>
      </c>
      <c r="L243" s="241">
        <f t="shared" si="94"/>
        <v>0.32075471698113206</v>
      </c>
      <c r="M243" s="236" t="s">
        <v>604</v>
      </c>
      <c r="N243" s="242">
        <v>42858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3">
        <v>76</v>
      </c>
      <c r="B244" s="234">
        <v>42678</v>
      </c>
      <c r="C244" s="234"/>
      <c r="D244" s="235" t="s">
        <v>467</v>
      </c>
      <c r="E244" s="236" t="s">
        <v>597</v>
      </c>
      <c r="F244" s="237">
        <v>155</v>
      </c>
      <c r="G244" s="236"/>
      <c r="H244" s="236">
        <v>210</v>
      </c>
      <c r="I244" s="238">
        <v>210</v>
      </c>
      <c r="J244" s="239" t="s">
        <v>840</v>
      </c>
      <c r="K244" s="240">
        <f t="shared" si="92"/>
        <v>55</v>
      </c>
      <c r="L244" s="241">
        <f t="shared" si="94"/>
        <v>0.35483870967741937</v>
      </c>
      <c r="M244" s="236" t="s">
        <v>604</v>
      </c>
      <c r="N244" s="242">
        <v>42944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3">
        <v>77</v>
      </c>
      <c r="B245" s="244">
        <v>42710</v>
      </c>
      <c r="C245" s="244"/>
      <c r="D245" s="245" t="s">
        <v>841</v>
      </c>
      <c r="E245" s="246" t="s">
        <v>597</v>
      </c>
      <c r="F245" s="247">
        <v>150.5</v>
      </c>
      <c r="G245" s="247"/>
      <c r="H245" s="248">
        <v>72.5</v>
      </c>
      <c r="I245" s="248">
        <v>174</v>
      </c>
      <c r="J245" s="249" t="s">
        <v>842</v>
      </c>
      <c r="K245" s="250">
        <v>-78</v>
      </c>
      <c r="L245" s="251">
        <v>-0.51827242524916906</v>
      </c>
      <c r="M245" s="247" t="s">
        <v>627</v>
      </c>
      <c r="N245" s="244">
        <v>43333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3">
        <v>78</v>
      </c>
      <c r="B246" s="234">
        <v>42712</v>
      </c>
      <c r="C246" s="234"/>
      <c r="D246" s="235" t="s">
        <v>843</v>
      </c>
      <c r="E246" s="236" t="s">
        <v>597</v>
      </c>
      <c r="F246" s="237">
        <v>380</v>
      </c>
      <c r="G246" s="236"/>
      <c r="H246" s="236">
        <v>478</v>
      </c>
      <c r="I246" s="238">
        <v>468</v>
      </c>
      <c r="J246" s="239" t="s">
        <v>789</v>
      </c>
      <c r="K246" s="240">
        <f t="shared" ref="K246:K248" si="95">H246-F246</f>
        <v>98</v>
      </c>
      <c r="L246" s="241">
        <f t="shared" ref="L246:L248" si="96">K246/F246</f>
        <v>0.25789473684210529</v>
      </c>
      <c r="M246" s="236" t="s">
        <v>604</v>
      </c>
      <c r="N246" s="242">
        <v>43025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3">
        <v>79</v>
      </c>
      <c r="B247" s="234">
        <v>42734</v>
      </c>
      <c r="C247" s="234"/>
      <c r="D247" s="235" t="s">
        <v>121</v>
      </c>
      <c r="E247" s="236" t="s">
        <v>597</v>
      </c>
      <c r="F247" s="237">
        <v>305</v>
      </c>
      <c r="G247" s="236"/>
      <c r="H247" s="236">
        <v>375</v>
      </c>
      <c r="I247" s="238">
        <v>375</v>
      </c>
      <c r="J247" s="239" t="s">
        <v>789</v>
      </c>
      <c r="K247" s="240">
        <f t="shared" si="95"/>
        <v>70</v>
      </c>
      <c r="L247" s="241">
        <f t="shared" si="96"/>
        <v>0.22950819672131148</v>
      </c>
      <c r="M247" s="236" t="s">
        <v>604</v>
      </c>
      <c r="N247" s="242">
        <v>42768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3">
        <v>80</v>
      </c>
      <c r="B248" s="234">
        <v>42739</v>
      </c>
      <c r="C248" s="234"/>
      <c r="D248" s="235" t="s">
        <v>104</v>
      </c>
      <c r="E248" s="236" t="s">
        <v>597</v>
      </c>
      <c r="F248" s="237">
        <v>99.5</v>
      </c>
      <c r="G248" s="236"/>
      <c r="H248" s="236">
        <v>158</v>
      </c>
      <c r="I248" s="238">
        <v>158</v>
      </c>
      <c r="J248" s="239" t="s">
        <v>789</v>
      </c>
      <c r="K248" s="240">
        <f t="shared" si="95"/>
        <v>58.5</v>
      </c>
      <c r="L248" s="241">
        <f t="shared" si="96"/>
        <v>0.5879396984924623</v>
      </c>
      <c r="M248" s="236" t="s">
        <v>604</v>
      </c>
      <c r="N248" s="242">
        <v>42898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3">
        <v>81</v>
      </c>
      <c r="B249" s="234">
        <v>42739</v>
      </c>
      <c r="C249" s="234"/>
      <c r="D249" s="235" t="s">
        <v>104</v>
      </c>
      <c r="E249" s="236" t="s">
        <v>597</v>
      </c>
      <c r="F249" s="237">
        <v>99.5</v>
      </c>
      <c r="G249" s="236"/>
      <c r="H249" s="236">
        <v>158</v>
      </c>
      <c r="I249" s="238">
        <v>158</v>
      </c>
      <c r="J249" s="239" t="s">
        <v>789</v>
      </c>
      <c r="K249" s="240">
        <v>58.5</v>
      </c>
      <c r="L249" s="241">
        <v>0.58793969849246197</v>
      </c>
      <c r="M249" s="236" t="s">
        <v>604</v>
      </c>
      <c r="N249" s="242">
        <v>42898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3">
        <v>82</v>
      </c>
      <c r="B250" s="234">
        <v>42786</v>
      </c>
      <c r="C250" s="234"/>
      <c r="D250" s="235" t="s">
        <v>211</v>
      </c>
      <c r="E250" s="236" t="s">
        <v>597</v>
      </c>
      <c r="F250" s="237">
        <v>140.5</v>
      </c>
      <c r="G250" s="236"/>
      <c r="H250" s="236">
        <v>220</v>
      </c>
      <c r="I250" s="238">
        <v>220</v>
      </c>
      <c r="J250" s="239" t="s">
        <v>789</v>
      </c>
      <c r="K250" s="240">
        <f>H250-F250</f>
        <v>79.5</v>
      </c>
      <c r="L250" s="241">
        <f>K250/F250</f>
        <v>0.5658362989323843</v>
      </c>
      <c r="M250" s="236" t="s">
        <v>604</v>
      </c>
      <c r="N250" s="242">
        <v>42864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3">
        <v>83</v>
      </c>
      <c r="B251" s="234">
        <v>42786</v>
      </c>
      <c r="C251" s="234"/>
      <c r="D251" s="235" t="s">
        <v>844</v>
      </c>
      <c r="E251" s="236" t="s">
        <v>597</v>
      </c>
      <c r="F251" s="237">
        <v>202.5</v>
      </c>
      <c r="G251" s="236"/>
      <c r="H251" s="236">
        <v>234</v>
      </c>
      <c r="I251" s="238">
        <v>234</v>
      </c>
      <c r="J251" s="239" t="s">
        <v>789</v>
      </c>
      <c r="K251" s="240">
        <v>31.5</v>
      </c>
      <c r="L251" s="241">
        <v>0.155555555555556</v>
      </c>
      <c r="M251" s="236" t="s">
        <v>604</v>
      </c>
      <c r="N251" s="242">
        <v>42836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3">
        <v>84</v>
      </c>
      <c r="B252" s="234">
        <v>42818</v>
      </c>
      <c r="C252" s="234"/>
      <c r="D252" s="235" t="s">
        <v>845</v>
      </c>
      <c r="E252" s="236" t="s">
        <v>597</v>
      </c>
      <c r="F252" s="237">
        <v>300.5</v>
      </c>
      <c r="G252" s="236"/>
      <c r="H252" s="236">
        <v>417.5</v>
      </c>
      <c r="I252" s="238">
        <v>420</v>
      </c>
      <c r="J252" s="239" t="s">
        <v>846</v>
      </c>
      <c r="K252" s="240">
        <f>H252-F252</f>
        <v>117</v>
      </c>
      <c r="L252" s="241">
        <f>K252/F252</f>
        <v>0.38935108153078202</v>
      </c>
      <c r="M252" s="236" t="s">
        <v>604</v>
      </c>
      <c r="N252" s="242">
        <v>43070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3">
        <v>85</v>
      </c>
      <c r="B253" s="234">
        <v>42818</v>
      </c>
      <c r="C253" s="234"/>
      <c r="D253" s="235" t="s">
        <v>819</v>
      </c>
      <c r="E253" s="236" t="s">
        <v>597</v>
      </c>
      <c r="F253" s="237">
        <v>850</v>
      </c>
      <c r="G253" s="236"/>
      <c r="H253" s="236">
        <v>1042.5</v>
      </c>
      <c r="I253" s="238">
        <v>1023</v>
      </c>
      <c r="J253" s="239" t="s">
        <v>847</v>
      </c>
      <c r="K253" s="240">
        <v>192.5</v>
      </c>
      <c r="L253" s="241">
        <v>0.22647058823529401</v>
      </c>
      <c r="M253" s="236" t="s">
        <v>604</v>
      </c>
      <c r="N253" s="242">
        <v>42830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3">
        <v>86</v>
      </c>
      <c r="B254" s="234">
        <v>42830</v>
      </c>
      <c r="C254" s="234"/>
      <c r="D254" s="235" t="s">
        <v>498</v>
      </c>
      <c r="E254" s="236" t="s">
        <v>597</v>
      </c>
      <c r="F254" s="237">
        <v>785</v>
      </c>
      <c r="G254" s="236"/>
      <c r="H254" s="236">
        <v>930</v>
      </c>
      <c r="I254" s="238">
        <v>920</v>
      </c>
      <c r="J254" s="239" t="s">
        <v>848</v>
      </c>
      <c r="K254" s="240">
        <f>H254-F254</f>
        <v>145</v>
      </c>
      <c r="L254" s="241">
        <f>K254/F254</f>
        <v>0.18471337579617833</v>
      </c>
      <c r="M254" s="236" t="s">
        <v>604</v>
      </c>
      <c r="N254" s="242">
        <v>42976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3">
        <v>87</v>
      </c>
      <c r="B255" s="244">
        <v>42831</v>
      </c>
      <c r="C255" s="244"/>
      <c r="D255" s="245" t="s">
        <v>849</v>
      </c>
      <c r="E255" s="246" t="s">
        <v>597</v>
      </c>
      <c r="F255" s="247">
        <v>40</v>
      </c>
      <c r="G255" s="247"/>
      <c r="H255" s="248">
        <v>13.1</v>
      </c>
      <c r="I255" s="248">
        <v>60</v>
      </c>
      <c r="J255" s="249" t="s">
        <v>850</v>
      </c>
      <c r="K255" s="250">
        <v>-26.9</v>
      </c>
      <c r="L255" s="251">
        <v>-0.67249999999999999</v>
      </c>
      <c r="M255" s="247" t="s">
        <v>627</v>
      </c>
      <c r="N255" s="244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3">
        <v>88</v>
      </c>
      <c r="B256" s="234">
        <v>42837</v>
      </c>
      <c r="C256" s="234"/>
      <c r="D256" s="235" t="s">
        <v>102</v>
      </c>
      <c r="E256" s="236" t="s">
        <v>597</v>
      </c>
      <c r="F256" s="237">
        <v>289.5</v>
      </c>
      <c r="G256" s="236"/>
      <c r="H256" s="236">
        <v>354</v>
      </c>
      <c r="I256" s="238">
        <v>360</v>
      </c>
      <c r="J256" s="239" t="s">
        <v>851</v>
      </c>
      <c r="K256" s="240">
        <f t="shared" ref="K256:K264" si="97">H256-F256</f>
        <v>64.5</v>
      </c>
      <c r="L256" s="241">
        <f t="shared" ref="L256:L264" si="98">K256/F256</f>
        <v>0.22279792746113988</v>
      </c>
      <c r="M256" s="236" t="s">
        <v>604</v>
      </c>
      <c r="N256" s="242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3">
        <v>89</v>
      </c>
      <c r="B257" s="234">
        <v>42845</v>
      </c>
      <c r="C257" s="234"/>
      <c r="D257" s="235" t="s">
        <v>438</v>
      </c>
      <c r="E257" s="236" t="s">
        <v>597</v>
      </c>
      <c r="F257" s="237">
        <v>700</v>
      </c>
      <c r="G257" s="236"/>
      <c r="H257" s="236">
        <v>840</v>
      </c>
      <c r="I257" s="238">
        <v>840</v>
      </c>
      <c r="J257" s="239" t="s">
        <v>852</v>
      </c>
      <c r="K257" s="240">
        <f t="shared" si="97"/>
        <v>140</v>
      </c>
      <c r="L257" s="241">
        <f t="shared" si="98"/>
        <v>0.2</v>
      </c>
      <c r="M257" s="236" t="s">
        <v>604</v>
      </c>
      <c r="N257" s="242">
        <v>42893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3">
        <v>90</v>
      </c>
      <c r="B258" s="234">
        <v>42887</v>
      </c>
      <c r="C258" s="234"/>
      <c r="D258" s="235" t="s">
        <v>853</v>
      </c>
      <c r="E258" s="236" t="s">
        <v>597</v>
      </c>
      <c r="F258" s="237">
        <v>130</v>
      </c>
      <c r="G258" s="236"/>
      <c r="H258" s="236">
        <v>144.25</v>
      </c>
      <c r="I258" s="238">
        <v>170</v>
      </c>
      <c r="J258" s="239" t="s">
        <v>854</v>
      </c>
      <c r="K258" s="240">
        <f t="shared" si="97"/>
        <v>14.25</v>
      </c>
      <c r="L258" s="241">
        <f t="shared" si="98"/>
        <v>0.10961538461538461</v>
      </c>
      <c r="M258" s="236" t="s">
        <v>604</v>
      </c>
      <c r="N258" s="242">
        <v>43675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3">
        <v>91</v>
      </c>
      <c r="B259" s="234">
        <v>42901</v>
      </c>
      <c r="C259" s="234"/>
      <c r="D259" s="235" t="s">
        <v>855</v>
      </c>
      <c r="E259" s="236" t="s">
        <v>597</v>
      </c>
      <c r="F259" s="237">
        <v>214.5</v>
      </c>
      <c r="G259" s="236"/>
      <c r="H259" s="236">
        <v>262</v>
      </c>
      <c r="I259" s="238">
        <v>262</v>
      </c>
      <c r="J259" s="239" t="s">
        <v>697</v>
      </c>
      <c r="K259" s="240">
        <f t="shared" si="97"/>
        <v>47.5</v>
      </c>
      <c r="L259" s="241">
        <f t="shared" si="98"/>
        <v>0.22144522144522144</v>
      </c>
      <c r="M259" s="236" t="s">
        <v>604</v>
      </c>
      <c r="N259" s="242">
        <v>42977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64">
        <v>92</v>
      </c>
      <c r="B260" s="265">
        <v>42933</v>
      </c>
      <c r="C260" s="265"/>
      <c r="D260" s="266" t="s">
        <v>856</v>
      </c>
      <c r="E260" s="267" t="s">
        <v>597</v>
      </c>
      <c r="F260" s="268">
        <v>370</v>
      </c>
      <c r="G260" s="267"/>
      <c r="H260" s="267">
        <v>447.5</v>
      </c>
      <c r="I260" s="269">
        <v>450</v>
      </c>
      <c r="J260" s="270" t="s">
        <v>789</v>
      </c>
      <c r="K260" s="240">
        <f t="shared" si="97"/>
        <v>77.5</v>
      </c>
      <c r="L260" s="271">
        <f t="shared" si="98"/>
        <v>0.20945945945945946</v>
      </c>
      <c r="M260" s="267" t="s">
        <v>604</v>
      </c>
      <c r="N260" s="272">
        <v>43035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64">
        <v>93</v>
      </c>
      <c r="B261" s="265">
        <v>42943</v>
      </c>
      <c r="C261" s="265"/>
      <c r="D261" s="266" t="s">
        <v>209</v>
      </c>
      <c r="E261" s="267" t="s">
        <v>597</v>
      </c>
      <c r="F261" s="268">
        <v>657.5</v>
      </c>
      <c r="G261" s="267"/>
      <c r="H261" s="267">
        <v>825</v>
      </c>
      <c r="I261" s="269">
        <v>820</v>
      </c>
      <c r="J261" s="270" t="s">
        <v>789</v>
      </c>
      <c r="K261" s="240">
        <f t="shared" si="97"/>
        <v>167.5</v>
      </c>
      <c r="L261" s="271">
        <f t="shared" si="98"/>
        <v>0.25475285171102663</v>
      </c>
      <c r="M261" s="267" t="s">
        <v>604</v>
      </c>
      <c r="N261" s="272">
        <v>43090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3">
        <v>94</v>
      </c>
      <c r="B262" s="234">
        <v>42964</v>
      </c>
      <c r="C262" s="234"/>
      <c r="D262" s="235" t="s">
        <v>386</v>
      </c>
      <c r="E262" s="236" t="s">
        <v>597</v>
      </c>
      <c r="F262" s="237">
        <v>605</v>
      </c>
      <c r="G262" s="236"/>
      <c r="H262" s="236">
        <v>750</v>
      </c>
      <c r="I262" s="238">
        <v>750</v>
      </c>
      <c r="J262" s="239" t="s">
        <v>848</v>
      </c>
      <c r="K262" s="240">
        <f t="shared" si="97"/>
        <v>145</v>
      </c>
      <c r="L262" s="241">
        <f t="shared" si="98"/>
        <v>0.23966942148760331</v>
      </c>
      <c r="M262" s="236" t="s">
        <v>604</v>
      </c>
      <c r="N262" s="242">
        <v>43027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3">
        <v>95</v>
      </c>
      <c r="B263" s="244">
        <v>42979</v>
      </c>
      <c r="C263" s="244"/>
      <c r="D263" s="252" t="s">
        <v>857</v>
      </c>
      <c r="E263" s="247" t="s">
        <v>597</v>
      </c>
      <c r="F263" s="247">
        <v>255</v>
      </c>
      <c r="G263" s="248"/>
      <c r="H263" s="248">
        <v>217.25</v>
      </c>
      <c r="I263" s="248">
        <v>320</v>
      </c>
      <c r="J263" s="249" t="s">
        <v>858</v>
      </c>
      <c r="K263" s="250">
        <f t="shared" si="97"/>
        <v>-37.75</v>
      </c>
      <c r="L263" s="253">
        <f t="shared" si="98"/>
        <v>-0.14803921568627451</v>
      </c>
      <c r="M263" s="247" t="s">
        <v>627</v>
      </c>
      <c r="N263" s="244">
        <v>43661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3">
        <v>96</v>
      </c>
      <c r="B264" s="234">
        <v>42997</v>
      </c>
      <c r="C264" s="234"/>
      <c r="D264" s="235" t="s">
        <v>859</v>
      </c>
      <c r="E264" s="236" t="s">
        <v>597</v>
      </c>
      <c r="F264" s="237">
        <v>215</v>
      </c>
      <c r="G264" s="236"/>
      <c r="H264" s="236">
        <v>258</v>
      </c>
      <c r="I264" s="238">
        <v>258</v>
      </c>
      <c r="J264" s="239" t="s">
        <v>789</v>
      </c>
      <c r="K264" s="240">
        <f t="shared" si="97"/>
        <v>43</v>
      </c>
      <c r="L264" s="241">
        <f t="shared" si="98"/>
        <v>0.2</v>
      </c>
      <c r="M264" s="236" t="s">
        <v>604</v>
      </c>
      <c r="N264" s="242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3">
        <v>97</v>
      </c>
      <c r="B265" s="234">
        <v>42997</v>
      </c>
      <c r="C265" s="234"/>
      <c r="D265" s="235" t="s">
        <v>859</v>
      </c>
      <c r="E265" s="236" t="s">
        <v>597</v>
      </c>
      <c r="F265" s="237">
        <v>215</v>
      </c>
      <c r="G265" s="236"/>
      <c r="H265" s="236">
        <v>258</v>
      </c>
      <c r="I265" s="238">
        <v>258</v>
      </c>
      <c r="J265" s="270" t="s">
        <v>789</v>
      </c>
      <c r="K265" s="240">
        <v>43</v>
      </c>
      <c r="L265" s="241">
        <v>0.2</v>
      </c>
      <c r="M265" s="236" t="s">
        <v>604</v>
      </c>
      <c r="N265" s="242">
        <v>43040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64">
        <v>98</v>
      </c>
      <c r="B266" s="265">
        <v>42998</v>
      </c>
      <c r="C266" s="265"/>
      <c r="D266" s="266" t="s">
        <v>860</v>
      </c>
      <c r="E266" s="267" t="s">
        <v>597</v>
      </c>
      <c r="F266" s="237">
        <v>75</v>
      </c>
      <c r="G266" s="267"/>
      <c r="H266" s="267">
        <v>90</v>
      </c>
      <c r="I266" s="269">
        <v>90</v>
      </c>
      <c r="J266" s="239" t="s">
        <v>861</v>
      </c>
      <c r="K266" s="240">
        <f t="shared" ref="K266:K271" si="99">H266-F266</f>
        <v>15</v>
      </c>
      <c r="L266" s="241">
        <f t="shared" ref="L266:L271" si="100">K266/F266</f>
        <v>0.2</v>
      </c>
      <c r="M266" s="236" t="s">
        <v>604</v>
      </c>
      <c r="N266" s="242">
        <v>43019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64">
        <v>99</v>
      </c>
      <c r="B267" s="265">
        <v>43011</v>
      </c>
      <c r="C267" s="265"/>
      <c r="D267" s="266" t="s">
        <v>862</v>
      </c>
      <c r="E267" s="267" t="s">
        <v>597</v>
      </c>
      <c r="F267" s="268">
        <v>315</v>
      </c>
      <c r="G267" s="267"/>
      <c r="H267" s="267">
        <v>392</v>
      </c>
      <c r="I267" s="269">
        <v>384</v>
      </c>
      <c r="J267" s="270" t="s">
        <v>863</v>
      </c>
      <c r="K267" s="240">
        <f t="shared" si="99"/>
        <v>77</v>
      </c>
      <c r="L267" s="271">
        <f t="shared" si="100"/>
        <v>0.24444444444444444</v>
      </c>
      <c r="M267" s="267" t="s">
        <v>604</v>
      </c>
      <c r="N267" s="272">
        <v>43017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64">
        <v>100</v>
      </c>
      <c r="B268" s="265">
        <v>43013</v>
      </c>
      <c r="C268" s="265"/>
      <c r="D268" s="266" t="s">
        <v>471</v>
      </c>
      <c r="E268" s="267" t="s">
        <v>597</v>
      </c>
      <c r="F268" s="268">
        <v>145</v>
      </c>
      <c r="G268" s="267"/>
      <c r="H268" s="267">
        <v>179</v>
      </c>
      <c r="I268" s="269">
        <v>180</v>
      </c>
      <c r="J268" s="270" t="s">
        <v>864</v>
      </c>
      <c r="K268" s="240">
        <f t="shared" si="99"/>
        <v>34</v>
      </c>
      <c r="L268" s="271">
        <f t="shared" si="100"/>
        <v>0.23448275862068965</v>
      </c>
      <c r="M268" s="267" t="s">
        <v>604</v>
      </c>
      <c r="N268" s="272">
        <v>43025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64">
        <v>101</v>
      </c>
      <c r="B269" s="265">
        <v>43014</v>
      </c>
      <c r="C269" s="265"/>
      <c r="D269" s="266" t="s">
        <v>361</v>
      </c>
      <c r="E269" s="267" t="s">
        <v>597</v>
      </c>
      <c r="F269" s="268">
        <v>256</v>
      </c>
      <c r="G269" s="267"/>
      <c r="H269" s="267">
        <v>323</v>
      </c>
      <c r="I269" s="269">
        <v>320</v>
      </c>
      <c r="J269" s="270" t="s">
        <v>789</v>
      </c>
      <c r="K269" s="240">
        <f t="shared" si="99"/>
        <v>67</v>
      </c>
      <c r="L269" s="271">
        <f t="shared" si="100"/>
        <v>0.26171875</v>
      </c>
      <c r="M269" s="267" t="s">
        <v>604</v>
      </c>
      <c r="N269" s="272">
        <v>43067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64">
        <v>102</v>
      </c>
      <c r="B270" s="265">
        <v>43017</v>
      </c>
      <c r="C270" s="265"/>
      <c r="D270" s="266" t="s">
        <v>375</v>
      </c>
      <c r="E270" s="267" t="s">
        <v>597</v>
      </c>
      <c r="F270" s="268">
        <v>137.5</v>
      </c>
      <c r="G270" s="267"/>
      <c r="H270" s="267">
        <v>184</v>
      </c>
      <c r="I270" s="269">
        <v>183</v>
      </c>
      <c r="J270" s="270" t="s">
        <v>865</v>
      </c>
      <c r="K270" s="240">
        <f t="shared" si="99"/>
        <v>46.5</v>
      </c>
      <c r="L270" s="271">
        <f t="shared" si="100"/>
        <v>0.33818181818181819</v>
      </c>
      <c r="M270" s="267" t="s">
        <v>604</v>
      </c>
      <c r="N270" s="272">
        <v>43108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64">
        <v>103</v>
      </c>
      <c r="B271" s="265">
        <v>43018</v>
      </c>
      <c r="C271" s="265"/>
      <c r="D271" s="266" t="s">
        <v>866</v>
      </c>
      <c r="E271" s="267" t="s">
        <v>597</v>
      </c>
      <c r="F271" s="268">
        <v>125.5</v>
      </c>
      <c r="G271" s="267"/>
      <c r="H271" s="267">
        <v>158</v>
      </c>
      <c r="I271" s="269">
        <v>155</v>
      </c>
      <c r="J271" s="270" t="s">
        <v>867</v>
      </c>
      <c r="K271" s="240">
        <f t="shared" si="99"/>
        <v>32.5</v>
      </c>
      <c r="L271" s="271">
        <f t="shared" si="100"/>
        <v>0.25896414342629481</v>
      </c>
      <c r="M271" s="267" t="s">
        <v>604</v>
      </c>
      <c r="N271" s="272">
        <v>43067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64">
        <v>104</v>
      </c>
      <c r="B272" s="265">
        <v>43018</v>
      </c>
      <c r="C272" s="265"/>
      <c r="D272" s="266" t="s">
        <v>868</v>
      </c>
      <c r="E272" s="267" t="s">
        <v>597</v>
      </c>
      <c r="F272" s="268">
        <v>895</v>
      </c>
      <c r="G272" s="267"/>
      <c r="H272" s="267">
        <v>1122.5</v>
      </c>
      <c r="I272" s="269">
        <v>1078</v>
      </c>
      <c r="J272" s="270" t="s">
        <v>869</v>
      </c>
      <c r="K272" s="240">
        <v>227.5</v>
      </c>
      <c r="L272" s="271">
        <v>0.25418994413407803</v>
      </c>
      <c r="M272" s="267" t="s">
        <v>604</v>
      </c>
      <c r="N272" s="272">
        <v>43117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64">
        <v>105</v>
      </c>
      <c r="B273" s="265">
        <v>43020</v>
      </c>
      <c r="C273" s="265"/>
      <c r="D273" s="266" t="s">
        <v>370</v>
      </c>
      <c r="E273" s="267" t="s">
        <v>597</v>
      </c>
      <c r="F273" s="268">
        <v>525</v>
      </c>
      <c r="G273" s="267"/>
      <c r="H273" s="267">
        <v>629</v>
      </c>
      <c r="I273" s="269">
        <v>629</v>
      </c>
      <c r="J273" s="270" t="s">
        <v>789</v>
      </c>
      <c r="K273" s="240">
        <v>104</v>
      </c>
      <c r="L273" s="271">
        <v>0.19809523809523799</v>
      </c>
      <c r="M273" s="267" t="s">
        <v>604</v>
      </c>
      <c r="N273" s="272">
        <v>43119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64">
        <v>106</v>
      </c>
      <c r="B274" s="265">
        <v>43046</v>
      </c>
      <c r="C274" s="265"/>
      <c r="D274" s="266" t="s">
        <v>411</v>
      </c>
      <c r="E274" s="267" t="s">
        <v>597</v>
      </c>
      <c r="F274" s="268">
        <v>740</v>
      </c>
      <c r="G274" s="267"/>
      <c r="H274" s="267">
        <v>892.5</v>
      </c>
      <c r="I274" s="269">
        <v>900</v>
      </c>
      <c r="J274" s="270" t="s">
        <v>870</v>
      </c>
      <c r="K274" s="240">
        <f t="shared" ref="K274:K276" si="101">H274-F274</f>
        <v>152.5</v>
      </c>
      <c r="L274" s="271">
        <f t="shared" ref="L274:L276" si="102">K274/F274</f>
        <v>0.20608108108108109</v>
      </c>
      <c r="M274" s="267" t="s">
        <v>604</v>
      </c>
      <c r="N274" s="272">
        <v>43052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3">
        <v>107</v>
      </c>
      <c r="B275" s="234">
        <v>43073</v>
      </c>
      <c r="C275" s="234"/>
      <c r="D275" s="235" t="s">
        <v>871</v>
      </c>
      <c r="E275" s="236" t="s">
        <v>597</v>
      </c>
      <c r="F275" s="237">
        <v>118.5</v>
      </c>
      <c r="G275" s="236"/>
      <c r="H275" s="236">
        <v>143.5</v>
      </c>
      <c r="I275" s="238">
        <v>145</v>
      </c>
      <c r="J275" s="239" t="s">
        <v>872</v>
      </c>
      <c r="K275" s="240">
        <f t="shared" si="101"/>
        <v>25</v>
      </c>
      <c r="L275" s="241">
        <f t="shared" si="102"/>
        <v>0.2109704641350211</v>
      </c>
      <c r="M275" s="236" t="s">
        <v>604</v>
      </c>
      <c r="N275" s="242">
        <v>43097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3">
        <v>108</v>
      </c>
      <c r="B276" s="244">
        <v>43090</v>
      </c>
      <c r="C276" s="244"/>
      <c r="D276" s="245" t="s">
        <v>443</v>
      </c>
      <c r="E276" s="246" t="s">
        <v>597</v>
      </c>
      <c r="F276" s="247">
        <v>715</v>
      </c>
      <c r="G276" s="247"/>
      <c r="H276" s="248">
        <v>500</v>
      </c>
      <c r="I276" s="248">
        <v>872</v>
      </c>
      <c r="J276" s="249" t="s">
        <v>873</v>
      </c>
      <c r="K276" s="250">
        <f t="shared" si="101"/>
        <v>-215</v>
      </c>
      <c r="L276" s="251">
        <f t="shared" si="102"/>
        <v>-0.30069930069930068</v>
      </c>
      <c r="M276" s="247" t="s">
        <v>627</v>
      </c>
      <c r="N276" s="244">
        <v>43670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3">
        <v>109</v>
      </c>
      <c r="B277" s="234">
        <v>43098</v>
      </c>
      <c r="C277" s="234"/>
      <c r="D277" s="235" t="s">
        <v>862</v>
      </c>
      <c r="E277" s="236" t="s">
        <v>597</v>
      </c>
      <c r="F277" s="237">
        <v>435</v>
      </c>
      <c r="G277" s="236"/>
      <c r="H277" s="236">
        <v>542.5</v>
      </c>
      <c r="I277" s="238">
        <v>539</v>
      </c>
      <c r="J277" s="239" t="s">
        <v>789</v>
      </c>
      <c r="K277" s="240">
        <v>107.5</v>
      </c>
      <c r="L277" s="241">
        <v>0.247126436781609</v>
      </c>
      <c r="M277" s="236" t="s">
        <v>604</v>
      </c>
      <c r="N277" s="242">
        <v>43206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3">
        <v>110</v>
      </c>
      <c r="B278" s="234">
        <v>43098</v>
      </c>
      <c r="C278" s="234"/>
      <c r="D278" s="235" t="s">
        <v>563</v>
      </c>
      <c r="E278" s="236" t="s">
        <v>597</v>
      </c>
      <c r="F278" s="237">
        <v>885</v>
      </c>
      <c r="G278" s="236"/>
      <c r="H278" s="236">
        <v>1090</v>
      </c>
      <c r="I278" s="238">
        <v>1084</v>
      </c>
      <c r="J278" s="239" t="s">
        <v>789</v>
      </c>
      <c r="K278" s="240">
        <v>205</v>
      </c>
      <c r="L278" s="241">
        <v>0.23163841807909599</v>
      </c>
      <c r="M278" s="236" t="s">
        <v>604</v>
      </c>
      <c r="N278" s="242">
        <v>43213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3">
        <v>111</v>
      </c>
      <c r="B279" s="274">
        <v>43192</v>
      </c>
      <c r="C279" s="274"/>
      <c r="D279" s="252" t="s">
        <v>874</v>
      </c>
      <c r="E279" s="247" t="s">
        <v>597</v>
      </c>
      <c r="F279" s="275">
        <v>478.5</v>
      </c>
      <c r="G279" s="247"/>
      <c r="H279" s="247">
        <v>442</v>
      </c>
      <c r="I279" s="248">
        <v>613</v>
      </c>
      <c r="J279" s="249" t="s">
        <v>875</v>
      </c>
      <c r="K279" s="250">
        <f t="shared" ref="K279:K282" si="103">H279-F279</f>
        <v>-36.5</v>
      </c>
      <c r="L279" s="251">
        <f t="shared" ref="L279:L282" si="104">K279/F279</f>
        <v>-7.6280041797283177E-2</v>
      </c>
      <c r="M279" s="247" t="s">
        <v>627</v>
      </c>
      <c r="N279" s="244">
        <v>43762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3">
        <v>112</v>
      </c>
      <c r="B280" s="244">
        <v>43194</v>
      </c>
      <c r="C280" s="244"/>
      <c r="D280" s="245" t="s">
        <v>876</v>
      </c>
      <c r="E280" s="246" t="s">
        <v>597</v>
      </c>
      <c r="F280" s="247">
        <f>141.5-7.3</f>
        <v>134.19999999999999</v>
      </c>
      <c r="G280" s="247"/>
      <c r="H280" s="248">
        <v>77</v>
      </c>
      <c r="I280" s="248">
        <v>180</v>
      </c>
      <c r="J280" s="249" t="s">
        <v>877</v>
      </c>
      <c r="K280" s="250">
        <f t="shared" si="103"/>
        <v>-57.199999999999989</v>
      </c>
      <c r="L280" s="251">
        <f t="shared" si="104"/>
        <v>-0.42622950819672129</v>
      </c>
      <c r="M280" s="247" t="s">
        <v>627</v>
      </c>
      <c r="N280" s="244">
        <v>43522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3">
        <v>113</v>
      </c>
      <c r="B281" s="244">
        <v>43209</v>
      </c>
      <c r="C281" s="244"/>
      <c r="D281" s="245" t="s">
        <v>878</v>
      </c>
      <c r="E281" s="246" t="s">
        <v>597</v>
      </c>
      <c r="F281" s="247">
        <v>430</v>
      </c>
      <c r="G281" s="247"/>
      <c r="H281" s="248">
        <v>220</v>
      </c>
      <c r="I281" s="248">
        <v>537</v>
      </c>
      <c r="J281" s="249" t="s">
        <v>879</v>
      </c>
      <c r="K281" s="250">
        <f t="shared" si="103"/>
        <v>-210</v>
      </c>
      <c r="L281" s="251">
        <f t="shared" si="104"/>
        <v>-0.48837209302325579</v>
      </c>
      <c r="M281" s="247" t="s">
        <v>627</v>
      </c>
      <c r="N281" s="244">
        <v>43252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64">
        <v>114</v>
      </c>
      <c r="B282" s="265">
        <v>43220</v>
      </c>
      <c r="C282" s="265"/>
      <c r="D282" s="266" t="s">
        <v>880</v>
      </c>
      <c r="E282" s="267" t="s">
        <v>597</v>
      </c>
      <c r="F282" s="267">
        <v>153.5</v>
      </c>
      <c r="G282" s="267"/>
      <c r="H282" s="267">
        <v>196</v>
      </c>
      <c r="I282" s="269">
        <v>196</v>
      </c>
      <c r="J282" s="239" t="s">
        <v>881</v>
      </c>
      <c r="K282" s="240">
        <f t="shared" si="103"/>
        <v>42.5</v>
      </c>
      <c r="L282" s="241">
        <f t="shared" si="104"/>
        <v>0.27687296416938112</v>
      </c>
      <c r="M282" s="236" t="s">
        <v>604</v>
      </c>
      <c r="N282" s="242">
        <v>43605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3">
        <v>115</v>
      </c>
      <c r="B283" s="244">
        <v>43306</v>
      </c>
      <c r="C283" s="244"/>
      <c r="D283" s="245" t="s">
        <v>849</v>
      </c>
      <c r="E283" s="246" t="s">
        <v>597</v>
      </c>
      <c r="F283" s="247">
        <v>27.5</v>
      </c>
      <c r="G283" s="247"/>
      <c r="H283" s="248">
        <v>13.1</v>
      </c>
      <c r="I283" s="248">
        <v>60</v>
      </c>
      <c r="J283" s="249" t="s">
        <v>882</v>
      </c>
      <c r="K283" s="250">
        <v>-14.4</v>
      </c>
      <c r="L283" s="251">
        <v>-0.52363636363636401</v>
      </c>
      <c r="M283" s="247" t="s">
        <v>627</v>
      </c>
      <c r="N283" s="244">
        <v>43138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73">
        <v>116</v>
      </c>
      <c r="B284" s="274">
        <v>43318</v>
      </c>
      <c r="C284" s="274"/>
      <c r="D284" s="252" t="s">
        <v>883</v>
      </c>
      <c r="E284" s="247" t="s">
        <v>597</v>
      </c>
      <c r="F284" s="247">
        <v>148.5</v>
      </c>
      <c r="G284" s="247"/>
      <c r="H284" s="247">
        <v>102</v>
      </c>
      <c r="I284" s="248">
        <v>182</v>
      </c>
      <c r="J284" s="249" t="s">
        <v>884</v>
      </c>
      <c r="K284" s="250">
        <f>H284-F284</f>
        <v>-46.5</v>
      </c>
      <c r="L284" s="251">
        <f>K284/F284</f>
        <v>-0.31313131313131315</v>
      </c>
      <c r="M284" s="247" t="s">
        <v>627</v>
      </c>
      <c r="N284" s="244">
        <v>43661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3">
        <v>117</v>
      </c>
      <c r="B285" s="234">
        <v>43335</v>
      </c>
      <c r="C285" s="234"/>
      <c r="D285" s="235" t="s">
        <v>885</v>
      </c>
      <c r="E285" s="236" t="s">
        <v>597</v>
      </c>
      <c r="F285" s="267">
        <v>285</v>
      </c>
      <c r="G285" s="236"/>
      <c r="H285" s="236">
        <v>355</v>
      </c>
      <c r="I285" s="238">
        <v>364</v>
      </c>
      <c r="J285" s="239" t="s">
        <v>886</v>
      </c>
      <c r="K285" s="240">
        <v>70</v>
      </c>
      <c r="L285" s="241">
        <v>0.24561403508771901</v>
      </c>
      <c r="M285" s="236" t="s">
        <v>604</v>
      </c>
      <c r="N285" s="242">
        <v>43455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3">
        <v>118</v>
      </c>
      <c r="B286" s="234">
        <v>43341</v>
      </c>
      <c r="C286" s="234"/>
      <c r="D286" s="235" t="s">
        <v>401</v>
      </c>
      <c r="E286" s="236" t="s">
        <v>597</v>
      </c>
      <c r="F286" s="267">
        <v>525</v>
      </c>
      <c r="G286" s="236"/>
      <c r="H286" s="236">
        <v>585</v>
      </c>
      <c r="I286" s="238">
        <v>635</v>
      </c>
      <c r="J286" s="239" t="s">
        <v>887</v>
      </c>
      <c r="K286" s="240">
        <f t="shared" ref="K286:K337" si="105">H286-F286</f>
        <v>60</v>
      </c>
      <c r="L286" s="241">
        <f t="shared" ref="L286:L337" si="106">K286/F286</f>
        <v>0.11428571428571428</v>
      </c>
      <c r="M286" s="236" t="s">
        <v>604</v>
      </c>
      <c r="N286" s="242">
        <v>43662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3">
        <v>119</v>
      </c>
      <c r="B287" s="234">
        <v>43395</v>
      </c>
      <c r="C287" s="234"/>
      <c r="D287" s="235" t="s">
        <v>386</v>
      </c>
      <c r="E287" s="236" t="s">
        <v>597</v>
      </c>
      <c r="F287" s="267">
        <v>475</v>
      </c>
      <c r="G287" s="236"/>
      <c r="H287" s="236">
        <v>574</v>
      </c>
      <c r="I287" s="238">
        <v>570</v>
      </c>
      <c r="J287" s="239" t="s">
        <v>789</v>
      </c>
      <c r="K287" s="240">
        <f t="shared" si="105"/>
        <v>99</v>
      </c>
      <c r="L287" s="241">
        <f t="shared" si="106"/>
        <v>0.20842105263157895</v>
      </c>
      <c r="M287" s="236" t="s">
        <v>604</v>
      </c>
      <c r="N287" s="242">
        <v>43403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64">
        <v>120</v>
      </c>
      <c r="B288" s="265">
        <v>43397</v>
      </c>
      <c r="C288" s="265"/>
      <c r="D288" s="266" t="s">
        <v>888</v>
      </c>
      <c r="E288" s="267" t="s">
        <v>597</v>
      </c>
      <c r="F288" s="267">
        <v>707.5</v>
      </c>
      <c r="G288" s="267"/>
      <c r="H288" s="267">
        <v>872</v>
      </c>
      <c r="I288" s="269">
        <v>872</v>
      </c>
      <c r="J288" s="270" t="s">
        <v>789</v>
      </c>
      <c r="K288" s="240">
        <f t="shared" si="105"/>
        <v>164.5</v>
      </c>
      <c r="L288" s="271">
        <f t="shared" si="106"/>
        <v>0.23250883392226149</v>
      </c>
      <c r="M288" s="267" t="s">
        <v>604</v>
      </c>
      <c r="N288" s="272">
        <v>43482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64">
        <v>121</v>
      </c>
      <c r="B289" s="265">
        <v>43398</v>
      </c>
      <c r="C289" s="265"/>
      <c r="D289" s="266" t="s">
        <v>889</v>
      </c>
      <c r="E289" s="267" t="s">
        <v>597</v>
      </c>
      <c r="F289" s="267">
        <v>162</v>
      </c>
      <c r="G289" s="267"/>
      <c r="H289" s="267">
        <v>204</v>
      </c>
      <c r="I289" s="269">
        <v>209</v>
      </c>
      <c r="J289" s="270" t="s">
        <v>890</v>
      </c>
      <c r="K289" s="240">
        <f t="shared" si="105"/>
        <v>42</v>
      </c>
      <c r="L289" s="271">
        <f t="shared" si="106"/>
        <v>0.25925925925925924</v>
      </c>
      <c r="M289" s="267" t="s">
        <v>604</v>
      </c>
      <c r="N289" s="272">
        <v>43539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4">
        <v>122</v>
      </c>
      <c r="B290" s="265">
        <v>43399</v>
      </c>
      <c r="C290" s="265"/>
      <c r="D290" s="266" t="s">
        <v>491</v>
      </c>
      <c r="E290" s="267" t="s">
        <v>597</v>
      </c>
      <c r="F290" s="267">
        <v>240</v>
      </c>
      <c r="G290" s="267"/>
      <c r="H290" s="267">
        <v>297</v>
      </c>
      <c r="I290" s="269">
        <v>297</v>
      </c>
      <c r="J290" s="270" t="s">
        <v>789</v>
      </c>
      <c r="K290" s="276">
        <f t="shared" si="105"/>
        <v>57</v>
      </c>
      <c r="L290" s="271">
        <f t="shared" si="106"/>
        <v>0.23749999999999999</v>
      </c>
      <c r="M290" s="267" t="s">
        <v>604</v>
      </c>
      <c r="N290" s="272">
        <v>43417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3">
        <v>123</v>
      </c>
      <c r="B291" s="234">
        <v>43439</v>
      </c>
      <c r="C291" s="234"/>
      <c r="D291" s="235" t="s">
        <v>891</v>
      </c>
      <c r="E291" s="236" t="s">
        <v>597</v>
      </c>
      <c r="F291" s="236">
        <v>202.5</v>
      </c>
      <c r="G291" s="236"/>
      <c r="H291" s="236">
        <v>255</v>
      </c>
      <c r="I291" s="238">
        <v>252</v>
      </c>
      <c r="J291" s="239" t="s">
        <v>789</v>
      </c>
      <c r="K291" s="240">
        <f t="shared" si="105"/>
        <v>52.5</v>
      </c>
      <c r="L291" s="241">
        <f t="shared" si="106"/>
        <v>0.25925925925925924</v>
      </c>
      <c r="M291" s="236" t="s">
        <v>604</v>
      </c>
      <c r="N291" s="242">
        <v>43542</v>
      </c>
      <c r="O291" s="1"/>
      <c r="P291" s="1"/>
      <c r="Q291" s="1"/>
      <c r="R291" s="6" t="s">
        <v>892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64">
        <v>124</v>
      </c>
      <c r="B292" s="265">
        <v>43465</v>
      </c>
      <c r="C292" s="234"/>
      <c r="D292" s="266" t="s">
        <v>160</v>
      </c>
      <c r="E292" s="267" t="s">
        <v>597</v>
      </c>
      <c r="F292" s="267">
        <v>710</v>
      </c>
      <c r="G292" s="267"/>
      <c r="H292" s="267">
        <v>866</v>
      </c>
      <c r="I292" s="269">
        <v>866</v>
      </c>
      <c r="J292" s="270" t="s">
        <v>789</v>
      </c>
      <c r="K292" s="240">
        <f t="shared" si="105"/>
        <v>156</v>
      </c>
      <c r="L292" s="241">
        <f t="shared" si="106"/>
        <v>0.21971830985915494</v>
      </c>
      <c r="M292" s="236" t="s">
        <v>604</v>
      </c>
      <c r="N292" s="242">
        <v>43553</v>
      </c>
      <c r="O292" s="1"/>
      <c r="P292" s="1"/>
      <c r="Q292" s="1"/>
      <c r="R292" s="6" t="s">
        <v>892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64">
        <v>125</v>
      </c>
      <c r="B293" s="265">
        <v>43522</v>
      </c>
      <c r="C293" s="265"/>
      <c r="D293" s="266" t="s">
        <v>175</v>
      </c>
      <c r="E293" s="267" t="s">
        <v>597</v>
      </c>
      <c r="F293" s="267">
        <v>337.25</v>
      </c>
      <c r="G293" s="267"/>
      <c r="H293" s="267">
        <v>398.5</v>
      </c>
      <c r="I293" s="269">
        <v>411</v>
      </c>
      <c r="J293" s="239" t="s">
        <v>893</v>
      </c>
      <c r="K293" s="240">
        <f t="shared" si="105"/>
        <v>61.25</v>
      </c>
      <c r="L293" s="241">
        <f t="shared" si="106"/>
        <v>0.1816160118606375</v>
      </c>
      <c r="M293" s="236" t="s">
        <v>604</v>
      </c>
      <c r="N293" s="242">
        <v>43760</v>
      </c>
      <c r="O293" s="1"/>
      <c r="P293" s="1"/>
      <c r="Q293" s="1"/>
      <c r="R293" s="6" t="s">
        <v>892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7">
        <v>126</v>
      </c>
      <c r="B294" s="278">
        <v>43559</v>
      </c>
      <c r="C294" s="278"/>
      <c r="D294" s="279" t="s">
        <v>894</v>
      </c>
      <c r="E294" s="280" t="s">
        <v>597</v>
      </c>
      <c r="F294" s="280">
        <v>130</v>
      </c>
      <c r="G294" s="280"/>
      <c r="H294" s="280">
        <v>65</v>
      </c>
      <c r="I294" s="281">
        <v>158</v>
      </c>
      <c r="J294" s="249" t="s">
        <v>895</v>
      </c>
      <c r="K294" s="250">
        <f t="shared" si="105"/>
        <v>-65</v>
      </c>
      <c r="L294" s="251">
        <f t="shared" si="106"/>
        <v>-0.5</v>
      </c>
      <c r="M294" s="247" t="s">
        <v>627</v>
      </c>
      <c r="N294" s="244">
        <v>43726</v>
      </c>
      <c r="O294" s="1"/>
      <c r="P294" s="1"/>
      <c r="Q294" s="1"/>
      <c r="R294" s="6" t="s">
        <v>896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64">
        <v>127</v>
      </c>
      <c r="B295" s="265">
        <v>43017</v>
      </c>
      <c r="C295" s="265"/>
      <c r="D295" s="266" t="s">
        <v>211</v>
      </c>
      <c r="E295" s="267" t="s">
        <v>597</v>
      </c>
      <c r="F295" s="267">
        <v>141.5</v>
      </c>
      <c r="G295" s="267"/>
      <c r="H295" s="267">
        <v>183.5</v>
      </c>
      <c r="I295" s="269">
        <v>210</v>
      </c>
      <c r="J295" s="239" t="s">
        <v>890</v>
      </c>
      <c r="K295" s="240">
        <f t="shared" si="105"/>
        <v>42</v>
      </c>
      <c r="L295" s="241">
        <f t="shared" si="106"/>
        <v>0.29681978798586572</v>
      </c>
      <c r="M295" s="236" t="s">
        <v>604</v>
      </c>
      <c r="N295" s="242">
        <v>43042</v>
      </c>
      <c r="O295" s="1"/>
      <c r="P295" s="1"/>
      <c r="Q295" s="1"/>
      <c r="R295" s="6" t="s">
        <v>896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7">
        <v>128</v>
      </c>
      <c r="B296" s="278">
        <v>43074</v>
      </c>
      <c r="C296" s="278"/>
      <c r="D296" s="279" t="s">
        <v>897</v>
      </c>
      <c r="E296" s="280" t="s">
        <v>597</v>
      </c>
      <c r="F296" s="275">
        <v>172</v>
      </c>
      <c r="G296" s="280"/>
      <c r="H296" s="280">
        <v>155.25</v>
      </c>
      <c r="I296" s="281">
        <v>230</v>
      </c>
      <c r="J296" s="249" t="s">
        <v>898</v>
      </c>
      <c r="K296" s="250">
        <f t="shared" si="105"/>
        <v>-16.75</v>
      </c>
      <c r="L296" s="251">
        <f t="shared" si="106"/>
        <v>-9.7383720930232565E-2</v>
      </c>
      <c r="M296" s="247" t="s">
        <v>627</v>
      </c>
      <c r="N296" s="244">
        <v>43787</v>
      </c>
      <c r="O296" s="1"/>
      <c r="P296" s="1"/>
      <c r="Q296" s="1"/>
      <c r="R296" s="6" t="s">
        <v>896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64">
        <v>129</v>
      </c>
      <c r="B297" s="265">
        <v>43398</v>
      </c>
      <c r="C297" s="265"/>
      <c r="D297" s="266" t="s">
        <v>120</v>
      </c>
      <c r="E297" s="267" t="s">
        <v>597</v>
      </c>
      <c r="F297" s="267">
        <v>698.5</v>
      </c>
      <c r="G297" s="267"/>
      <c r="H297" s="267">
        <v>890</v>
      </c>
      <c r="I297" s="269">
        <v>890</v>
      </c>
      <c r="J297" s="239" t="s">
        <v>899</v>
      </c>
      <c r="K297" s="240">
        <f t="shared" si="105"/>
        <v>191.5</v>
      </c>
      <c r="L297" s="241">
        <f t="shared" si="106"/>
        <v>0.27415891195418757</v>
      </c>
      <c r="M297" s="236" t="s">
        <v>604</v>
      </c>
      <c r="N297" s="242">
        <v>44328</v>
      </c>
      <c r="O297" s="1"/>
      <c r="P297" s="1"/>
      <c r="Q297" s="1"/>
      <c r="R297" s="6" t="s">
        <v>892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64">
        <v>130</v>
      </c>
      <c r="B298" s="265">
        <v>42877</v>
      </c>
      <c r="C298" s="265"/>
      <c r="D298" s="266" t="s">
        <v>900</v>
      </c>
      <c r="E298" s="267" t="s">
        <v>597</v>
      </c>
      <c r="F298" s="267">
        <v>127.6</v>
      </c>
      <c r="G298" s="267"/>
      <c r="H298" s="267">
        <v>138</v>
      </c>
      <c r="I298" s="269">
        <v>190</v>
      </c>
      <c r="J298" s="239" t="s">
        <v>901</v>
      </c>
      <c r="K298" s="240">
        <f t="shared" si="105"/>
        <v>10.400000000000006</v>
      </c>
      <c r="L298" s="241">
        <f t="shared" si="106"/>
        <v>8.1504702194357417E-2</v>
      </c>
      <c r="M298" s="236" t="s">
        <v>604</v>
      </c>
      <c r="N298" s="242">
        <v>43774</v>
      </c>
      <c r="O298" s="1"/>
      <c r="P298" s="1"/>
      <c r="Q298" s="1"/>
      <c r="R298" s="6" t="s">
        <v>896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64">
        <v>131</v>
      </c>
      <c r="B299" s="265">
        <v>43158</v>
      </c>
      <c r="C299" s="265"/>
      <c r="D299" s="266" t="s">
        <v>902</v>
      </c>
      <c r="E299" s="267" t="s">
        <v>597</v>
      </c>
      <c r="F299" s="267">
        <v>317</v>
      </c>
      <c r="G299" s="267"/>
      <c r="H299" s="267">
        <v>382.5</v>
      </c>
      <c r="I299" s="269">
        <v>398</v>
      </c>
      <c r="J299" s="239" t="s">
        <v>903</v>
      </c>
      <c r="K299" s="240">
        <f t="shared" si="105"/>
        <v>65.5</v>
      </c>
      <c r="L299" s="241">
        <f t="shared" si="106"/>
        <v>0.20662460567823343</v>
      </c>
      <c r="M299" s="236" t="s">
        <v>604</v>
      </c>
      <c r="N299" s="242">
        <v>44238</v>
      </c>
      <c r="O299" s="1"/>
      <c r="P299" s="1"/>
      <c r="Q299" s="1"/>
      <c r="R299" s="6" t="s">
        <v>896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7">
        <v>132</v>
      </c>
      <c r="B300" s="278">
        <v>43164</v>
      </c>
      <c r="C300" s="278"/>
      <c r="D300" s="279" t="s">
        <v>167</v>
      </c>
      <c r="E300" s="280" t="s">
        <v>597</v>
      </c>
      <c r="F300" s="275">
        <f>510-14.4</f>
        <v>495.6</v>
      </c>
      <c r="G300" s="280"/>
      <c r="H300" s="280">
        <v>350</v>
      </c>
      <c r="I300" s="281">
        <v>672</v>
      </c>
      <c r="J300" s="249" t="s">
        <v>904</v>
      </c>
      <c r="K300" s="250">
        <f t="shared" si="105"/>
        <v>-145.60000000000002</v>
      </c>
      <c r="L300" s="251">
        <f t="shared" si="106"/>
        <v>-0.29378531073446329</v>
      </c>
      <c r="M300" s="247" t="s">
        <v>627</v>
      </c>
      <c r="N300" s="244">
        <v>43887</v>
      </c>
      <c r="O300" s="1"/>
      <c r="P300" s="1"/>
      <c r="Q300" s="1"/>
      <c r="R300" s="6" t="s">
        <v>892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77">
        <v>133</v>
      </c>
      <c r="B301" s="278">
        <v>43237</v>
      </c>
      <c r="C301" s="278"/>
      <c r="D301" s="279" t="s">
        <v>905</v>
      </c>
      <c r="E301" s="280" t="s">
        <v>597</v>
      </c>
      <c r="F301" s="275">
        <v>230.3</v>
      </c>
      <c r="G301" s="280"/>
      <c r="H301" s="280">
        <v>102.5</v>
      </c>
      <c r="I301" s="281">
        <v>348</v>
      </c>
      <c r="J301" s="249" t="s">
        <v>906</v>
      </c>
      <c r="K301" s="250">
        <f t="shared" si="105"/>
        <v>-127.80000000000001</v>
      </c>
      <c r="L301" s="251">
        <f t="shared" si="106"/>
        <v>-0.55492835432045162</v>
      </c>
      <c r="M301" s="247" t="s">
        <v>627</v>
      </c>
      <c r="N301" s="244">
        <v>43896</v>
      </c>
      <c r="O301" s="1"/>
      <c r="P301" s="1"/>
      <c r="Q301" s="1"/>
      <c r="R301" s="6" t="s">
        <v>892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64">
        <v>134</v>
      </c>
      <c r="B302" s="265">
        <v>43258</v>
      </c>
      <c r="C302" s="265"/>
      <c r="D302" s="266" t="s">
        <v>447</v>
      </c>
      <c r="E302" s="267" t="s">
        <v>597</v>
      </c>
      <c r="F302" s="267">
        <f>342.5-5.1</f>
        <v>337.4</v>
      </c>
      <c r="G302" s="267"/>
      <c r="H302" s="267">
        <v>412.5</v>
      </c>
      <c r="I302" s="269">
        <v>439</v>
      </c>
      <c r="J302" s="239" t="s">
        <v>907</v>
      </c>
      <c r="K302" s="240">
        <f t="shared" si="105"/>
        <v>75.100000000000023</v>
      </c>
      <c r="L302" s="241">
        <f t="shared" si="106"/>
        <v>0.22258446947243635</v>
      </c>
      <c r="M302" s="236" t="s">
        <v>604</v>
      </c>
      <c r="N302" s="242">
        <v>44230</v>
      </c>
      <c r="O302" s="1"/>
      <c r="P302" s="1"/>
      <c r="Q302" s="1"/>
      <c r="R302" s="6" t="s">
        <v>896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58">
        <v>135</v>
      </c>
      <c r="B303" s="257">
        <v>43285</v>
      </c>
      <c r="C303" s="257"/>
      <c r="D303" s="258" t="s">
        <v>58</v>
      </c>
      <c r="E303" s="259" t="s">
        <v>597</v>
      </c>
      <c r="F303" s="259">
        <f>127.5-5.53</f>
        <v>121.97</v>
      </c>
      <c r="G303" s="260"/>
      <c r="H303" s="260">
        <v>122.5</v>
      </c>
      <c r="I303" s="260">
        <v>170</v>
      </c>
      <c r="J303" s="261" t="s">
        <v>908</v>
      </c>
      <c r="K303" s="262">
        <f t="shared" si="105"/>
        <v>0.53000000000000114</v>
      </c>
      <c r="L303" s="263">
        <f t="shared" si="106"/>
        <v>4.3453308190538747E-3</v>
      </c>
      <c r="M303" s="259" t="s">
        <v>663</v>
      </c>
      <c r="N303" s="257">
        <v>44431</v>
      </c>
      <c r="O303" s="1"/>
      <c r="P303" s="1"/>
      <c r="Q303" s="1"/>
      <c r="R303" s="6" t="s">
        <v>892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77">
        <v>136</v>
      </c>
      <c r="B304" s="278">
        <v>43294</v>
      </c>
      <c r="C304" s="278"/>
      <c r="D304" s="279" t="s">
        <v>909</v>
      </c>
      <c r="E304" s="280" t="s">
        <v>597</v>
      </c>
      <c r="F304" s="275">
        <v>46.5</v>
      </c>
      <c r="G304" s="280"/>
      <c r="H304" s="280">
        <v>17</v>
      </c>
      <c r="I304" s="281">
        <v>59</v>
      </c>
      <c r="J304" s="249" t="s">
        <v>910</v>
      </c>
      <c r="K304" s="250">
        <f t="shared" si="105"/>
        <v>-29.5</v>
      </c>
      <c r="L304" s="251">
        <f t="shared" si="106"/>
        <v>-0.63440860215053763</v>
      </c>
      <c r="M304" s="247" t="s">
        <v>627</v>
      </c>
      <c r="N304" s="244">
        <v>43887</v>
      </c>
      <c r="O304" s="1"/>
      <c r="P304" s="1"/>
      <c r="Q304" s="1"/>
      <c r="R304" s="6" t="s">
        <v>892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64">
        <v>137</v>
      </c>
      <c r="B305" s="265">
        <v>43396</v>
      </c>
      <c r="C305" s="265"/>
      <c r="D305" s="266" t="s">
        <v>430</v>
      </c>
      <c r="E305" s="267" t="s">
        <v>597</v>
      </c>
      <c r="F305" s="267">
        <v>156.5</v>
      </c>
      <c r="G305" s="267"/>
      <c r="H305" s="267">
        <v>207.5</v>
      </c>
      <c r="I305" s="269">
        <v>191</v>
      </c>
      <c r="J305" s="239" t="s">
        <v>789</v>
      </c>
      <c r="K305" s="240">
        <f t="shared" si="105"/>
        <v>51</v>
      </c>
      <c r="L305" s="241">
        <f t="shared" si="106"/>
        <v>0.32587859424920129</v>
      </c>
      <c r="M305" s="236" t="s">
        <v>604</v>
      </c>
      <c r="N305" s="242">
        <v>44369</v>
      </c>
      <c r="O305" s="1"/>
      <c r="P305" s="1"/>
      <c r="Q305" s="1"/>
      <c r="R305" s="6" t="s">
        <v>892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64">
        <v>138</v>
      </c>
      <c r="B306" s="265">
        <v>43439</v>
      </c>
      <c r="C306" s="265"/>
      <c r="D306" s="266" t="s">
        <v>349</v>
      </c>
      <c r="E306" s="267" t="s">
        <v>597</v>
      </c>
      <c r="F306" s="267">
        <v>259.5</v>
      </c>
      <c r="G306" s="267"/>
      <c r="H306" s="267">
        <v>320</v>
      </c>
      <c r="I306" s="269">
        <v>320</v>
      </c>
      <c r="J306" s="239" t="s">
        <v>789</v>
      </c>
      <c r="K306" s="240">
        <f t="shared" si="105"/>
        <v>60.5</v>
      </c>
      <c r="L306" s="241">
        <f t="shared" si="106"/>
        <v>0.23314065510597304</v>
      </c>
      <c r="M306" s="236" t="s">
        <v>604</v>
      </c>
      <c r="N306" s="242">
        <v>44323</v>
      </c>
      <c r="O306" s="1"/>
      <c r="P306" s="1"/>
      <c r="Q306" s="1"/>
      <c r="R306" s="6" t="s">
        <v>892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77">
        <v>139</v>
      </c>
      <c r="B307" s="278">
        <v>43439</v>
      </c>
      <c r="C307" s="278"/>
      <c r="D307" s="279" t="s">
        <v>911</v>
      </c>
      <c r="E307" s="280" t="s">
        <v>597</v>
      </c>
      <c r="F307" s="280">
        <v>715</v>
      </c>
      <c r="G307" s="280"/>
      <c r="H307" s="280">
        <v>445</v>
      </c>
      <c r="I307" s="281">
        <v>840</v>
      </c>
      <c r="J307" s="249" t="s">
        <v>912</v>
      </c>
      <c r="K307" s="250">
        <f t="shared" si="105"/>
        <v>-270</v>
      </c>
      <c r="L307" s="251">
        <f t="shared" si="106"/>
        <v>-0.3776223776223776</v>
      </c>
      <c r="M307" s="247" t="s">
        <v>627</v>
      </c>
      <c r="N307" s="244">
        <v>43800</v>
      </c>
      <c r="O307" s="1"/>
      <c r="P307" s="1"/>
      <c r="Q307" s="1"/>
      <c r="R307" s="6" t="s">
        <v>892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64">
        <v>140</v>
      </c>
      <c r="B308" s="265">
        <v>43469</v>
      </c>
      <c r="C308" s="265"/>
      <c r="D308" s="266" t="s">
        <v>181</v>
      </c>
      <c r="E308" s="267" t="s">
        <v>597</v>
      </c>
      <c r="F308" s="267">
        <v>875</v>
      </c>
      <c r="G308" s="267"/>
      <c r="H308" s="267">
        <v>1165</v>
      </c>
      <c r="I308" s="269">
        <v>1185</v>
      </c>
      <c r="J308" s="239" t="s">
        <v>913</v>
      </c>
      <c r="K308" s="240">
        <f t="shared" si="105"/>
        <v>290</v>
      </c>
      <c r="L308" s="241">
        <f t="shared" si="106"/>
        <v>0.33142857142857141</v>
      </c>
      <c r="M308" s="236" t="s">
        <v>604</v>
      </c>
      <c r="N308" s="242">
        <v>43847</v>
      </c>
      <c r="O308" s="1"/>
      <c r="P308" s="1"/>
      <c r="Q308" s="1"/>
      <c r="R308" s="6" t="s">
        <v>892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4">
        <v>141</v>
      </c>
      <c r="B309" s="265">
        <v>43559</v>
      </c>
      <c r="C309" s="265"/>
      <c r="D309" s="266" t="s">
        <v>367</v>
      </c>
      <c r="E309" s="267" t="s">
        <v>597</v>
      </c>
      <c r="F309" s="267">
        <f>387-14.63</f>
        <v>372.37</v>
      </c>
      <c r="G309" s="267"/>
      <c r="H309" s="267">
        <v>490</v>
      </c>
      <c r="I309" s="269">
        <v>490</v>
      </c>
      <c r="J309" s="239" t="s">
        <v>789</v>
      </c>
      <c r="K309" s="240">
        <f t="shared" si="105"/>
        <v>117.63</v>
      </c>
      <c r="L309" s="241">
        <f t="shared" si="106"/>
        <v>0.31589548030185027</v>
      </c>
      <c r="M309" s="236" t="s">
        <v>604</v>
      </c>
      <c r="N309" s="242">
        <v>43850</v>
      </c>
      <c r="O309" s="1"/>
      <c r="P309" s="1"/>
      <c r="Q309" s="1"/>
      <c r="R309" s="6" t="s">
        <v>892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77">
        <v>142</v>
      </c>
      <c r="B310" s="278">
        <v>43578</v>
      </c>
      <c r="C310" s="278"/>
      <c r="D310" s="279" t="s">
        <v>914</v>
      </c>
      <c r="E310" s="280" t="s">
        <v>622</v>
      </c>
      <c r="F310" s="280">
        <v>220</v>
      </c>
      <c r="G310" s="280"/>
      <c r="H310" s="280">
        <v>127.5</v>
      </c>
      <c r="I310" s="281">
        <v>284</v>
      </c>
      <c r="J310" s="249" t="s">
        <v>915</v>
      </c>
      <c r="K310" s="250">
        <f t="shared" si="105"/>
        <v>-92.5</v>
      </c>
      <c r="L310" s="251">
        <f t="shared" si="106"/>
        <v>-0.42045454545454547</v>
      </c>
      <c r="M310" s="247" t="s">
        <v>627</v>
      </c>
      <c r="N310" s="244">
        <v>43896</v>
      </c>
      <c r="O310" s="1"/>
      <c r="P310" s="1"/>
      <c r="Q310" s="1"/>
      <c r="R310" s="6" t="s">
        <v>892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64">
        <v>143</v>
      </c>
      <c r="B311" s="265">
        <v>43622</v>
      </c>
      <c r="C311" s="265"/>
      <c r="D311" s="266" t="s">
        <v>492</v>
      </c>
      <c r="E311" s="267" t="s">
        <v>622</v>
      </c>
      <c r="F311" s="267">
        <v>332.8</v>
      </c>
      <c r="G311" s="267"/>
      <c r="H311" s="267">
        <v>405</v>
      </c>
      <c r="I311" s="269">
        <v>419</v>
      </c>
      <c r="J311" s="239" t="s">
        <v>916</v>
      </c>
      <c r="K311" s="240">
        <f t="shared" si="105"/>
        <v>72.199999999999989</v>
      </c>
      <c r="L311" s="241">
        <f t="shared" si="106"/>
        <v>0.21694711538461534</v>
      </c>
      <c r="M311" s="236" t="s">
        <v>604</v>
      </c>
      <c r="N311" s="242">
        <v>43860</v>
      </c>
      <c r="O311" s="1"/>
      <c r="P311" s="1"/>
      <c r="Q311" s="1"/>
      <c r="R311" s="6" t="s">
        <v>896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8">
        <v>144</v>
      </c>
      <c r="B312" s="257">
        <v>43641</v>
      </c>
      <c r="C312" s="257"/>
      <c r="D312" s="258" t="s">
        <v>173</v>
      </c>
      <c r="E312" s="259" t="s">
        <v>597</v>
      </c>
      <c r="F312" s="259">
        <v>386</v>
      </c>
      <c r="G312" s="260"/>
      <c r="H312" s="260">
        <v>395</v>
      </c>
      <c r="I312" s="260">
        <v>452</v>
      </c>
      <c r="J312" s="261" t="s">
        <v>917</v>
      </c>
      <c r="K312" s="262">
        <f t="shared" si="105"/>
        <v>9</v>
      </c>
      <c r="L312" s="263">
        <f t="shared" si="106"/>
        <v>2.3316062176165803E-2</v>
      </c>
      <c r="M312" s="259" t="s">
        <v>663</v>
      </c>
      <c r="N312" s="257">
        <v>43868</v>
      </c>
      <c r="O312" s="1"/>
      <c r="P312" s="1"/>
      <c r="Q312" s="1"/>
      <c r="R312" s="6" t="s">
        <v>896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8">
        <v>145</v>
      </c>
      <c r="B313" s="257">
        <v>43707</v>
      </c>
      <c r="C313" s="257"/>
      <c r="D313" s="258" t="s">
        <v>147</v>
      </c>
      <c r="E313" s="259" t="s">
        <v>597</v>
      </c>
      <c r="F313" s="259">
        <v>137.5</v>
      </c>
      <c r="G313" s="260"/>
      <c r="H313" s="260">
        <v>138.5</v>
      </c>
      <c r="I313" s="260">
        <v>190</v>
      </c>
      <c r="J313" s="261" t="s">
        <v>918</v>
      </c>
      <c r="K313" s="262">
        <f t="shared" si="105"/>
        <v>1</v>
      </c>
      <c r="L313" s="263">
        <f t="shared" si="106"/>
        <v>7.2727272727272727E-3</v>
      </c>
      <c r="M313" s="259" t="s">
        <v>663</v>
      </c>
      <c r="N313" s="257">
        <v>44432</v>
      </c>
      <c r="O313" s="1"/>
      <c r="P313" s="1"/>
      <c r="Q313" s="1"/>
      <c r="R313" s="6" t="s">
        <v>892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64">
        <v>146</v>
      </c>
      <c r="B314" s="265">
        <v>43731</v>
      </c>
      <c r="C314" s="265"/>
      <c r="D314" s="266" t="s">
        <v>440</v>
      </c>
      <c r="E314" s="267" t="s">
        <v>597</v>
      </c>
      <c r="F314" s="267">
        <v>235</v>
      </c>
      <c r="G314" s="267"/>
      <c r="H314" s="267">
        <v>295</v>
      </c>
      <c r="I314" s="269">
        <v>296</v>
      </c>
      <c r="J314" s="239" t="s">
        <v>919</v>
      </c>
      <c r="K314" s="240">
        <f t="shared" si="105"/>
        <v>60</v>
      </c>
      <c r="L314" s="241">
        <f t="shared" si="106"/>
        <v>0.25531914893617019</v>
      </c>
      <c r="M314" s="236" t="s">
        <v>604</v>
      </c>
      <c r="N314" s="242">
        <v>43844</v>
      </c>
      <c r="O314" s="1"/>
      <c r="P314" s="1"/>
      <c r="Q314" s="1"/>
      <c r="R314" s="6" t="s">
        <v>896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64">
        <v>147</v>
      </c>
      <c r="B315" s="265">
        <v>43752</v>
      </c>
      <c r="C315" s="265"/>
      <c r="D315" s="266" t="s">
        <v>920</v>
      </c>
      <c r="E315" s="267" t="s">
        <v>597</v>
      </c>
      <c r="F315" s="267">
        <v>277.5</v>
      </c>
      <c r="G315" s="267"/>
      <c r="H315" s="267">
        <v>333</v>
      </c>
      <c r="I315" s="269">
        <v>333</v>
      </c>
      <c r="J315" s="239" t="s">
        <v>921</v>
      </c>
      <c r="K315" s="240">
        <f t="shared" si="105"/>
        <v>55.5</v>
      </c>
      <c r="L315" s="241">
        <f t="shared" si="106"/>
        <v>0.2</v>
      </c>
      <c r="M315" s="236" t="s">
        <v>604</v>
      </c>
      <c r="N315" s="242">
        <v>43846</v>
      </c>
      <c r="O315" s="1"/>
      <c r="P315" s="1"/>
      <c r="Q315" s="1"/>
      <c r="R315" s="6" t="s">
        <v>892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64">
        <v>148</v>
      </c>
      <c r="B316" s="265">
        <v>43752</v>
      </c>
      <c r="C316" s="265"/>
      <c r="D316" s="266" t="s">
        <v>922</v>
      </c>
      <c r="E316" s="267" t="s">
        <v>597</v>
      </c>
      <c r="F316" s="267">
        <v>930</v>
      </c>
      <c r="G316" s="267"/>
      <c r="H316" s="267">
        <v>1165</v>
      </c>
      <c r="I316" s="269">
        <v>1200</v>
      </c>
      <c r="J316" s="239" t="s">
        <v>923</v>
      </c>
      <c r="K316" s="240">
        <f t="shared" si="105"/>
        <v>235</v>
      </c>
      <c r="L316" s="241">
        <f t="shared" si="106"/>
        <v>0.25268817204301075</v>
      </c>
      <c r="M316" s="236" t="s">
        <v>604</v>
      </c>
      <c r="N316" s="242">
        <v>43847</v>
      </c>
      <c r="O316" s="1"/>
      <c r="P316" s="1"/>
      <c r="Q316" s="1"/>
      <c r="R316" s="6" t="s">
        <v>896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64">
        <v>149</v>
      </c>
      <c r="B317" s="265">
        <v>43753</v>
      </c>
      <c r="C317" s="265"/>
      <c r="D317" s="266" t="s">
        <v>924</v>
      </c>
      <c r="E317" s="267" t="s">
        <v>597</v>
      </c>
      <c r="F317" s="237">
        <v>111</v>
      </c>
      <c r="G317" s="267"/>
      <c r="H317" s="267">
        <v>141</v>
      </c>
      <c r="I317" s="269">
        <v>141</v>
      </c>
      <c r="J317" s="239" t="s">
        <v>925</v>
      </c>
      <c r="K317" s="240">
        <f t="shared" si="105"/>
        <v>30</v>
      </c>
      <c r="L317" s="241">
        <f t="shared" si="106"/>
        <v>0.27027027027027029</v>
      </c>
      <c r="M317" s="236" t="s">
        <v>604</v>
      </c>
      <c r="N317" s="242">
        <v>44328</v>
      </c>
      <c r="O317" s="1"/>
      <c r="P317" s="1"/>
      <c r="Q317" s="1"/>
      <c r="R317" s="6" t="s">
        <v>896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64">
        <v>150</v>
      </c>
      <c r="B318" s="265">
        <v>43753</v>
      </c>
      <c r="C318" s="265"/>
      <c r="D318" s="266" t="s">
        <v>926</v>
      </c>
      <c r="E318" s="267" t="s">
        <v>597</v>
      </c>
      <c r="F318" s="237">
        <v>296</v>
      </c>
      <c r="G318" s="267"/>
      <c r="H318" s="267">
        <v>370</v>
      </c>
      <c r="I318" s="269">
        <v>370</v>
      </c>
      <c r="J318" s="239" t="s">
        <v>789</v>
      </c>
      <c r="K318" s="240">
        <f t="shared" si="105"/>
        <v>74</v>
      </c>
      <c r="L318" s="241">
        <f t="shared" si="106"/>
        <v>0.25</v>
      </c>
      <c r="M318" s="236" t="s">
        <v>604</v>
      </c>
      <c r="N318" s="242">
        <v>43853</v>
      </c>
      <c r="O318" s="1"/>
      <c r="P318" s="1"/>
      <c r="Q318" s="1"/>
      <c r="R318" s="6" t="s">
        <v>896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64">
        <v>151</v>
      </c>
      <c r="B319" s="265">
        <v>43754</v>
      </c>
      <c r="C319" s="265"/>
      <c r="D319" s="266" t="s">
        <v>927</v>
      </c>
      <c r="E319" s="267" t="s">
        <v>597</v>
      </c>
      <c r="F319" s="237">
        <v>300</v>
      </c>
      <c r="G319" s="267"/>
      <c r="H319" s="267">
        <v>382.5</v>
      </c>
      <c r="I319" s="269">
        <v>344</v>
      </c>
      <c r="J319" s="239" t="s">
        <v>928</v>
      </c>
      <c r="K319" s="240">
        <f t="shared" si="105"/>
        <v>82.5</v>
      </c>
      <c r="L319" s="241">
        <f t="shared" si="106"/>
        <v>0.27500000000000002</v>
      </c>
      <c r="M319" s="236" t="s">
        <v>604</v>
      </c>
      <c r="N319" s="242">
        <v>44238</v>
      </c>
      <c r="O319" s="1"/>
      <c r="P319" s="1"/>
      <c r="Q319" s="1"/>
      <c r="R319" s="6" t="s">
        <v>896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64">
        <v>152</v>
      </c>
      <c r="B320" s="265">
        <v>43832</v>
      </c>
      <c r="C320" s="265"/>
      <c r="D320" s="266" t="s">
        <v>929</v>
      </c>
      <c r="E320" s="267" t="s">
        <v>597</v>
      </c>
      <c r="F320" s="237">
        <v>495</v>
      </c>
      <c r="G320" s="267"/>
      <c r="H320" s="267">
        <v>595</v>
      </c>
      <c r="I320" s="269">
        <v>590</v>
      </c>
      <c r="J320" s="239" t="s">
        <v>714</v>
      </c>
      <c r="K320" s="240">
        <f t="shared" si="105"/>
        <v>100</v>
      </c>
      <c r="L320" s="241">
        <f t="shared" si="106"/>
        <v>0.20202020202020202</v>
      </c>
      <c r="M320" s="236" t="s">
        <v>604</v>
      </c>
      <c r="N320" s="242">
        <v>44589</v>
      </c>
      <c r="O320" s="1"/>
      <c r="P320" s="1"/>
      <c r="Q320" s="1"/>
      <c r="R320" s="6" t="s">
        <v>896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64">
        <v>153</v>
      </c>
      <c r="B321" s="265">
        <v>43966</v>
      </c>
      <c r="C321" s="265"/>
      <c r="D321" s="266" t="s">
        <v>76</v>
      </c>
      <c r="E321" s="267" t="s">
        <v>597</v>
      </c>
      <c r="F321" s="237">
        <v>67.5</v>
      </c>
      <c r="G321" s="267"/>
      <c r="H321" s="267">
        <v>86</v>
      </c>
      <c r="I321" s="269">
        <v>86</v>
      </c>
      <c r="J321" s="239" t="s">
        <v>930</v>
      </c>
      <c r="K321" s="240">
        <f t="shared" si="105"/>
        <v>18.5</v>
      </c>
      <c r="L321" s="241">
        <f t="shared" si="106"/>
        <v>0.27407407407407408</v>
      </c>
      <c r="M321" s="236" t="s">
        <v>604</v>
      </c>
      <c r="N321" s="242">
        <v>44008</v>
      </c>
      <c r="O321" s="1"/>
      <c r="P321" s="1"/>
      <c r="Q321" s="1"/>
      <c r="R321" s="6" t="s">
        <v>896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64">
        <v>154</v>
      </c>
      <c r="B322" s="265">
        <v>44035</v>
      </c>
      <c r="C322" s="265"/>
      <c r="D322" s="266" t="s">
        <v>491</v>
      </c>
      <c r="E322" s="267" t="s">
        <v>597</v>
      </c>
      <c r="F322" s="237">
        <v>231</v>
      </c>
      <c r="G322" s="267"/>
      <c r="H322" s="267">
        <v>281</v>
      </c>
      <c r="I322" s="269">
        <v>281</v>
      </c>
      <c r="J322" s="239" t="s">
        <v>789</v>
      </c>
      <c r="K322" s="240">
        <f t="shared" si="105"/>
        <v>50</v>
      </c>
      <c r="L322" s="241">
        <f t="shared" si="106"/>
        <v>0.21645021645021645</v>
      </c>
      <c r="M322" s="236" t="s">
        <v>604</v>
      </c>
      <c r="N322" s="242">
        <v>44358</v>
      </c>
      <c r="O322" s="1"/>
      <c r="P322" s="1"/>
      <c r="Q322" s="1"/>
      <c r="R322" s="6" t="s">
        <v>896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64">
        <v>155</v>
      </c>
      <c r="B323" s="265">
        <v>44092</v>
      </c>
      <c r="C323" s="265"/>
      <c r="D323" s="266" t="s">
        <v>145</v>
      </c>
      <c r="E323" s="267" t="s">
        <v>597</v>
      </c>
      <c r="F323" s="267">
        <v>206</v>
      </c>
      <c r="G323" s="267"/>
      <c r="H323" s="267">
        <v>248</v>
      </c>
      <c r="I323" s="269">
        <v>248</v>
      </c>
      <c r="J323" s="239" t="s">
        <v>789</v>
      </c>
      <c r="K323" s="240">
        <f t="shared" si="105"/>
        <v>42</v>
      </c>
      <c r="L323" s="241">
        <f t="shared" si="106"/>
        <v>0.20388349514563106</v>
      </c>
      <c r="M323" s="236" t="s">
        <v>604</v>
      </c>
      <c r="N323" s="242">
        <v>44214</v>
      </c>
      <c r="O323" s="1"/>
      <c r="P323" s="1"/>
      <c r="Q323" s="1"/>
      <c r="R323" s="6" t="s">
        <v>896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64">
        <v>156</v>
      </c>
      <c r="B324" s="265">
        <v>44140</v>
      </c>
      <c r="C324" s="265"/>
      <c r="D324" s="266" t="s">
        <v>145</v>
      </c>
      <c r="E324" s="267" t="s">
        <v>597</v>
      </c>
      <c r="F324" s="267">
        <v>182.5</v>
      </c>
      <c r="G324" s="267"/>
      <c r="H324" s="267">
        <v>248</v>
      </c>
      <c r="I324" s="269">
        <v>248</v>
      </c>
      <c r="J324" s="239" t="s">
        <v>789</v>
      </c>
      <c r="K324" s="240">
        <f t="shared" si="105"/>
        <v>65.5</v>
      </c>
      <c r="L324" s="241">
        <f t="shared" si="106"/>
        <v>0.35890410958904112</v>
      </c>
      <c r="M324" s="236" t="s">
        <v>604</v>
      </c>
      <c r="N324" s="242">
        <v>44214</v>
      </c>
      <c r="O324" s="1"/>
      <c r="P324" s="1"/>
      <c r="Q324" s="1"/>
      <c r="R324" s="6" t="s">
        <v>896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64">
        <v>157</v>
      </c>
      <c r="B325" s="265">
        <v>44140</v>
      </c>
      <c r="C325" s="265"/>
      <c r="D325" s="266" t="s">
        <v>349</v>
      </c>
      <c r="E325" s="267" t="s">
        <v>597</v>
      </c>
      <c r="F325" s="267">
        <v>247.5</v>
      </c>
      <c r="G325" s="267"/>
      <c r="H325" s="267">
        <v>320</v>
      </c>
      <c r="I325" s="269">
        <v>320</v>
      </c>
      <c r="J325" s="239" t="s">
        <v>789</v>
      </c>
      <c r="K325" s="240">
        <f t="shared" si="105"/>
        <v>72.5</v>
      </c>
      <c r="L325" s="241">
        <f t="shared" si="106"/>
        <v>0.29292929292929293</v>
      </c>
      <c r="M325" s="236" t="s">
        <v>604</v>
      </c>
      <c r="N325" s="242">
        <v>44323</v>
      </c>
      <c r="O325" s="1"/>
      <c r="P325" s="1"/>
      <c r="Q325" s="1"/>
      <c r="R325" s="6" t="s">
        <v>896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64">
        <v>158</v>
      </c>
      <c r="B326" s="265">
        <v>44140</v>
      </c>
      <c r="C326" s="265"/>
      <c r="D326" s="266" t="s">
        <v>204</v>
      </c>
      <c r="E326" s="267" t="s">
        <v>597</v>
      </c>
      <c r="F326" s="237">
        <v>925</v>
      </c>
      <c r="G326" s="267"/>
      <c r="H326" s="267">
        <v>1095</v>
      </c>
      <c r="I326" s="269">
        <v>1093</v>
      </c>
      <c r="J326" s="239" t="s">
        <v>931</v>
      </c>
      <c r="K326" s="240">
        <f t="shared" si="105"/>
        <v>170</v>
      </c>
      <c r="L326" s="241">
        <f t="shared" si="106"/>
        <v>0.18378378378378379</v>
      </c>
      <c r="M326" s="236" t="s">
        <v>604</v>
      </c>
      <c r="N326" s="242">
        <v>44201</v>
      </c>
      <c r="O326" s="1"/>
      <c r="P326" s="1"/>
      <c r="Q326" s="1"/>
      <c r="R326" s="6" t="s">
        <v>896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64">
        <v>159</v>
      </c>
      <c r="B327" s="265">
        <v>44140</v>
      </c>
      <c r="C327" s="265"/>
      <c r="D327" s="266" t="s">
        <v>367</v>
      </c>
      <c r="E327" s="267" t="s">
        <v>597</v>
      </c>
      <c r="F327" s="237">
        <v>332.5</v>
      </c>
      <c r="G327" s="267"/>
      <c r="H327" s="267">
        <v>393</v>
      </c>
      <c r="I327" s="269">
        <v>406</v>
      </c>
      <c r="J327" s="239" t="s">
        <v>932</v>
      </c>
      <c r="K327" s="240">
        <f t="shared" si="105"/>
        <v>60.5</v>
      </c>
      <c r="L327" s="241">
        <f t="shared" si="106"/>
        <v>0.18195488721804512</v>
      </c>
      <c r="M327" s="236" t="s">
        <v>604</v>
      </c>
      <c r="N327" s="242">
        <v>44256</v>
      </c>
      <c r="O327" s="1"/>
      <c r="P327" s="1"/>
      <c r="Q327" s="1"/>
      <c r="R327" s="6" t="s">
        <v>896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64">
        <v>160</v>
      </c>
      <c r="B328" s="265">
        <v>44141</v>
      </c>
      <c r="C328" s="265"/>
      <c r="D328" s="266" t="s">
        <v>491</v>
      </c>
      <c r="E328" s="267" t="s">
        <v>597</v>
      </c>
      <c r="F328" s="237">
        <v>231</v>
      </c>
      <c r="G328" s="267"/>
      <c r="H328" s="267">
        <v>281</v>
      </c>
      <c r="I328" s="269">
        <v>281</v>
      </c>
      <c r="J328" s="239" t="s">
        <v>789</v>
      </c>
      <c r="K328" s="240">
        <f t="shared" si="105"/>
        <v>50</v>
      </c>
      <c r="L328" s="241">
        <f t="shared" si="106"/>
        <v>0.21645021645021645</v>
      </c>
      <c r="M328" s="236" t="s">
        <v>604</v>
      </c>
      <c r="N328" s="242">
        <v>44358</v>
      </c>
      <c r="O328" s="1"/>
      <c r="P328" s="1"/>
      <c r="Q328" s="1"/>
      <c r="R328" s="6" t="s">
        <v>896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64">
        <v>161</v>
      </c>
      <c r="B329" s="265">
        <v>44187</v>
      </c>
      <c r="C329" s="265"/>
      <c r="D329" s="266" t="s">
        <v>933</v>
      </c>
      <c r="E329" s="267" t="s">
        <v>597</v>
      </c>
      <c r="F329" s="237">
        <v>190</v>
      </c>
      <c r="G329" s="267"/>
      <c r="H329" s="267">
        <v>239</v>
      </c>
      <c r="I329" s="269">
        <v>239</v>
      </c>
      <c r="J329" s="239" t="s">
        <v>934</v>
      </c>
      <c r="K329" s="240">
        <f t="shared" si="105"/>
        <v>49</v>
      </c>
      <c r="L329" s="241">
        <f t="shared" si="106"/>
        <v>0.25789473684210529</v>
      </c>
      <c r="M329" s="236" t="s">
        <v>604</v>
      </c>
      <c r="N329" s="242">
        <v>44844</v>
      </c>
      <c r="O329" s="1"/>
      <c r="P329" s="1"/>
      <c r="Q329" s="1"/>
      <c r="R329" s="6" t="s">
        <v>896</v>
      </c>
    </row>
    <row r="330" spans="1:26" ht="12.75" customHeight="1">
      <c r="A330" s="264">
        <v>162</v>
      </c>
      <c r="B330" s="265">
        <v>44258</v>
      </c>
      <c r="C330" s="265"/>
      <c r="D330" s="266" t="s">
        <v>929</v>
      </c>
      <c r="E330" s="267" t="s">
        <v>597</v>
      </c>
      <c r="F330" s="237">
        <v>495</v>
      </c>
      <c r="G330" s="267"/>
      <c r="H330" s="267">
        <v>595</v>
      </c>
      <c r="I330" s="269">
        <v>590</v>
      </c>
      <c r="J330" s="239" t="s">
        <v>714</v>
      </c>
      <c r="K330" s="240">
        <f t="shared" si="105"/>
        <v>100</v>
      </c>
      <c r="L330" s="241">
        <f t="shared" si="106"/>
        <v>0.20202020202020202</v>
      </c>
      <c r="M330" s="236" t="s">
        <v>604</v>
      </c>
      <c r="N330" s="242">
        <v>44589</v>
      </c>
      <c r="O330" s="1"/>
      <c r="P330" s="1"/>
      <c r="R330" s="6" t="s">
        <v>896</v>
      </c>
    </row>
    <row r="331" spans="1:26" ht="12.75" customHeight="1">
      <c r="A331" s="264">
        <v>163</v>
      </c>
      <c r="B331" s="265">
        <v>44274</v>
      </c>
      <c r="C331" s="265"/>
      <c r="D331" s="266" t="s">
        <v>367</v>
      </c>
      <c r="E331" s="267" t="s">
        <v>597</v>
      </c>
      <c r="F331" s="237">
        <v>355</v>
      </c>
      <c r="G331" s="267"/>
      <c r="H331" s="267">
        <v>422.5</v>
      </c>
      <c r="I331" s="269">
        <v>420</v>
      </c>
      <c r="J331" s="239" t="s">
        <v>935</v>
      </c>
      <c r="K331" s="240">
        <f t="shared" si="105"/>
        <v>67.5</v>
      </c>
      <c r="L331" s="241">
        <f t="shared" si="106"/>
        <v>0.19014084507042253</v>
      </c>
      <c r="M331" s="236" t="s">
        <v>604</v>
      </c>
      <c r="N331" s="242">
        <v>44361</v>
      </c>
      <c r="O331" s="1"/>
      <c r="R331" s="282" t="s">
        <v>896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64">
        <v>164</v>
      </c>
      <c r="B332" s="265">
        <v>44295</v>
      </c>
      <c r="C332" s="265"/>
      <c r="D332" s="266" t="s">
        <v>329</v>
      </c>
      <c r="E332" s="267" t="s">
        <v>597</v>
      </c>
      <c r="F332" s="237">
        <v>555</v>
      </c>
      <c r="G332" s="267"/>
      <c r="H332" s="267">
        <v>663</v>
      </c>
      <c r="I332" s="269">
        <v>663</v>
      </c>
      <c r="J332" s="239" t="s">
        <v>936</v>
      </c>
      <c r="K332" s="240">
        <f t="shared" si="105"/>
        <v>108</v>
      </c>
      <c r="L332" s="241">
        <f t="shared" si="106"/>
        <v>0.19459459459459461</v>
      </c>
      <c r="M332" s="236" t="s">
        <v>604</v>
      </c>
      <c r="N332" s="242">
        <v>44321</v>
      </c>
      <c r="O332" s="1"/>
      <c r="P332" s="1"/>
      <c r="Q332" s="1"/>
      <c r="R332" s="282" t="s">
        <v>896</v>
      </c>
    </row>
    <row r="333" spans="1:26" ht="12.75" customHeight="1">
      <c r="A333" s="264">
        <v>165</v>
      </c>
      <c r="B333" s="265">
        <v>44308</v>
      </c>
      <c r="C333" s="265"/>
      <c r="D333" s="266" t="s">
        <v>900</v>
      </c>
      <c r="E333" s="267" t="s">
        <v>597</v>
      </c>
      <c r="F333" s="237">
        <v>126.5</v>
      </c>
      <c r="G333" s="267"/>
      <c r="H333" s="267">
        <v>155</v>
      </c>
      <c r="I333" s="269">
        <v>155</v>
      </c>
      <c r="J333" s="239" t="s">
        <v>789</v>
      </c>
      <c r="K333" s="240">
        <f t="shared" si="105"/>
        <v>28.5</v>
      </c>
      <c r="L333" s="241">
        <f t="shared" si="106"/>
        <v>0.22529644268774704</v>
      </c>
      <c r="M333" s="236" t="s">
        <v>604</v>
      </c>
      <c r="N333" s="242">
        <v>44362</v>
      </c>
      <c r="O333" s="1"/>
      <c r="R333" s="282" t="s">
        <v>896</v>
      </c>
    </row>
    <row r="334" spans="1:26" ht="12.75" customHeight="1">
      <c r="A334" s="243">
        <v>166</v>
      </c>
      <c r="B334" s="274">
        <v>44368</v>
      </c>
      <c r="C334" s="274"/>
      <c r="D334" s="245" t="s">
        <v>937</v>
      </c>
      <c r="E334" s="247" t="s">
        <v>597</v>
      </c>
      <c r="F334" s="275">
        <v>287.5</v>
      </c>
      <c r="G334" s="247"/>
      <c r="H334" s="247">
        <v>245</v>
      </c>
      <c r="I334" s="248">
        <v>344</v>
      </c>
      <c r="J334" s="249" t="s">
        <v>938</v>
      </c>
      <c r="K334" s="250">
        <f t="shared" si="105"/>
        <v>-42.5</v>
      </c>
      <c r="L334" s="251">
        <f t="shared" si="106"/>
        <v>-0.14782608695652175</v>
      </c>
      <c r="M334" s="247" t="s">
        <v>627</v>
      </c>
      <c r="N334" s="244">
        <v>44508</v>
      </c>
      <c r="O334" s="1"/>
      <c r="R334" s="282" t="s">
        <v>896</v>
      </c>
    </row>
    <row r="335" spans="1:26" ht="12.75" customHeight="1">
      <c r="A335" s="264">
        <v>167</v>
      </c>
      <c r="B335" s="265">
        <v>44368</v>
      </c>
      <c r="C335" s="265"/>
      <c r="D335" s="266" t="s">
        <v>491</v>
      </c>
      <c r="E335" s="267" t="s">
        <v>597</v>
      </c>
      <c r="F335" s="237">
        <v>241</v>
      </c>
      <c r="G335" s="267"/>
      <c r="H335" s="267">
        <v>298</v>
      </c>
      <c r="I335" s="269">
        <v>320</v>
      </c>
      <c r="J335" s="239" t="s">
        <v>789</v>
      </c>
      <c r="K335" s="240">
        <f t="shared" si="105"/>
        <v>57</v>
      </c>
      <c r="L335" s="241">
        <f t="shared" si="106"/>
        <v>0.23651452282157676</v>
      </c>
      <c r="M335" s="236" t="s">
        <v>604</v>
      </c>
      <c r="N335" s="242">
        <v>44802</v>
      </c>
      <c r="O335" s="41"/>
      <c r="R335" s="282" t="s">
        <v>896</v>
      </c>
    </row>
    <row r="336" spans="1:26" ht="12.75" customHeight="1">
      <c r="A336" s="264">
        <v>168</v>
      </c>
      <c r="B336" s="265">
        <v>44406</v>
      </c>
      <c r="C336" s="265"/>
      <c r="D336" s="266" t="s">
        <v>900</v>
      </c>
      <c r="E336" s="267" t="s">
        <v>597</v>
      </c>
      <c r="F336" s="237">
        <v>162.5</v>
      </c>
      <c r="G336" s="267"/>
      <c r="H336" s="267">
        <v>200</v>
      </c>
      <c r="I336" s="269">
        <v>200</v>
      </c>
      <c r="J336" s="239" t="s">
        <v>789</v>
      </c>
      <c r="K336" s="240">
        <f t="shared" si="105"/>
        <v>37.5</v>
      </c>
      <c r="L336" s="241">
        <f t="shared" si="106"/>
        <v>0.23076923076923078</v>
      </c>
      <c r="M336" s="236" t="s">
        <v>604</v>
      </c>
      <c r="N336" s="242">
        <v>44802</v>
      </c>
      <c r="O336" s="1"/>
      <c r="R336" s="282" t="s">
        <v>896</v>
      </c>
    </row>
    <row r="337" spans="1:18" ht="12.75" customHeight="1">
      <c r="A337" s="264">
        <v>169</v>
      </c>
      <c r="B337" s="265">
        <v>44462</v>
      </c>
      <c r="C337" s="265"/>
      <c r="D337" s="266" t="s">
        <v>448</v>
      </c>
      <c r="E337" s="267" t="s">
        <v>597</v>
      </c>
      <c r="F337" s="237">
        <v>1235</v>
      </c>
      <c r="G337" s="267"/>
      <c r="H337" s="267">
        <v>1505</v>
      </c>
      <c r="I337" s="269">
        <v>1500</v>
      </c>
      <c r="J337" s="239" t="s">
        <v>789</v>
      </c>
      <c r="K337" s="240">
        <f t="shared" si="105"/>
        <v>270</v>
      </c>
      <c r="L337" s="241">
        <f t="shared" si="106"/>
        <v>0.21862348178137653</v>
      </c>
      <c r="M337" s="236" t="s">
        <v>604</v>
      </c>
      <c r="N337" s="242">
        <v>44564</v>
      </c>
      <c r="O337" s="1"/>
      <c r="R337" s="282" t="s">
        <v>896</v>
      </c>
    </row>
    <row r="338" spans="1:18" ht="12.75" customHeight="1">
      <c r="A338" s="283">
        <v>170</v>
      </c>
      <c r="B338" s="284">
        <v>44480</v>
      </c>
      <c r="C338" s="284"/>
      <c r="D338" s="285" t="s">
        <v>939</v>
      </c>
      <c r="E338" s="286" t="s">
        <v>597</v>
      </c>
      <c r="F338" s="62">
        <v>58.75</v>
      </c>
      <c r="G338" s="286"/>
      <c r="H338" s="287"/>
      <c r="I338" s="56"/>
      <c r="J338" s="288" t="s">
        <v>600</v>
      </c>
      <c r="K338" s="283"/>
      <c r="L338" s="284"/>
      <c r="M338" s="284"/>
      <c r="N338" s="285"/>
      <c r="O338" s="41"/>
      <c r="R338" s="282" t="s">
        <v>896</v>
      </c>
    </row>
    <row r="339" spans="1:18" ht="12.75" customHeight="1">
      <c r="A339" s="289">
        <v>171</v>
      </c>
      <c r="B339" s="290">
        <v>44481</v>
      </c>
      <c r="C339" s="290"/>
      <c r="D339" s="291" t="s">
        <v>280</v>
      </c>
      <c r="E339" s="56" t="s">
        <v>597</v>
      </c>
      <c r="F339" s="292" t="s">
        <v>940</v>
      </c>
      <c r="G339" s="56"/>
      <c r="H339" s="56"/>
      <c r="I339" s="56">
        <v>380</v>
      </c>
      <c r="J339" s="293" t="s">
        <v>600</v>
      </c>
      <c r="K339" s="289"/>
      <c r="L339" s="290"/>
      <c r="M339" s="290"/>
      <c r="N339" s="291"/>
      <c r="O339" s="41"/>
      <c r="R339" s="282" t="s">
        <v>896</v>
      </c>
    </row>
    <row r="340" spans="1:18" ht="12.75" customHeight="1">
      <c r="A340" s="264">
        <v>172</v>
      </c>
      <c r="B340" s="265">
        <v>44481</v>
      </c>
      <c r="C340" s="265"/>
      <c r="D340" s="266" t="s">
        <v>941</v>
      </c>
      <c r="E340" s="267" t="s">
        <v>597</v>
      </c>
      <c r="F340" s="237">
        <v>45.5</v>
      </c>
      <c r="G340" s="267"/>
      <c r="H340" s="267">
        <v>56.5</v>
      </c>
      <c r="I340" s="269">
        <v>56</v>
      </c>
      <c r="J340" s="239" t="s">
        <v>942</v>
      </c>
      <c r="K340" s="240">
        <f t="shared" ref="K340:K341" si="107">H340-F340</f>
        <v>11</v>
      </c>
      <c r="L340" s="241">
        <f t="shared" ref="L340:L341" si="108">K340/F340</f>
        <v>0.24175824175824176</v>
      </c>
      <c r="M340" s="236" t="s">
        <v>604</v>
      </c>
      <c r="N340" s="242">
        <v>44881</v>
      </c>
      <c r="O340" s="41"/>
      <c r="R340" s="282"/>
    </row>
    <row r="341" spans="1:18" ht="12.75" customHeight="1">
      <c r="A341" s="264">
        <v>173</v>
      </c>
      <c r="B341" s="265">
        <v>44551</v>
      </c>
      <c r="C341" s="265"/>
      <c r="D341" s="266" t="s">
        <v>132</v>
      </c>
      <c r="E341" s="267" t="s">
        <v>597</v>
      </c>
      <c r="F341" s="237">
        <v>2300</v>
      </c>
      <c r="G341" s="267"/>
      <c r="H341" s="267">
        <f>(2820+2200)/2</f>
        <v>2510</v>
      </c>
      <c r="I341" s="269">
        <v>3000</v>
      </c>
      <c r="J341" s="239" t="s">
        <v>943</v>
      </c>
      <c r="K341" s="240">
        <f t="shared" si="107"/>
        <v>210</v>
      </c>
      <c r="L341" s="241">
        <f t="shared" si="108"/>
        <v>9.1304347826086957E-2</v>
      </c>
      <c r="M341" s="236" t="s">
        <v>604</v>
      </c>
      <c r="N341" s="242">
        <v>44649</v>
      </c>
      <c r="O341" s="1"/>
      <c r="R341" s="282"/>
    </row>
    <row r="342" spans="1:18" ht="12.75" customHeight="1">
      <c r="A342" s="58">
        <v>174</v>
      </c>
      <c r="B342" s="290">
        <v>44606</v>
      </c>
      <c r="C342" s="58"/>
      <c r="D342" s="58" t="s">
        <v>438</v>
      </c>
      <c r="E342" s="56" t="s">
        <v>597</v>
      </c>
      <c r="F342" s="56" t="s">
        <v>944</v>
      </c>
      <c r="G342" s="56"/>
      <c r="H342" s="56"/>
      <c r="I342" s="56">
        <v>764</v>
      </c>
      <c r="J342" s="56" t="s">
        <v>600</v>
      </c>
      <c r="K342" s="56"/>
      <c r="L342" s="56"/>
      <c r="M342" s="56"/>
      <c r="N342" s="58"/>
      <c r="O342" s="41"/>
      <c r="R342" s="282"/>
    </row>
    <row r="343" spans="1:18" ht="12.75" customHeight="1">
      <c r="A343" s="264">
        <v>175</v>
      </c>
      <c r="B343" s="265">
        <v>44613</v>
      </c>
      <c r="C343" s="265"/>
      <c r="D343" s="266" t="s">
        <v>448</v>
      </c>
      <c r="E343" s="267" t="s">
        <v>597</v>
      </c>
      <c r="F343" s="237">
        <v>1255</v>
      </c>
      <c r="G343" s="267"/>
      <c r="H343" s="267">
        <v>1515</v>
      </c>
      <c r="I343" s="269">
        <v>1510</v>
      </c>
      <c r="J343" s="239" t="s">
        <v>789</v>
      </c>
      <c r="K343" s="240">
        <f>H343-F343</f>
        <v>260</v>
      </c>
      <c r="L343" s="241">
        <f>K343/F343</f>
        <v>0.20717131474103587</v>
      </c>
      <c r="M343" s="236" t="s">
        <v>604</v>
      </c>
      <c r="N343" s="242">
        <v>44834</v>
      </c>
      <c r="O343" s="41"/>
      <c r="R343" s="282"/>
    </row>
    <row r="344" spans="1:18" ht="12.75" customHeight="1">
      <c r="A344">
        <v>176</v>
      </c>
      <c r="B344" s="290">
        <v>44670</v>
      </c>
      <c r="C344" s="290"/>
      <c r="D344" s="58" t="s">
        <v>554</v>
      </c>
      <c r="E344" s="294" t="s">
        <v>597</v>
      </c>
      <c r="F344" s="56" t="s">
        <v>945</v>
      </c>
      <c r="G344" s="56"/>
      <c r="H344" s="56"/>
      <c r="I344" s="56">
        <v>553</v>
      </c>
      <c r="J344" s="56" t="s">
        <v>600</v>
      </c>
      <c r="K344" s="56"/>
      <c r="L344" s="56"/>
      <c r="M344" s="56"/>
      <c r="N344" s="56"/>
      <c r="O344" s="41"/>
      <c r="R344" s="282"/>
    </row>
    <row r="345" spans="1:18" ht="12.75" customHeight="1">
      <c r="A345" s="264">
        <v>177</v>
      </c>
      <c r="B345" s="265">
        <v>44746</v>
      </c>
      <c r="C345" s="265"/>
      <c r="D345" s="266" t="s">
        <v>946</v>
      </c>
      <c r="E345" s="267" t="s">
        <v>597</v>
      </c>
      <c r="F345" s="237">
        <v>207.5</v>
      </c>
      <c r="G345" s="267"/>
      <c r="H345" s="267">
        <v>254</v>
      </c>
      <c r="I345" s="269">
        <v>254</v>
      </c>
      <c r="J345" s="239" t="s">
        <v>789</v>
      </c>
      <c r="K345" s="240">
        <f t="shared" ref="K345:K347" si="109">H345-F345</f>
        <v>46.5</v>
      </c>
      <c r="L345" s="241">
        <f t="shared" ref="L345:L347" si="110">K345/F345</f>
        <v>0.22409638554216868</v>
      </c>
      <c r="M345" s="236" t="s">
        <v>604</v>
      </c>
      <c r="N345" s="242">
        <v>44792</v>
      </c>
      <c r="O345" s="1"/>
      <c r="R345" s="282"/>
    </row>
    <row r="346" spans="1:18" ht="12.75" customHeight="1">
      <c r="A346" s="264">
        <v>178</v>
      </c>
      <c r="B346" s="265">
        <v>44775</v>
      </c>
      <c r="C346" s="265"/>
      <c r="D346" s="266" t="s">
        <v>493</v>
      </c>
      <c r="E346" s="267" t="s">
        <v>597</v>
      </c>
      <c r="F346" s="237">
        <v>31.25</v>
      </c>
      <c r="G346" s="267"/>
      <c r="H346" s="267">
        <v>38.75</v>
      </c>
      <c r="I346" s="269">
        <v>38</v>
      </c>
      <c r="J346" s="239" t="s">
        <v>789</v>
      </c>
      <c r="K346" s="240">
        <f t="shared" si="109"/>
        <v>7.5</v>
      </c>
      <c r="L346" s="241">
        <f t="shared" si="110"/>
        <v>0.24</v>
      </c>
      <c r="M346" s="236" t="s">
        <v>604</v>
      </c>
      <c r="N346" s="242">
        <v>44844</v>
      </c>
      <c r="O346" s="41"/>
      <c r="R346" s="62"/>
    </row>
    <row r="347" spans="1:18" ht="12.75" customHeight="1">
      <c r="A347" s="264">
        <v>179</v>
      </c>
      <c r="B347" s="265">
        <v>44841</v>
      </c>
      <c r="C347" s="265"/>
      <c r="D347" s="266" t="s">
        <v>947</v>
      </c>
      <c r="E347" s="267" t="s">
        <v>597</v>
      </c>
      <c r="F347" s="237">
        <v>665</v>
      </c>
      <c r="G347" s="267"/>
      <c r="H347" s="267">
        <v>807.5</v>
      </c>
      <c r="I347" s="269">
        <v>840</v>
      </c>
      <c r="J347" s="239" t="s">
        <v>943</v>
      </c>
      <c r="K347" s="240">
        <f t="shared" si="109"/>
        <v>142.5</v>
      </c>
      <c r="L347" s="241">
        <f t="shared" si="110"/>
        <v>0.21428571428571427</v>
      </c>
      <c r="M347" s="236" t="s">
        <v>604</v>
      </c>
      <c r="N347" s="242">
        <v>45097</v>
      </c>
      <c r="O347" s="41"/>
      <c r="R347" s="62"/>
    </row>
    <row r="348" spans="1:18" ht="12.75" customHeight="1">
      <c r="A348" s="289">
        <v>180</v>
      </c>
      <c r="B348" s="290">
        <v>44844</v>
      </c>
      <c r="C348" s="58"/>
      <c r="D348" s="58" t="s">
        <v>440</v>
      </c>
      <c r="E348" s="294" t="s">
        <v>597</v>
      </c>
      <c r="F348" s="56" t="s">
        <v>948</v>
      </c>
      <c r="G348" s="56"/>
      <c r="H348" s="56"/>
      <c r="I348" s="56">
        <v>291</v>
      </c>
      <c r="J348" s="56" t="s">
        <v>600</v>
      </c>
      <c r="K348" s="56"/>
      <c r="L348" s="56"/>
      <c r="M348" s="56"/>
      <c r="N348" s="56"/>
      <c r="O348" s="41"/>
      <c r="Q348" s="41"/>
      <c r="R348" s="62"/>
    </row>
    <row r="349" spans="1:18" ht="12.75" customHeight="1">
      <c r="A349" s="289">
        <v>181</v>
      </c>
      <c r="B349" s="290">
        <v>44845</v>
      </c>
      <c r="C349" s="58"/>
      <c r="D349" s="58" t="s">
        <v>438</v>
      </c>
      <c r="E349" s="294" t="s">
        <v>597</v>
      </c>
      <c r="F349" s="56" t="s">
        <v>949</v>
      </c>
      <c r="G349" s="56"/>
      <c r="H349" s="56"/>
      <c r="I349" s="56">
        <v>765</v>
      </c>
      <c r="J349" s="56" t="s">
        <v>600</v>
      </c>
      <c r="K349" s="56"/>
      <c r="L349" s="56"/>
      <c r="M349" s="56"/>
      <c r="N349" s="56"/>
      <c r="O349" s="41"/>
      <c r="Q349" s="41"/>
      <c r="R349" s="62"/>
    </row>
    <row r="350" spans="1:18" ht="12.75" customHeight="1">
      <c r="A350" s="295">
        <v>182</v>
      </c>
      <c r="B350" s="290">
        <v>44981</v>
      </c>
      <c r="C350" s="290"/>
      <c r="D350" s="58" t="s">
        <v>455</v>
      </c>
      <c r="E350" s="294" t="s">
        <v>597</v>
      </c>
      <c r="F350" s="294" t="s">
        <v>950</v>
      </c>
      <c r="G350" s="56"/>
      <c r="H350" s="56"/>
      <c r="I350" s="56">
        <v>2080</v>
      </c>
      <c r="J350" s="56" t="s">
        <v>600</v>
      </c>
      <c r="K350" s="56"/>
      <c r="L350" s="56"/>
      <c r="M350" s="56"/>
      <c r="N350" s="56"/>
      <c r="O350" s="41"/>
      <c r="R350" s="62"/>
    </row>
    <row r="351" spans="1:18" ht="12.75" customHeight="1">
      <c r="A351" s="264">
        <v>183</v>
      </c>
      <c r="B351" s="265">
        <v>44986</v>
      </c>
      <c r="C351" s="265"/>
      <c r="D351" s="266" t="s">
        <v>493</v>
      </c>
      <c r="E351" s="267" t="s">
        <v>597</v>
      </c>
      <c r="F351" s="237">
        <v>57.5</v>
      </c>
      <c r="G351" s="267"/>
      <c r="H351" s="267">
        <v>120</v>
      </c>
      <c r="I351" s="269">
        <v>120</v>
      </c>
      <c r="J351" s="239" t="s">
        <v>789</v>
      </c>
      <c r="K351" s="240">
        <f>H351-F351</f>
        <v>62.5</v>
      </c>
      <c r="L351" s="241">
        <f>K351/F351</f>
        <v>1.0869565217391304</v>
      </c>
      <c r="M351" s="236" t="s">
        <v>604</v>
      </c>
      <c r="N351" s="242">
        <v>45415</v>
      </c>
      <c r="O351" s="41"/>
      <c r="R351" s="62"/>
    </row>
    <row r="352" spans="1:18" ht="12.75" customHeight="1">
      <c r="A352" s="295">
        <v>184</v>
      </c>
      <c r="B352" s="290">
        <v>45008</v>
      </c>
      <c r="C352" s="290"/>
      <c r="D352" s="58" t="s">
        <v>510</v>
      </c>
      <c r="E352" s="294" t="s">
        <v>597</v>
      </c>
      <c r="F352" s="294" t="s">
        <v>951</v>
      </c>
      <c r="G352" s="56"/>
      <c r="H352" s="56"/>
      <c r="I352" s="56">
        <v>3523</v>
      </c>
      <c r="J352" s="56" t="s">
        <v>600</v>
      </c>
      <c r="K352" s="56"/>
      <c r="L352" s="56"/>
      <c r="M352" s="56"/>
      <c r="N352" s="56"/>
      <c r="O352" s="41"/>
      <c r="R352" s="62"/>
    </row>
    <row r="353" spans="1:38" ht="12.75" customHeight="1">
      <c r="A353" s="289">
        <v>185</v>
      </c>
      <c r="B353" s="290">
        <v>45027</v>
      </c>
      <c r="C353" s="58"/>
      <c r="D353" s="58" t="s">
        <v>952</v>
      </c>
      <c r="E353" s="294" t="s">
        <v>597</v>
      </c>
      <c r="F353" s="56" t="s">
        <v>953</v>
      </c>
      <c r="G353" s="56"/>
      <c r="H353" s="56"/>
      <c r="I353" s="56">
        <v>810</v>
      </c>
      <c r="J353" s="56" t="s">
        <v>600</v>
      </c>
      <c r="K353" s="56"/>
      <c r="L353" s="56"/>
      <c r="M353" s="56"/>
      <c r="N353" s="56"/>
      <c r="O353" s="41"/>
      <c r="R353" s="62"/>
    </row>
    <row r="354" spans="1:38" ht="12.75" customHeight="1">
      <c r="A354" s="289">
        <v>186</v>
      </c>
      <c r="B354" s="290">
        <v>45050</v>
      </c>
      <c r="C354" s="58"/>
      <c r="D354" s="58" t="s">
        <v>42</v>
      </c>
      <c r="E354" s="294" t="s">
        <v>597</v>
      </c>
      <c r="F354" s="56" t="s">
        <v>954</v>
      </c>
      <c r="G354" s="56"/>
      <c r="H354" s="56"/>
      <c r="I354" s="56">
        <v>5040</v>
      </c>
      <c r="J354" s="56" t="s">
        <v>600</v>
      </c>
      <c r="K354" s="56"/>
      <c r="L354" s="56"/>
      <c r="M354" s="56"/>
      <c r="N354" s="56"/>
      <c r="O354" s="41"/>
      <c r="R354" s="62"/>
    </row>
    <row r="355" spans="1:38" ht="12.75" customHeight="1">
      <c r="A355" s="283">
        <v>187</v>
      </c>
      <c r="B355" s="284">
        <v>45075</v>
      </c>
      <c r="C355" s="296"/>
      <c r="D355" s="296" t="s">
        <v>955</v>
      </c>
      <c r="E355" s="297" t="s">
        <v>597</v>
      </c>
      <c r="F355" s="286" t="s">
        <v>956</v>
      </c>
      <c r="G355" s="286"/>
      <c r="H355" s="286"/>
      <c r="I355" s="286">
        <v>732</v>
      </c>
      <c r="J355" s="286" t="s">
        <v>600</v>
      </c>
      <c r="K355" s="286"/>
      <c r="L355" s="286"/>
      <c r="M355" s="286"/>
      <c r="N355" s="286"/>
      <c r="O355" s="41"/>
      <c r="Q355" s="41"/>
      <c r="R355" s="62"/>
      <c r="T355" s="41"/>
      <c r="V355" s="41"/>
      <c r="W355" s="62"/>
      <c r="Y355" s="41"/>
      <c r="AA355" s="41"/>
      <c r="AB355" s="62"/>
      <c r="AD355" s="41"/>
      <c r="AF355" s="41"/>
      <c r="AG355" s="62"/>
      <c r="AI355" s="41"/>
      <c r="AK355" s="41"/>
      <c r="AL355" s="62"/>
    </row>
    <row r="356" spans="1:38" ht="12.75" customHeight="1">
      <c r="A356" s="289">
        <v>188</v>
      </c>
      <c r="B356" s="290">
        <v>45078</v>
      </c>
      <c r="C356" s="58"/>
      <c r="D356" s="58" t="s">
        <v>542</v>
      </c>
      <c r="E356" s="294" t="s">
        <v>597</v>
      </c>
      <c r="F356" s="56" t="s">
        <v>957</v>
      </c>
      <c r="G356" s="56"/>
      <c r="H356" s="56"/>
      <c r="I356" s="56">
        <v>4300</v>
      </c>
      <c r="J356" s="56" t="s">
        <v>600</v>
      </c>
      <c r="K356" s="56"/>
      <c r="L356" s="56"/>
      <c r="M356" s="56"/>
      <c r="N356" s="56"/>
      <c r="O356" s="41"/>
      <c r="Q356" s="41"/>
      <c r="R356" s="62"/>
      <c r="T356" s="41"/>
      <c r="V356" s="41"/>
      <c r="W356" s="62"/>
      <c r="Y356" s="41"/>
      <c r="AA356" s="41"/>
      <c r="AB356" s="62"/>
      <c r="AD356" s="41"/>
      <c r="AF356" s="41"/>
      <c r="AG356" s="62"/>
      <c r="AI356" s="41"/>
      <c r="AK356" s="41"/>
      <c r="AL356" s="62"/>
    </row>
    <row r="357" spans="1:38" ht="12.75" customHeight="1">
      <c r="A357" s="289">
        <v>189</v>
      </c>
      <c r="B357" s="290">
        <v>45103</v>
      </c>
      <c r="C357" s="58"/>
      <c r="D357" s="58" t="s">
        <v>1075</v>
      </c>
      <c r="E357" s="294" t="s">
        <v>597</v>
      </c>
      <c r="F357" s="56" t="s">
        <v>769</v>
      </c>
      <c r="G357" s="56"/>
      <c r="H357" s="56"/>
      <c r="I357" s="56">
        <v>383</v>
      </c>
      <c r="J357" s="56" t="s">
        <v>600</v>
      </c>
      <c r="K357" s="56"/>
      <c r="L357" s="56"/>
      <c r="M357" s="56"/>
      <c r="N357" s="56"/>
      <c r="O357" s="41"/>
      <c r="Q357" s="41"/>
      <c r="R357" s="62"/>
      <c r="T357" s="41"/>
      <c r="V357" s="41"/>
      <c r="W357" s="62"/>
      <c r="Y357" s="41"/>
      <c r="AA357" s="41"/>
      <c r="AB357" s="62"/>
      <c r="AD357" s="41"/>
      <c r="AF357" s="41"/>
      <c r="AG357" s="62"/>
      <c r="AI357" s="41"/>
      <c r="AK357" s="41"/>
      <c r="AL357" s="62"/>
    </row>
    <row r="358" spans="1:38" ht="12.75" customHeight="1">
      <c r="A358" s="289"/>
      <c r="B358" s="290"/>
      <c r="C358" s="58"/>
      <c r="D358" s="58"/>
      <c r="E358" s="294"/>
      <c r="F358" s="56"/>
      <c r="G358" s="56"/>
      <c r="H358" s="56"/>
      <c r="I358" s="56"/>
      <c r="J358" s="56"/>
      <c r="K358" s="56"/>
      <c r="L358" s="56"/>
      <c r="M358" s="56"/>
      <c r="N358" s="56"/>
      <c r="O358" s="41"/>
      <c r="Q358" s="41"/>
      <c r="R358" s="62"/>
      <c r="T358" s="41"/>
      <c r="V358" s="41"/>
      <c r="W358" s="62"/>
      <c r="Y358" s="41"/>
      <c r="AA358" s="41"/>
      <c r="AB358" s="62"/>
      <c r="AD358" s="41"/>
      <c r="AF358" s="41"/>
      <c r="AG358" s="62"/>
      <c r="AI358" s="41"/>
      <c r="AK358" s="41"/>
      <c r="AL358" s="62"/>
    </row>
    <row r="359" spans="1:38" ht="12.75" customHeight="1">
      <c r="A359" s="289"/>
      <c r="B359" s="290"/>
      <c r="C359" s="58"/>
      <c r="D359" s="58"/>
      <c r="E359" s="294"/>
      <c r="F359" s="56"/>
      <c r="G359" s="56"/>
      <c r="H359" s="56"/>
      <c r="I359" s="56"/>
      <c r="J359" s="56"/>
      <c r="K359" s="56"/>
      <c r="L359" s="56"/>
      <c r="M359" s="56"/>
      <c r="N359" s="56"/>
      <c r="O359" s="41"/>
      <c r="R359" s="62"/>
      <c r="T359" s="41"/>
      <c r="W359" s="62"/>
      <c r="Y359" s="41"/>
      <c r="AB359" s="62"/>
      <c r="AD359" s="41"/>
      <c r="AG359" s="62"/>
      <c r="AI359" s="41"/>
      <c r="AL359" s="62"/>
    </row>
    <row r="360" spans="1:38" ht="12.75" customHeight="1">
      <c r="A360" s="58"/>
      <c r="B360" s="58"/>
      <c r="C360" s="58"/>
      <c r="D360" s="58"/>
      <c r="E360" s="58"/>
      <c r="F360" s="56"/>
      <c r="G360" s="56"/>
      <c r="H360" s="56"/>
      <c r="I360" s="56"/>
      <c r="J360" s="31"/>
      <c r="K360" s="56"/>
      <c r="L360" s="56"/>
      <c r="M360" s="56"/>
      <c r="N360" s="58"/>
      <c r="O360" s="41"/>
      <c r="R360" s="62"/>
      <c r="T360" s="41"/>
      <c r="W360" s="62"/>
      <c r="Y360" s="41"/>
      <c r="AB360" s="62"/>
      <c r="AD360" s="41"/>
      <c r="AG360" s="62"/>
      <c r="AI360" s="41"/>
      <c r="AL360" s="62"/>
    </row>
    <row r="361" spans="1:38" ht="12.75" customHeight="1">
      <c r="B361" s="298" t="s">
        <v>958</v>
      </c>
      <c r="F361" s="62"/>
      <c r="G361" s="62"/>
      <c r="H361" s="62"/>
      <c r="I361" s="62"/>
      <c r="J361" s="41"/>
      <c r="K361" s="62"/>
      <c r="L361" s="62"/>
      <c r="M361" s="62"/>
      <c r="O361" s="41"/>
      <c r="R361" s="62"/>
      <c r="T361" s="41"/>
      <c r="W361" s="62"/>
      <c r="Y361" s="41"/>
      <c r="AB361" s="62"/>
      <c r="AD361" s="41"/>
      <c r="AG361" s="62"/>
      <c r="AI361" s="41"/>
      <c r="AL361" s="62"/>
    </row>
    <row r="362" spans="1:38" ht="12.75" customHeight="1">
      <c r="A362" s="299"/>
      <c r="F362" s="62"/>
      <c r="G362" s="62"/>
      <c r="H362" s="62"/>
      <c r="I362" s="62"/>
      <c r="J362" s="41"/>
      <c r="K362" s="62"/>
      <c r="L362" s="62"/>
      <c r="M362" s="62"/>
      <c r="O362" s="41"/>
      <c r="R362" s="62"/>
      <c r="T362" s="41"/>
      <c r="W362" s="62"/>
      <c r="Y362" s="41"/>
      <c r="AB362" s="62"/>
      <c r="AD362" s="41"/>
      <c r="AG362" s="62"/>
      <c r="AI362" s="41"/>
      <c r="AL362" s="62"/>
    </row>
    <row r="363" spans="1:38" ht="12.75" customHeight="1">
      <c r="A363" s="299"/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1:38" ht="12.75" customHeight="1">
      <c r="A364" s="56"/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1:3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1:3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1:3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1:3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</sheetData>
  <autoFilter ref="R1:R360"/>
  <mergeCells count="14">
    <mergeCell ref="A145:A146"/>
    <mergeCell ref="B145:B146"/>
    <mergeCell ref="J145:J146"/>
    <mergeCell ref="J127:J128"/>
    <mergeCell ref="O104:O105"/>
    <mergeCell ref="O127:O128"/>
    <mergeCell ref="B127:B128"/>
    <mergeCell ref="A127:A128"/>
    <mergeCell ref="P104:P105"/>
    <mergeCell ref="A104:A105"/>
    <mergeCell ref="B104:B105"/>
    <mergeCell ref="J104:J105"/>
    <mergeCell ref="M104:M105"/>
    <mergeCell ref="N104:N105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2023-07-03T02:53:53Z</dcterms:modified>
</cp:coreProperties>
</file>