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49523B71-0D3A-49E4-BBF8-EC090005F4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F&amp;O)'!$A$71:$B$282</definedName>
  </definedNames>
  <calcPr calcId="181029"/>
</workbook>
</file>

<file path=xl/calcChain.xml><?xml version="1.0" encoding="utf-8"?>
<calcChain xmlns="http://schemas.openxmlformats.org/spreadsheetml/2006/main">
  <c r="P20" i="6" l="1"/>
  <c r="K54" i="6"/>
  <c r="M54" i="6" s="1"/>
  <c r="K53" i="6"/>
  <c r="K52" i="6"/>
  <c r="K51" i="6"/>
  <c r="M51" i="6" s="1"/>
  <c r="K44" i="6"/>
  <c r="K45" i="6"/>
  <c r="L11" i="6"/>
  <c r="K11" i="6"/>
  <c r="M11" i="6" s="1"/>
  <c r="K33" i="6" l="1"/>
  <c r="L33" i="6" l="1"/>
  <c r="M33" i="6" s="1"/>
  <c r="L16" i="6"/>
  <c r="K16" i="6"/>
  <c r="M16" i="6" s="1"/>
  <c r="K50" i="6"/>
  <c r="M50" i="6" s="1"/>
  <c r="K47" i="6"/>
  <c r="K46" i="6"/>
  <c r="K49" i="6"/>
  <c r="K48" i="6"/>
  <c r="P18" i="6" l="1"/>
  <c r="P17" i="6"/>
  <c r="K273" i="6" l="1"/>
  <c r="L273" i="6" s="1"/>
  <c r="P15" i="6" l="1"/>
  <c r="K279" i="6" l="1"/>
  <c r="L279" i="6" s="1"/>
  <c r="P14" i="6"/>
  <c r="P13" i="6"/>
  <c r="P12" i="6" l="1"/>
  <c r="P59" i="6" l="1"/>
  <c r="P10" i="6" l="1"/>
  <c r="K258" i="6" l="1"/>
  <c r="L258" i="6" s="1"/>
  <c r="K268" i="6" l="1"/>
  <c r="L268" i="6" s="1"/>
  <c r="K274" i="6" l="1"/>
  <c r="L274" i="6" s="1"/>
  <c r="K242" i="6" l="1"/>
  <c r="L242" i="6" s="1"/>
  <c r="K243" i="6" l="1"/>
  <c r="L243" i="6" s="1"/>
  <c r="K269" i="6" l="1"/>
  <c r="L269" i="6" s="1"/>
  <c r="K261" i="6" l="1"/>
  <c r="L261" i="6" s="1"/>
  <c r="K265" i="6" l="1"/>
  <c r="L265" i="6" s="1"/>
  <c r="K270" i="6" l="1"/>
  <c r="L270" i="6" s="1"/>
  <c r="K262" i="6" l="1"/>
  <c r="L262" i="6" s="1"/>
  <c r="K256" i="6"/>
  <c r="L256" i="6" s="1"/>
  <c r="K264" i="6" l="1"/>
  <c r="L264" i="6" s="1"/>
  <c r="K252" i="6" l="1"/>
  <c r="L252" i="6" s="1"/>
  <c r="K253" i="6" l="1"/>
  <c r="L253" i="6" s="1"/>
  <c r="K246" i="6"/>
  <c r="L246" i="6" s="1"/>
  <c r="K263" i="6" l="1"/>
  <c r="L263" i="6" s="1"/>
  <c r="K257" i="6"/>
  <c r="L257" i="6" s="1"/>
  <c r="K259" i="6" l="1"/>
  <c r="L259" i="6" s="1"/>
  <c r="L6" i="2" l="1"/>
  <c r="K6" i="3"/>
  <c r="D7" i="5" l="1"/>
  <c r="M7" i="6"/>
  <c r="K254" i="6" l="1"/>
  <c r="L254" i="6" s="1"/>
  <c r="K251" i="6" l="1"/>
  <c r="L251" i="6" s="1"/>
  <c r="K255" i="6" l="1"/>
  <c r="L255" i="6" s="1"/>
  <c r="K250" i="6"/>
  <c r="L250" i="6" s="1"/>
  <c r="K249" i="6"/>
  <c r="L249" i="6" s="1"/>
  <c r="K247" i="6"/>
  <c r="L247" i="6" s="1"/>
  <c r="H245" i="6"/>
  <c r="K245" i="6" s="1"/>
  <c r="L245" i="6" s="1"/>
  <c r="K244" i="6"/>
  <c r="L244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F213" i="6"/>
  <c r="K213" i="6" s="1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F207" i="6"/>
  <c r="K207" i="6" s="1"/>
  <c r="L207" i="6" s="1"/>
  <c r="F206" i="6"/>
  <c r="K206" i="6" s="1"/>
  <c r="L206" i="6" s="1"/>
  <c r="K205" i="6"/>
  <c r="L205" i="6" s="1"/>
  <c r="F204" i="6"/>
  <c r="K204" i="6" s="1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8" i="6"/>
  <c r="L188" i="6" s="1"/>
  <c r="K186" i="6"/>
  <c r="L186" i="6" s="1"/>
  <c r="K185" i="6"/>
  <c r="L185" i="6" s="1"/>
  <c r="F184" i="6"/>
  <c r="K184" i="6" s="1"/>
  <c r="L184" i="6" s="1"/>
  <c r="K183" i="6"/>
  <c r="L183" i="6" s="1"/>
  <c r="K180" i="6"/>
  <c r="L180" i="6" s="1"/>
  <c r="K179" i="6"/>
  <c r="L179" i="6" s="1"/>
  <c r="K178" i="6"/>
  <c r="L178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8" i="6"/>
  <c r="L158" i="6" s="1"/>
  <c r="K156" i="6"/>
  <c r="L156" i="6" s="1"/>
  <c r="K154" i="6"/>
  <c r="L154" i="6" s="1"/>
  <c r="K152" i="6"/>
  <c r="L152" i="6" s="1"/>
  <c r="K151" i="6"/>
  <c r="L151" i="6" s="1"/>
  <c r="K150" i="6"/>
  <c r="L150" i="6" s="1"/>
  <c r="K148" i="6"/>
  <c r="L148" i="6" s="1"/>
  <c r="K147" i="6"/>
  <c r="L147" i="6" s="1"/>
  <c r="K146" i="6"/>
  <c r="L146" i="6" s="1"/>
  <c r="K145" i="6"/>
  <c r="K144" i="6"/>
  <c r="L144" i="6" s="1"/>
  <c r="K143" i="6"/>
  <c r="L143" i="6" s="1"/>
  <c r="K141" i="6"/>
  <c r="L141" i="6" s="1"/>
  <c r="K140" i="6"/>
  <c r="L140" i="6" s="1"/>
  <c r="K139" i="6"/>
  <c r="L139" i="6" s="1"/>
  <c r="K138" i="6"/>
  <c r="L138" i="6" s="1"/>
  <c r="K137" i="6"/>
  <c r="L137" i="6" s="1"/>
  <c r="F136" i="6"/>
  <c r="K136" i="6" s="1"/>
  <c r="L136" i="6" s="1"/>
  <c r="H135" i="6"/>
  <c r="K135" i="6" s="1"/>
  <c r="L135" i="6" s="1"/>
  <c r="K132" i="6"/>
  <c r="L132" i="6" s="1"/>
  <c r="K131" i="6"/>
  <c r="L131" i="6" s="1"/>
  <c r="K130" i="6"/>
  <c r="L130" i="6" s="1"/>
  <c r="K129" i="6"/>
  <c r="L129" i="6" s="1"/>
  <c r="K128" i="6"/>
  <c r="L128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H101" i="6"/>
  <c r="K101" i="6" s="1"/>
  <c r="L101" i="6" s="1"/>
  <c r="F100" i="6"/>
  <c r="K100" i="6" s="1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6" i="4"/>
</calcChain>
</file>

<file path=xl/sharedStrings.xml><?xml version="1.0" encoding="utf-8"?>
<sst xmlns="http://schemas.openxmlformats.org/spreadsheetml/2006/main" count="2860" uniqueCount="1107">
  <si>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</si>
  <si>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</si>
  <si>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</si>
  <si>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</si>
  <si>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</si>
  <si>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</si>
  <si>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</si>
  <si>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</si>
  <si>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</si>
  <si>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</si>
  <si>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</si>
  <si>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</si>
  <si>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</si>
  <si>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</si>
  <si>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</si>
  <si>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</si>
  <si>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</si>
  <si>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</si>
  <si>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</si>
  <si>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</si>
  <si>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</si>
  <si>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</si>
  <si>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</si>
  <si>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</si>
  <si>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</si>
  <si>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</si>
  <si>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</si>
  <si>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</si>
  <si>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</si>
  <si>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</si>
  <si>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</si>
  <si>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</si>
  <si>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</si>
  <si>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</si>
  <si>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</si>
  <si>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</si>
  <si>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</si>
  <si>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</si>
  <si>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</si>
  <si>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</si>
  <si>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</si>
  <si>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</si>
  <si>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</si>
  <si>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</si>
  <si>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</si>
  <si>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</si>
  <si>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</si>
  <si>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</si>
  <si>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</si>
  <si>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</si>
  <si>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</si>
  <si>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</si>
  <si>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</si>
  <si>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</si>
  <si>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</si>
  <si>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</si>
  <si>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</si>
  <si>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</si>
  <si>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</si>
  <si>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</si>
  <si>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</si>
  <si>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</si>
  <si>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</si>
  <si>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</si>
  <si>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</si>
  <si>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</si>
  <si>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</si>
  <si>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</si>
  <si>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</si>
  <si>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</si>
  <si>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</si>
  <si>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</si>
  <si>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</si>
  <si>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</si>
  <si>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</si>
  <si>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</si>
  <si>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</si>
  <si>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</si>
  <si>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</si>
  <si>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</si>
  <si>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</si>
  <si>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</si>
  <si>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</si>
  <si>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</si>
  <si>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</si>
  <si>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</si>
  <si>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</si>
  <si>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</si>
  <si>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</si>
  <si>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</si>
  <si>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</si>
  <si>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</si>
  <si>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</si>
  <si>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</si>
  <si>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</si>
  <si>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</si>
  <si>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</si>
  <si>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</si>
  <si>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</si>
  <si>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</si>
  <si>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</si>
  <si>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</si>
  <si>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</si>
  <si>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</si>
  <si>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</si>
  <si>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</si>
  <si>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</si>
  <si>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</si>
  <si>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</si>
  <si>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</si>
  <si>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</si>
  <si>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</si>
  <si>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</si>
  <si>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</si>
  <si>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</si>
  <si>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</si>
  <si>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</si>
  <si>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</si>
  <si>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</si>
  <si>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</si>
  <si>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</si>
  <si>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</si>
  <si>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</si>
  <si>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</si>
  <si>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</si>
  <si>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</si>
  <si>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</si>
  <si>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</si>
  <si>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</si>
  <si>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</si>
  <si>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</si>
  <si>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</si>
  <si>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</si>
  <si>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</si>
  <si>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</si>
  <si>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</si>
  <si>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</si>
  <si>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</si>
  <si>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</si>
  <si>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</si>
  <si>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</si>
  <si>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</si>
  <si>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</si>
  <si>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</si>
  <si>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</si>
  <si>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</si>
  <si>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</si>
  <si>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</si>
  <si>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</si>
  <si>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</si>
  <si>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</si>
  <si>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</si>
  <si>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</si>
  <si>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</si>
  <si>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</si>
  <si>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</si>
  <si>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</si>
  <si>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</si>
  <si>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</si>
  <si>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</si>
  <si>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</si>
  <si>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</si>
  <si>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</si>
  <si>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</si>
  <si>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</si>
  <si>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</si>
  <si>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</si>
  <si>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</si>
  <si>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</si>
  <si>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</si>
  <si>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</si>
  <si>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</si>
  <si>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</si>
  <si>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</si>
  <si>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</si>
  <si>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</si>
  <si>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</si>
  <si>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</si>
  <si>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</si>
  <si>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</si>
  <si>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</si>
  <si>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</si>
  <si>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</si>
  <si>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</si>
  <si>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</si>
  <si>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</si>
  <si>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</si>
  <si>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</si>
  <si>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</si>
  <si>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</si>
  <si>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</si>
  <si>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</si>
  <si>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</si>
  <si>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</si>
  <si>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</si>
  <si>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</si>
  <si>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</si>
  <si>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</si>
  <si>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</si>
  <si>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</si>
  <si>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</si>
  <si>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</si>
  <si>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</si>
  <si>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</si>
  <si>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</si>
  <si>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</si>
  <si>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</si>
  <si>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</si>
  <si>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</si>
  <si>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</si>
  <si>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</si>
  <si>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</si>
  <si>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</si>
  <si>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</si>
  <si>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</si>
  <si>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</si>
  <si>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</si>
  <si>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</si>
  <si>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</si>
  <si>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</si>
  <si>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</si>
  <si>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</si>
  <si>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</si>
  <si>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</si>
  <si>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</si>
  <si>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</si>
  <si>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</si>
  <si>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</si>
  <si>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</si>
  <si>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</si>
  <si>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</si>
  <si>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</si>
  <si>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</si>
  <si>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</si>
  <si>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</si>
  <si>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</si>
  <si>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</si>
  <si>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</si>
  <si>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</si>
  <si>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</si>
  <si>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</si>
  <si>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</si>
  <si>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</si>
  <si>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</si>
  <si>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</si>
  <si>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</si>
  <si>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</si>
  <si>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</si>
  <si>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</si>
  <si>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</si>
  <si>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</si>
  <si>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</si>
  <si>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</si>
  <si>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</si>
  <si>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</si>
  <si>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</si>
  <si>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</si>
  <si>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</si>
  <si>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</si>
  <si>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</si>
  <si>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</si>
  <si>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</si>
  <si>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</si>
  <si>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</si>
  <si>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</si>
  <si>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</si>
  <si>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</si>
  <si>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</si>
  <si>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</si>
  <si>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</si>
  <si>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</si>
  <si>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</si>
  <si>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</si>
  <si>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</si>
  <si>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</si>
  <si>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</si>
  <si>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</si>
  <si>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</si>
  <si>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</si>
  <si>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</si>
  <si>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</si>
  <si>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</si>
  <si>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</si>
  <si>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</si>
  <si>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</si>
  <si>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</si>
  <si>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</si>
  <si>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</si>
  <si>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</si>
  <si>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</si>
  <si>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</si>
  <si>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</si>
  <si>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</si>
  <si>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</si>
  <si>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</si>
  <si>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</si>
  <si>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</si>
  <si>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</si>
  <si>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</si>
  <si>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</si>
  <si>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</si>
  <si>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</si>
  <si>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</si>
  <si>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</si>
  <si>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</si>
  <si>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</si>
  <si>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</si>
  <si>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</si>
  <si>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</si>
  <si>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</si>
  <si>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</si>
  <si>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</si>
  <si>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</si>
  <si>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</si>
  <si>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</si>
  <si>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</si>
  <si>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</si>
  <si>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</si>
  <si>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</si>
  <si>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</si>
  <si>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</si>
  <si>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</si>
  <si>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</si>
  <si>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</si>
  <si>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</si>
  <si>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</si>
  <si>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</si>
  <si>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</si>
  <si>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</si>
  <si>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</si>
  <si>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</si>
  <si>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</si>
  <si>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</si>
  <si>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</si>
  <si>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</si>
  <si>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</si>
  <si>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</si>
  <si>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</si>
  <si>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</si>
  <si>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</si>
  <si>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</si>
  <si>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</si>
  <si>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</si>
  <si>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</si>
  <si>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</si>
  <si>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</si>
  <si>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</si>
  <si>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</si>
  <si>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</si>
  <si>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</si>
  <si>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</si>
  <si>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</si>
  <si>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</si>
  <si>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</si>
  <si>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</si>
  <si>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</si>
  <si>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</si>
  <si>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</si>
  <si>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</si>
  <si>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</si>
  <si>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</si>
  <si>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</si>
  <si>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</si>
  <si>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</si>
  <si>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</si>
  <si>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</si>
  <si>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</si>
  <si>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</si>
  <si>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</si>
  <si>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</si>
  <si>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</si>
  <si>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</si>
  <si>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</si>
  <si>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</si>
  <si>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</si>
  <si>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</si>
  <si>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</si>
  <si>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</si>
  <si>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</si>
  <si>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</si>
  <si>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</si>
  <si>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</si>
  <si>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</si>
  <si>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</si>
  <si>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</si>
  <si>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</si>
  <si>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</si>
  <si>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</si>
  <si>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</si>
  <si>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</si>
  <si>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</si>
  <si>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</si>
  <si>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</si>
  <si>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</si>
  <si>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</si>
  <si>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</si>
  <si>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</si>
  <si>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</si>
  <si>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</si>
  <si>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</si>
  <si>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</si>
  <si>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</si>
  <si>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</si>
  <si>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</si>
  <si>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</si>
  <si>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</si>
  <si>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</si>
  <si>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</si>
  <si>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</si>
  <si>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</si>
  <si>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</si>
  <si>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</si>
  <si>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</si>
  <si>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</si>
  <si>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</si>
  <si>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</si>
  <si>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</si>
  <si>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</si>
  <si>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</si>
  <si>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</si>
  <si>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</si>
  <si>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</si>
  <si>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</si>
  <si>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</si>
  <si>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</si>
  <si>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</si>
  <si>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</si>
  <si>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</si>
  <si>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</si>
  <si>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</si>
  <si>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</si>
  <si>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</si>
  <si>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</si>
  <si>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</si>
  <si>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</si>
  <si>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</si>
  <si>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</si>
  <si>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</si>
  <si>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</si>
  <si>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</si>
  <si>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</si>
  <si>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</si>
  <si>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</si>
  <si>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</si>
  <si>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</si>
  <si>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</si>
  <si>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</si>
  <si>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</si>
  <si>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</si>
  <si>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</si>
  <si>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</si>
  <si>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</si>
  <si>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</si>
  <si>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</si>
  <si>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</si>
  <si>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</si>
  <si>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</si>
  <si>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</si>
  <si>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</si>
  <si>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</si>
  <si>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</si>
  <si>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</si>
  <si>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</si>
  <si>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</si>
  <si>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</si>
  <si>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</si>
  <si>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</si>
  <si>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</si>
  <si>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</si>
  <si>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</si>
  <si>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</si>
  <si>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</si>
  <si>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</si>
  <si>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</si>
  <si>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</si>
  <si>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</si>
  <si>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</si>
  <si>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</si>
  <si>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</si>
  <si>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</si>
  <si>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</si>
  <si>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</si>
  <si>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</si>
  <si>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</si>
  <si>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</si>
  <si>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</si>
  <si>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</si>
  <si>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</si>
  <si>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</si>
  <si>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</si>
  <si>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</si>
  <si>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</si>
  <si>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</si>
  <si>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</si>
  <si>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</si>
  <si>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</si>
  <si>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</si>
  <si>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</si>
  <si>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</si>
  <si>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</si>
  <si>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</si>
  <si>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</si>
  <si>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</si>
  <si>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</si>
  <si>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</si>
  <si>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</si>
  <si>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</si>
  <si>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</si>
  <si>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</si>
  <si>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</si>
  <si>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</si>
  <si>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</si>
  <si>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</si>
  <si>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</si>
  <si>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</si>
  <si>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</si>
  <si>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</si>
  <si>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</si>
  <si>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</si>
  <si>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</si>
  <si>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</si>
  <si>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</si>
  <si>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</si>
  <si>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</si>
  <si>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</si>
  <si>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</si>
  <si>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</si>
  <si>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</si>
  <si>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</si>
  <si>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</si>
  <si>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</si>
  <si>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</si>
  <si>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</si>
  <si>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</si>
  <si>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</si>
  <si>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</si>
  <si>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</si>
  <si>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</si>
  <si>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</si>
  <si>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</si>
  <si>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</si>
  <si>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</si>
  <si>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</si>
  <si>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</si>
  <si>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</si>
  <si>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</si>
  <si>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</si>
  <si>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</si>
  <si>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</si>
  <si>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</si>
  <si>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</si>
  <si>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</si>
  <si>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</si>
  <si>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</si>
  <si>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</si>
  <si>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</si>
  <si>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</si>
  <si>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</si>
  <si>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</si>
  <si>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</si>
  <si>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</si>
  <si>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</si>
  <si>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</si>
  <si>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</si>
  <si>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</si>
  <si>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</si>
  <si>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</si>
  <si>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</si>
  <si>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</si>
  <si>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</si>
  <si>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</si>
  <si>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</si>
  <si>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</si>
  <si>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</si>
  <si>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</si>
  <si>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</si>
  <si>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</si>
  <si>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</si>
  <si>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</si>
  <si>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</si>
  <si>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</si>
  <si>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</si>
  <si>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</si>
  <si>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</si>
  <si>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</si>
  <si>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</si>
  <si>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</si>
  <si>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</si>
  <si>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</si>
  <si>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</si>
  <si>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</si>
  <si>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</si>
  <si>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</si>
  <si>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</si>
  <si>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</si>
  <si>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</si>
  <si>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</si>
  <si>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</si>
  <si>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</si>
  <si>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</si>
  <si>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</si>
  <si>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</si>
  <si>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</si>
  <si>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</si>
  <si>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</si>
  <si>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</si>
  <si>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</si>
  <si>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</si>
  <si>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</si>
  <si>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</si>
  <si>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</si>
  <si>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</si>
  <si>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</si>
  <si>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</si>
  <si>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</si>
  <si>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</si>
  <si>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</si>
  <si>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</si>
  <si>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</si>
  <si>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</si>
  <si>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</si>
  <si>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</si>
  <si>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</si>
  <si>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</si>
  <si>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</si>
  <si>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</si>
  <si>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</si>
  <si>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</si>
  <si>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</si>
  <si>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</si>
  <si>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</si>
  <si>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</si>
  <si>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</si>
  <si>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</si>
  <si>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</si>
  <si>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</si>
  <si>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</si>
  <si>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</si>
  <si>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</si>
  <si>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</si>
  <si>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</si>
  <si>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</si>
  <si>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</si>
  <si>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</si>
  <si>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</si>
  <si>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</si>
  <si>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</si>
  <si>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</si>
  <si>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</si>
  <si>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</si>
  <si>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</si>
  <si>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</si>
  <si>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</si>
  <si>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</si>
  <si>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</si>
  <si>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</si>
  <si>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</si>
  <si>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</si>
  <si>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</si>
  <si>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</si>
  <si>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</si>
  <si>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</si>
  <si>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</si>
  <si>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</si>
  <si>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</si>
  <si>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</si>
  <si>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</si>
  <si>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</si>
  <si>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</si>
  <si>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</si>
  <si>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</si>
  <si>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</si>
  <si>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</si>
  <si>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</si>
  <si>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</si>
  <si>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</si>
  <si>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</si>
  <si>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</si>
  <si>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</si>
  <si>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</si>
  <si>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</si>
  <si>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</si>
  <si>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</si>
  <si>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</si>
  <si>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</si>
  <si>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</si>
  <si>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</si>
  <si>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</si>
  <si>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</si>
  <si>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</si>
  <si>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</si>
  <si>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</si>
  <si>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</si>
  <si>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</si>
  <si>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</si>
  <si>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</si>
  <si>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</si>
  <si>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</si>
  <si>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</si>
  <si>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</si>
  <si>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</si>
  <si>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</si>
  <si>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</si>
  <si>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</si>
  <si>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</si>
  <si>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</si>
  <si>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</si>
  <si>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</si>
  <si>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</si>
  <si>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</si>
  <si>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</si>
  <si>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</si>
  <si>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</si>
  <si>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</si>
  <si>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</si>
  <si>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</si>
  <si>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</si>
  <si>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</si>
  <si>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</si>
  <si>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</si>
  <si>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</si>
  <si>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</si>
  <si>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</si>
  <si>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</si>
  <si>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</si>
  <si>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</si>
  <si>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</si>
  <si>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</si>
  <si>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</si>
  <si>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</si>
  <si>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</si>
  <si>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</si>
  <si>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</si>
  <si>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</si>
  <si>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</si>
  <si>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</si>
  <si>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</si>
  <si>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</si>
  <si>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</si>
  <si>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</si>
  <si>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</si>
  <si>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</si>
  <si>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</si>
  <si>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</si>
  <si>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</si>
  <si>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</si>
  <si>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</si>
  <si>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</si>
  <si>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</si>
  <si>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</si>
  <si>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</si>
  <si>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</si>
  <si>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</si>
  <si>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</si>
  <si>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</si>
  <si>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</si>
  <si>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</si>
  <si>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</si>
  <si>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</si>
  <si>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</si>
  <si>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</si>
  <si>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</si>
  <si>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</si>
  <si>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</si>
  <si>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</si>
  <si>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</si>
  <si>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</si>
  <si>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</si>
  <si>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</si>
  <si>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</si>
  <si>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</si>
  <si>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</si>
  <si>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</si>
  <si>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</si>
  <si>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</si>
  <si>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</si>
  <si>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</si>
  <si>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</si>
  <si>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</si>
  <si>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</si>
  <si>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</si>
  <si>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</si>
  <si>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</si>
  <si>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</si>
  <si>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</si>
  <si>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</si>
  <si>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</si>
  <si>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</si>
  <si>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</si>
  <si>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</si>
  <si>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</si>
  <si>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</si>
  <si>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</si>
  <si>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</si>
  <si>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</si>
  <si>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</si>
  <si>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</si>
  <si>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</si>
  <si>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</si>
  <si>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</si>
  <si>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</si>
  <si>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</si>
  <si>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</si>
  <si>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</si>
  <si>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</si>
  <si>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</si>
  <si>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</si>
  <si>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</si>
  <si>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</si>
  <si>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</si>
  <si>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</si>
  <si>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</si>
  <si>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</si>
  <si>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</si>
  <si>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</si>
  <si>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</si>
  <si>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</si>
  <si>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</si>
  <si>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</si>
  <si>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</si>
  <si>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</si>
  <si>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</si>
  <si>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</si>
  <si>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</si>
  <si>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</si>
  <si>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</si>
  <si>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</si>
  <si>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</si>
  <si>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</si>
  <si>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</si>
  <si>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</si>
  <si>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</si>
  <si>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</si>
  <si>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</si>
  <si>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</si>
  <si>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</si>
  <si>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</si>
  <si>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</si>
  <si>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</si>
  <si>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</si>
  <si>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</si>
  <si>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</si>
  <si>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</si>
  <si>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</si>
  <si>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</si>
  <si>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</si>
  <si>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</si>
  <si>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</si>
  <si>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</si>
  <si>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</si>
  <si>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</si>
  <si>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</si>
  <si>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</si>
  <si>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</si>
  <si>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</si>
  <si>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</si>
  <si>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</si>
  <si>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</si>
  <si>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</si>
  <si>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</si>
  <si>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</si>
  <si>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</si>
  <si>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</si>
  <si>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</si>
  <si>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</si>
  <si>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</si>
  <si>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N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</si>
  <si>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</si>
  <si>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</si>
  <si>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</si>
  <si>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</si>
  <si>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</si>
  <si>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</si>
  <si>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</si>
  <si>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</si>
  <si>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</si>
  <si>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</si>
  <si>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</si>
  <si>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</si>
  <si>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</si>
  <si>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</si>
  <si>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</si>
  <si>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</si>
  <si>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</si>
  <si>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2080-2100</t>
  </si>
  <si>
    <t>NSE</t>
  </si>
  <si>
    <t>48-52</t>
  </si>
  <si>
    <t>920-930</t>
  </si>
  <si>
    <t>37.3-41.30</t>
  </si>
  <si>
    <t>D</t>
  </si>
  <si>
    <t>2485-2585</t>
  </si>
  <si>
    <t>2800-3000</t>
  </si>
  <si>
    <t>670-710</t>
  </si>
  <si>
    <t>143-147</t>
  </si>
  <si>
    <t>158-168</t>
  </si>
  <si>
    <t>MULTIPLIER SHARE &amp; STOCK ADVISORS PRIVATE LIMITED</t>
  </si>
  <si>
    <t>2900-2920</t>
  </si>
  <si>
    <t>3780-3880</t>
  </si>
  <si>
    <t>4100-4200</t>
  </si>
  <si>
    <t>1810-1945</t>
  </si>
  <si>
    <t>2150-2350</t>
  </si>
  <si>
    <t>ASIANPAINT 2900 CE 25 APR</t>
  </si>
  <si>
    <t>ASIANPAINT 3000 CE 25 APR</t>
  </si>
  <si>
    <t>GRAVITON RESEARCH CAPITAL LLP</t>
  </si>
  <si>
    <t>GIANLIFE</t>
  </si>
  <si>
    <t>3795-3875</t>
  </si>
  <si>
    <t>4100-4300</t>
  </si>
  <si>
    <t>1820-1950</t>
  </si>
  <si>
    <t>CRESSAN</t>
  </si>
  <si>
    <t>GEETANJALI GUNAJI MEDHEKAR</t>
  </si>
  <si>
    <t>MANSI SHARE AND STOCK ADVISORS PVT LTD</t>
  </si>
  <si>
    <t>INDSWFTLAB</t>
  </si>
  <si>
    <t>Ind-Swift Labs Ltd.</t>
  </si>
  <si>
    <t>1325-1385</t>
  </si>
  <si>
    <t>1490-1590</t>
  </si>
  <si>
    <t>1024-1054</t>
  </si>
  <si>
    <t>1125-1195</t>
  </si>
  <si>
    <t>TITAN APR FUT</t>
  </si>
  <si>
    <t>3903-3963</t>
  </si>
  <si>
    <t>BANKNIFTY 47300 CE 3 APR</t>
  </si>
  <si>
    <t>BANKNIFTY 47800 CE 3 APR</t>
  </si>
  <si>
    <t>FINNIFTY 20850 PE 02 APR</t>
  </si>
  <si>
    <t>FINNIFTY 21100 CE 02 APR</t>
  </si>
  <si>
    <t>SHUBHAM ASHOKBHAI PATEL</t>
  </si>
  <si>
    <t>GALAGEX</t>
  </si>
  <si>
    <t>ARUN KUMAR GUPTA</t>
  </si>
  <si>
    <t>HEADSUP</t>
  </si>
  <si>
    <t>Heads UP Ventures Limited</t>
  </si>
  <si>
    <t>Chemicals</t>
  </si>
  <si>
    <t>Loss of Rs.59/-</t>
  </si>
  <si>
    <t>Profit of Rs.85/-</t>
  </si>
  <si>
    <t>MARUTI APR FUT</t>
  </si>
  <si>
    <t>12600-12610</t>
  </si>
  <si>
    <t>12815-13025</t>
  </si>
  <si>
    <t>90-60</t>
  </si>
  <si>
    <t>Profit of Rs.20/-</t>
  </si>
  <si>
    <t>NIFTY 23000 CE 25 APR</t>
  </si>
  <si>
    <t>Profit of Rs.92/-</t>
  </si>
  <si>
    <t>Loss of Rs.57.5/-</t>
  </si>
  <si>
    <t>Retail Research Technical Calls &amp; Fundamental Performance Report for the month of April-2024</t>
  </si>
  <si>
    <t>KDL</t>
  </si>
  <si>
    <t>SUMANCHEPURI</t>
  </si>
  <si>
    <t>MANSI SHARE &amp; STOCK ADVISORS PRIVATE LIMITED</t>
  </si>
  <si>
    <t>PIFL</t>
  </si>
  <si>
    <t>B.M. HOUSE (INDIA) LIMITED</t>
  </si>
  <si>
    <t>BABITA JAIN</t>
  </si>
  <si>
    <t>SEML</t>
  </si>
  <si>
    <t>PARTH INFIN BROKERS PVT LTD</t>
  </si>
  <si>
    <t>HCC-RE</t>
  </si>
  <si>
    <t>Hindustan Construction Co</t>
  </si>
  <si>
    <t>MITTAL PUNEET</t>
  </si>
  <si>
    <t>HILTON</t>
  </si>
  <si>
    <t>Hilton Metal Forging Limi</t>
  </si>
  <si>
    <t>ELAN VENTURES PRIVATE LIMITED</t>
  </si>
  <si>
    <t>KRYSTAL</t>
  </si>
  <si>
    <t>Krystal Integrated Ser L</t>
  </si>
  <si>
    <t>SADBHAV</t>
  </si>
  <si>
    <t>Sadbhav Engineering Limit</t>
  </si>
  <si>
    <t>SIGNORIA</t>
  </si>
  <si>
    <t>Signoria Creation Limited</t>
  </si>
  <si>
    <t>ASHWIN STOCKS AND INVESTMENT PRIVATE LIMITED</t>
  </si>
  <si>
    <t>VIKASECO</t>
  </si>
  <si>
    <t>Vikas EcoTech Limited</t>
  </si>
  <si>
    <t>VISHWAS FINCAP SERVICES PRIVATE LIMITED</t>
  </si>
  <si>
    <t>VISHWAS</t>
  </si>
  <si>
    <t>Vishwas Agri Seeds Ltd</t>
  </si>
  <si>
    <t>VIPUL HARIDAS THAKKAR</t>
  </si>
  <si>
    <t>INSPIRE</t>
  </si>
  <si>
    <t>Inspire Films Limited</t>
  </si>
  <si>
    <t>RASHI EQUISEARCH PVT LTD</t>
  </si>
  <si>
    <t>Profit of Rs.33.5/-</t>
  </si>
  <si>
    <t>HDFCBANK APR FUT</t>
  </si>
  <si>
    <t>1500-1502</t>
  </si>
  <si>
    <t>1525-1550</t>
  </si>
  <si>
    <t>FINNIFTY 21200 CE 02 APR</t>
  </si>
  <si>
    <t>50-75</t>
  </si>
  <si>
    <t>1250-1310</t>
  </si>
  <si>
    <t>1415-1515</t>
  </si>
  <si>
    <t>Profit of Rs.7.5/-</t>
  </si>
  <si>
    <t>TATACONSUM 1100 CE 28 APR</t>
  </si>
  <si>
    <t>TATACONSUM 1130 CE 28 APR</t>
  </si>
  <si>
    <t>NAVINFLUOR APR FUT</t>
  </si>
  <si>
    <t>3173-3179</t>
  </si>
  <si>
    <t>3240-3310</t>
  </si>
  <si>
    <t>Profit of Rs.5.5/-</t>
  </si>
  <si>
    <t>20-30</t>
  </si>
  <si>
    <t>Loss of Rs.6/-</t>
  </si>
  <si>
    <t>127.5-131.5</t>
  </si>
  <si>
    <t>139-148</t>
  </si>
  <si>
    <t>DALBHARAT APR FUT</t>
  </si>
  <si>
    <t>2010-2016</t>
  </si>
  <si>
    <t>2057-2099</t>
  </si>
  <si>
    <t>ULTRACEMCO APR FUT</t>
  </si>
  <si>
    <t>10110-10130</t>
  </si>
  <si>
    <t>10225-10330</t>
  </si>
  <si>
    <t>ABCGAS</t>
  </si>
  <si>
    <t>JAGDISH AMRUTLAL AKHANI HUF</t>
  </si>
  <si>
    <t>GOPALKUMAR BHIKHALAL BALDHA</t>
  </si>
  <si>
    <t>AVANCE</t>
  </si>
  <si>
    <t>BRANDBUCKT</t>
  </si>
  <si>
    <t>DEV GANPAT PAWAR</t>
  </si>
  <si>
    <t>DELTA</t>
  </si>
  <si>
    <t>PARTH PODDAR</t>
  </si>
  <si>
    <t>EMPOWER</t>
  </si>
  <si>
    <t>VINITAJAIN</t>
  </si>
  <si>
    <t>KARTIKBATHLA</t>
  </si>
  <si>
    <t>KHETBAI NARSHI GADA</t>
  </si>
  <si>
    <t>GUJTLRM</t>
  </si>
  <si>
    <t>IBRIGST</t>
  </si>
  <si>
    <t>ADARSH B BAGARIA</t>
  </si>
  <si>
    <t>ITL</t>
  </si>
  <si>
    <t>ZAKI ABBAS NASSER</t>
  </si>
  <si>
    <t>IYKOTHITE</t>
  </si>
  <si>
    <t>GLASTON MARIO MENEZES</t>
  </si>
  <si>
    <t>JETINFRA</t>
  </si>
  <si>
    <t>CHINTAN SHAH HUF</t>
  </si>
  <si>
    <t>MYSTICELE</t>
  </si>
  <si>
    <t>MANISHKUMAR M SUHAGIYA</t>
  </si>
  <si>
    <t>NAGTECH</t>
  </si>
  <si>
    <t>GUTTIKONDA VARA LAKSHMI</t>
  </si>
  <si>
    <t>BHAVANI NADIMPALLI</t>
  </si>
  <si>
    <t>NAVKAR</t>
  </si>
  <si>
    <t>AKARSHIKA TRADERS LLP</t>
  </si>
  <si>
    <t>INTEX COMMOSALES LLP</t>
  </si>
  <si>
    <t>KESAR TRACOM INDIA LLP</t>
  </si>
  <si>
    <t>PARIMAL JASWANTRAI MEHTA</t>
  </si>
  <si>
    <t>OMNIPOTENT</t>
  </si>
  <si>
    <t>NAGARAJPOOJITHA</t>
  </si>
  <si>
    <t>RAJNISH RATHI</t>
  </si>
  <si>
    <t>RACONTEUR</t>
  </si>
  <si>
    <t>DHULL TRADING PRIVATE LIMITED</t>
  </si>
  <si>
    <t>RCAN</t>
  </si>
  <si>
    <t>TIRUPATI FINCORP LIMITED</t>
  </si>
  <si>
    <t>JIGNESH AMRUTLAL THOBHANI</t>
  </si>
  <si>
    <t>DHIREN RAMESHCHANDRA DAVE</t>
  </si>
  <si>
    <t>SHASHIJIT</t>
  </si>
  <si>
    <t>DINESH G HAMIRWASIA</t>
  </si>
  <si>
    <t>SEJAL AMRISH SHAH</t>
  </si>
  <si>
    <t>SOFCOM</t>
  </si>
  <si>
    <t>ECV VENTURES PRIVATE LIMITED</t>
  </si>
  <si>
    <t>SPRAYKING</t>
  </si>
  <si>
    <t>SANJAY POPATLAL JAIN</t>
  </si>
  <si>
    <t>SSLFINANCE</t>
  </si>
  <si>
    <t>ANILKUMAR</t>
  </si>
  <si>
    <t>SUYOG</t>
  </si>
  <si>
    <t>RAVI GOYAL (HUF)</t>
  </si>
  <si>
    <t>SWASTIKA</t>
  </si>
  <si>
    <t>DHAIRYA PIYUSHBHAI SHAH</t>
  </si>
  <si>
    <t>TRANSFRE</t>
  </si>
  <si>
    <t>GIGANTIC ENTERPRISES</t>
  </si>
  <si>
    <t>SHIVSWAROOP JAGMOHANLAL GUPTA</t>
  </si>
  <si>
    <t>UHZAVERI</t>
  </si>
  <si>
    <t>HARSH ATULKUMAR SHAH</t>
  </si>
  <si>
    <t>UNISHIRE</t>
  </si>
  <si>
    <t>CAMELLIA TRADEX PRIVATE LIMITED</t>
  </si>
  <si>
    <t>UNISTRMU</t>
  </si>
  <si>
    <t>Aditya Birla Fas &amp; Rt Ltd</t>
  </si>
  <si>
    <t>BPL</t>
  </si>
  <si>
    <t>BPL Ltd.</t>
  </si>
  <si>
    <t>DIL</t>
  </si>
  <si>
    <t>Debock Industries Limited</t>
  </si>
  <si>
    <t>RAJ RATAN COMMODITIES PRIVATE LIMITED</t>
  </si>
  <si>
    <t>GICL</t>
  </si>
  <si>
    <t>Globe Intl Carriers Ltd</t>
  </si>
  <si>
    <t>CORE4 MARCOM PRIVATE LIMITED</t>
  </si>
  <si>
    <t>GOACARBON</t>
  </si>
  <si>
    <t>Goa Carbon Ltd</t>
  </si>
  <si>
    <t>PASHUPATI CAPITA SER PVT LTD</t>
  </si>
  <si>
    <t>JTLIND</t>
  </si>
  <si>
    <t>JTL INDUSTRIES LIMITED</t>
  </si>
  <si>
    <t>SRESTHA FINVEST LIMITED</t>
  </si>
  <si>
    <t>AJAY KUMAR PANDEY</t>
  </si>
  <si>
    <t>QE SECURITIES LLP</t>
  </si>
  <si>
    <t>MOLDTECH</t>
  </si>
  <si>
    <t>Mold-Tek Technologies Ltd</t>
  </si>
  <si>
    <t>MOS</t>
  </si>
  <si>
    <t>Mos Utility Limited</t>
  </si>
  <si>
    <t>SKSE SECURITIES LTD</t>
  </si>
  <si>
    <t>NAMAN</t>
  </si>
  <si>
    <t>Naman In-Store (India) L</t>
  </si>
  <si>
    <t>VINEY EQUITY MARKET LLP</t>
  </si>
  <si>
    <t>OMFURN</t>
  </si>
  <si>
    <t>Omfurn India Limited</t>
  </si>
  <si>
    <t>SHRUTI JAY SHAH</t>
  </si>
  <si>
    <t>SHUBHAM FINANCIAL SERVICES</t>
  </si>
  <si>
    <t>PLATIND</t>
  </si>
  <si>
    <t>Platinum Industries Ltd</t>
  </si>
  <si>
    <t>SW CAPITAL PRIVATE LIMITED</t>
  </si>
  <si>
    <t>CRONY VYAPAR PVT LTD</t>
  </si>
  <si>
    <t>SAMHI</t>
  </si>
  <si>
    <t>Samhi Hotels Limited</t>
  </si>
  <si>
    <t>GOLDMAN SACHS (SINGAPORE) PTE.- ODI</t>
  </si>
  <si>
    <t>ADITYA BIRLA SUN LIFE MUTUAL FUND(EQUITY ADVANTAGE FUND)</t>
  </si>
  <si>
    <t>TVSELECT</t>
  </si>
  <si>
    <t>TVS Electronics Limited</t>
  </si>
  <si>
    <t>AKSHAR</t>
  </si>
  <si>
    <t>Akshar Spintex Limited</t>
  </si>
  <si>
    <t>ASTRON</t>
  </si>
  <si>
    <t>Astron Paper Bord Mil Ltd</t>
  </si>
  <si>
    <t>SUDHIR S MEHTA HUF</t>
  </si>
  <si>
    <t>ATALREAL</t>
  </si>
  <si>
    <t>Atal Realtech Limited</t>
  </si>
  <si>
    <t>BHAVIN SHAILESH KAMANI</t>
  </si>
  <si>
    <t>GOKEX</t>
  </si>
  <si>
    <t>Gokaldas Exports Limited</t>
  </si>
  <si>
    <t>GOVERNMENT PENSION FUND GLOBAL</t>
  </si>
  <si>
    <t>GOLDMAN SACHS INVESTMENTS HOLDINGS ASIA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</si>
</sst>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3" borderId="33" applyNumberFormat="0" applyAlignment="0" applyProtection="0"/>
    <xf numFmtId="0" fontId="47" fillId="14" borderId="34" applyNumberFormat="0" applyAlignment="0" applyProtection="0"/>
    <xf numFmtId="0" fontId="48" fillId="14" borderId="33" applyNumberFormat="0" applyAlignment="0" applyProtection="0"/>
    <xf numFmtId="0" fontId="49" fillId="0" borderId="35" applyNumberFormat="0" applyFill="0" applyAlignment="0" applyProtection="0"/>
    <xf numFmtId="0" fontId="50" fillId="15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54" fillId="40" borderId="22" applyNumberFormat="0" applyBorder="0" applyAlignment="0" applyProtection="0"/>
    <xf numFmtId="0" fontId="54" fillId="17" borderId="22" applyNumberFormat="0" applyBorder="0" applyAlignment="0" applyProtection="0"/>
    <xf numFmtId="0" fontId="54" fillId="21" borderId="22" applyNumberFormat="0" applyBorder="0" applyAlignment="0" applyProtection="0"/>
    <xf numFmtId="0" fontId="54" fillId="25" borderId="22" applyNumberFormat="0" applyBorder="0" applyAlignment="0" applyProtection="0"/>
    <xf numFmtId="0" fontId="54" fillId="29" borderId="22" applyNumberFormat="0" applyBorder="0" applyAlignment="0" applyProtection="0"/>
    <xf numFmtId="0" fontId="54" fillId="33" borderId="22" applyNumberFormat="0" applyBorder="0" applyAlignment="0" applyProtection="0"/>
    <xf numFmtId="0" fontId="54" fillId="37" borderId="22" applyNumberFormat="0" applyBorder="0" applyAlignment="0" applyProtection="0"/>
    <xf numFmtId="0" fontId="44" fillId="11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0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2" borderId="22" applyNumberFormat="0" applyBorder="0" applyAlignment="0" applyProtection="0"/>
    <xf numFmtId="0" fontId="3" fillId="0" borderId="22"/>
    <xf numFmtId="0" fontId="3" fillId="0" borderId="22"/>
    <xf numFmtId="0" fontId="2" fillId="16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164" fontId="2" fillId="0" borderId="22" applyFont="0" applyFill="0" applyBorder="0" applyAlignment="0" applyProtection="0"/>
    <xf numFmtId="0" fontId="2" fillId="16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2" borderId="22" applyNumberFormat="0" applyBorder="0" applyAlignment="0" applyProtection="0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164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164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59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8" fontId="3" fillId="8" borderId="2" xfId="0" applyNumberFormat="1" applyFont="1" applyFill="1" applyBorder="1" applyAlignment="1">
      <alignment horizontal="center" vertical="center"/>
    </xf>
    <xf numFmtId="168" fontId="3" fillId="8" borderId="2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left"/>
    </xf>
    <xf numFmtId="1" fontId="3" fillId="9" borderId="2" xfId="0" applyNumberFormat="1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/>
    <xf numFmtId="9" fontId="3" fillId="9" borderId="2" xfId="0" applyNumberFormat="1" applyFont="1" applyFill="1" applyBorder="1" applyAlignment="1">
      <alignment horizontal="center"/>
    </xf>
    <xf numFmtId="169" fontId="3" fillId="9" borderId="2" xfId="0" applyNumberFormat="1" applyFont="1" applyFill="1" applyBorder="1" applyAlignment="1">
      <alignment horizontal="center" vertical="center" wrapText="1"/>
    </xf>
    <xf numFmtId="15" fontId="3" fillId="9" borderId="2" xfId="0" applyNumberFormat="1" applyFont="1" applyFill="1" applyBorder="1"/>
    <xf numFmtId="1" fontId="3" fillId="7" borderId="2" xfId="0" applyNumberFormat="1" applyFont="1" applyFill="1" applyBorder="1" applyAlignment="1">
      <alignment horizontal="center" vertical="center" wrapText="1"/>
    </xf>
    <xf numFmtId="168" fontId="3" fillId="7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/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9" fontId="3" fillId="7" borderId="2" xfId="0" applyNumberFormat="1" applyFont="1" applyFill="1" applyBorder="1" applyAlignment="1">
      <alignment horizontal="center"/>
    </xf>
    <xf numFmtId="1" fontId="3" fillId="8" borderId="3" xfId="0" applyNumberFormat="1" applyFont="1" applyFill="1" applyBorder="1" applyAlignment="1">
      <alignment horizontal="center" vertical="center"/>
    </xf>
    <xf numFmtId="168" fontId="3" fillId="8" borderId="3" xfId="0" applyNumberFormat="1" applyFont="1" applyFill="1" applyBorder="1" applyAlignment="1">
      <alignment horizontal="center" vertical="center"/>
    </xf>
    <xf numFmtId="168" fontId="3" fillId="8" borderId="3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 vertical="center"/>
    </xf>
    <xf numFmtId="2" fontId="3" fillId="8" borderId="3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10" fontId="3" fillId="8" borderId="3" xfId="0" applyNumberFormat="1" applyFont="1" applyFill="1" applyBorder="1" applyAlignment="1">
      <alignment horizontal="center" vertical="center" wrapText="1"/>
    </xf>
    <xf numFmtId="168" fontId="3" fillId="8" borderId="3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8" borderId="3" xfId="0" applyNumberFormat="1" applyFont="1" applyFill="1" applyBorder="1" applyAlignment="1">
      <alignment horizontal="center" vertical="center" wrapText="1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0" fontId="3" fillId="9" borderId="3" xfId="0" applyFont="1" applyFill="1" applyBorder="1"/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164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5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8" borderId="7" xfId="0" applyNumberFormat="1" applyFont="1" applyFill="1" applyBorder="1" applyAlignment="1">
      <alignment horizontal="center" vertical="center"/>
    </xf>
    <xf numFmtId="168" fontId="3" fillId="8" borderId="7" xfId="0" applyNumberFormat="1" applyFont="1" applyFill="1" applyBorder="1" applyAlignment="1">
      <alignment horizontal="center" vertical="center"/>
    </xf>
    <xf numFmtId="168" fontId="3" fillId="8" borderId="7" xfId="0" applyNumberFormat="1" applyFont="1" applyFill="1" applyBorder="1" applyAlignment="1">
      <alignment horizontal="left"/>
    </xf>
    <xf numFmtId="0" fontId="3" fillId="8" borderId="7" xfId="0" applyFont="1" applyFill="1" applyBorder="1" applyAlignment="1">
      <alignment horizontal="center"/>
    </xf>
    <xf numFmtId="2" fontId="3" fillId="8" borderId="7" xfId="0" applyNumberFormat="1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1" borderId="29" xfId="0" applyFont="1" applyFill="1" applyBorder="1" applyAlignment="1">
      <alignment horizontal="center" vertical="center"/>
    </xf>
    <xf numFmtId="16" fontId="36" fillId="41" borderId="29" xfId="0" applyNumberFormat="1" applyFont="1" applyFill="1" applyBorder="1" applyAlignment="1">
      <alignment horizontal="center" vertical="center"/>
    </xf>
    <xf numFmtId="0" fontId="36" fillId="41" borderId="29" xfId="0" applyFont="1" applyFill="1" applyBorder="1"/>
    <xf numFmtId="0" fontId="37" fillId="41" borderId="29" xfId="0" applyFont="1" applyFill="1" applyBorder="1" applyAlignment="1">
      <alignment horizontal="center" vertical="center"/>
    </xf>
    <xf numFmtId="16" fontId="36" fillId="41" borderId="22" xfId="0" applyNumberFormat="1" applyFont="1" applyFill="1" applyBorder="1" applyAlignment="1">
      <alignment horizontal="center" vertical="center"/>
    </xf>
    <xf numFmtId="0" fontId="36" fillId="41" borderId="0" xfId="0" applyFont="1" applyFill="1"/>
    <xf numFmtId="0" fontId="3" fillId="41" borderId="0" xfId="0" applyFont="1" applyFill="1" applyAlignment="1">
      <alignment horizontal="center"/>
    </xf>
    <xf numFmtId="0" fontId="3" fillId="41" borderId="0" xfId="0" applyFont="1" applyFill="1"/>
    <xf numFmtId="0" fontId="36" fillId="41" borderId="0" xfId="0" applyFont="1" applyFill="1" applyAlignment="1">
      <alignment horizontal="center" vertical="center"/>
    </xf>
    <xf numFmtId="166" fontId="36" fillId="41" borderId="0" xfId="0" applyNumberFormat="1" applyFont="1" applyFill="1" applyAlignment="1">
      <alignment horizontal="center" vertical="center"/>
    </xf>
    <xf numFmtId="0" fontId="0" fillId="41" borderId="0" xfId="0" applyFill="1"/>
    <xf numFmtId="167" fontId="36" fillId="41" borderId="29" xfId="0" applyNumberFormat="1" applyFont="1" applyFill="1" applyBorder="1" applyAlignment="1">
      <alignment horizontal="center" vertical="center"/>
    </xf>
    <xf numFmtId="2" fontId="36" fillId="41" borderId="29" xfId="0" applyNumberFormat="1" applyFont="1" applyFill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7" fontId="36" fillId="0" borderId="40" xfId="0" applyNumberFormat="1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0" fontId="37" fillId="42" borderId="25" xfId="0" applyFont="1" applyFill="1" applyBorder="1" applyAlignment="1">
      <alignment horizontal="center" vertical="center"/>
    </xf>
    <xf numFmtId="0" fontId="36" fillId="42" borderId="2" xfId="0" applyFont="1" applyFill="1" applyBorder="1" applyAlignment="1">
      <alignment horizontal="center" vertical="center"/>
    </xf>
    <xf numFmtId="2" fontId="37" fillId="42" borderId="2" xfId="0" applyNumberFormat="1" applyFont="1" applyFill="1" applyBorder="1" applyAlignment="1">
      <alignment horizontal="center" vertical="center"/>
    </xf>
    <xf numFmtId="167" fontId="36" fillId="42" borderId="2" xfId="0" applyNumberFormat="1" applyFont="1" applyFill="1" applyBorder="1" applyAlignment="1">
      <alignment horizontal="center" vertical="center"/>
    </xf>
    <xf numFmtId="0" fontId="37" fillId="42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6" fillId="43" borderId="29" xfId="0" applyFont="1" applyFill="1" applyBorder="1" applyAlignment="1">
      <alignment horizontal="center" vertical="center"/>
    </xf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167" fontId="36" fillId="44" borderId="29" xfId="0" applyNumberFormat="1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6" fillId="45" borderId="29" xfId="0" applyFont="1" applyFill="1" applyBorder="1" applyAlignment="1">
      <alignment horizontal="center" vertical="center"/>
    </xf>
    <xf numFmtId="0" fontId="37" fillId="45" borderId="29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2" fontId="36" fillId="44" borderId="29" xfId="0" applyNumberFormat="1" applyFont="1" applyFill="1" applyBorder="1" applyAlignment="1">
      <alignment horizontal="center" vertical="center"/>
    </xf>
    <xf numFmtId="10" fontId="36" fillId="44" borderId="29" xfId="0" applyNumberFormat="1" applyFont="1" applyFill="1" applyBorder="1" applyAlignment="1">
      <alignment horizontal="center" vertical="center" wrapText="1"/>
    </xf>
    <xf numFmtId="16" fontId="36" fillId="44" borderId="29" xfId="0" applyNumberFormat="1" applyFont="1" applyFill="1" applyBorder="1" applyAlignment="1">
      <alignment horizontal="center" vertical="center"/>
    </xf>
    <xf numFmtId="2" fontId="37" fillId="45" borderId="29" xfId="0" applyNumberFormat="1" applyFont="1" applyFill="1" applyBorder="1" applyAlignment="1">
      <alignment horizontal="center" vertical="center"/>
    </xf>
    <xf numFmtId="0" fontId="3" fillId="45" borderId="29" xfId="0" applyFont="1" applyFill="1" applyBorder="1" applyAlignment="1">
      <alignment horizontal="center" vertical="center"/>
    </xf>
    <xf numFmtId="166" fontId="36" fillId="45" borderId="29" xfId="0" applyNumberFormat="1" applyFont="1" applyFill="1" applyBorder="1" applyAlignment="1">
      <alignment horizontal="center" vertical="center"/>
    </xf>
    <xf numFmtId="15" fontId="3" fillId="45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 applyAlignment="1">
      <alignment horizontal="left"/>
    </xf>
    <xf numFmtId="164" fontId="36" fillId="45" borderId="29" xfId="0" applyNumberFormat="1" applyFont="1" applyFill="1" applyBorder="1" applyAlignment="1">
      <alignment horizontal="center" vertical="top"/>
    </xf>
    <xf numFmtId="0" fontId="36" fillId="0" borderId="40" xfId="0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16" fontId="36" fillId="46" borderId="40" xfId="0" applyNumberFormat="1" applyFont="1" applyFill="1" applyBorder="1" applyAlignment="1">
      <alignment horizontal="center" vertical="center"/>
    </xf>
    <xf numFmtId="0" fontId="36" fillId="46" borderId="29" xfId="0" applyFont="1" applyFill="1" applyBorder="1"/>
    <xf numFmtId="0" fontId="36" fillId="46" borderId="29" xfId="0" applyFont="1" applyFill="1" applyBorder="1" applyAlignment="1">
      <alignment horizontal="center" vertical="center"/>
    </xf>
    <xf numFmtId="0" fontId="37" fillId="46" borderId="29" xfId="0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167" fontId="36" fillId="47" borderId="29" xfId="0" applyNumberFormat="1" applyFont="1" applyFill="1" applyBorder="1" applyAlignment="1">
      <alignment horizontal="center" vertical="center"/>
    </xf>
    <xf numFmtId="16" fontId="36" fillId="46" borderId="29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16" fontId="36" fillId="45" borderId="39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0" fontId="36" fillId="45" borderId="39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0" fontId="37" fillId="44" borderId="39" xfId="0" applyFont="1" applyFill="1" applyBorder="1" applyAlignment="1">
      <alignment horizontal="center" vertical="center"/>
    </xf>
    <xf numFmtId="0" fontId="37" fillId="44" borderId="40" xfId="0" applyFont="1" applyFill="1" applyBorder="1" applyAlignment="1">
      <alignment horizontal="center" vertical="center"/>
    </xf>
    <xf numFmtId="167" fontId="36" fillId="44" borderId="39" xfId="0" applyNumberFormat="1" applyFont="1" applyFill="1" applyBorder="1" applyAlignment="1">
      <alignment horizontal="center" vertical="center"/>
    </xf>
    <xf numFmtId="167" fontId="36" fillId="44" borderId="40" xfId="0" applyNumberFormat="1" applyFont="1" applyFill="1" applyBorder="1" applyAlignment="1">
      <alignment horizontal="center" vertical="center"/>
    </xf>
    <xf numFmtId="167" fontId="36" fillId="42" borderId="39" xfId="0" applyNumberFormat="1" applyFont="1" applyFill="1" applyBorder="1" applyAlignment="1">
      <alignment horizontal="center" vertical="center"/>
    </xf>
    <xf numFmtId="167" fontId="36" fillId="42" borderId="40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309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45385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2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45385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34" t="s">
        <v>16</v>
      </c>
      <c r="B9" s="336" t="s">
        <v>17</v>
      </c>
      <c r="C9" s="336" t="s">
        <v>18</v>
      </c>
      <c r="D9" s="336" t="s">
        <v>19</v>
      </c>
      <c r="E9" s="26" t="s">
        <v>20</v>
      </c>
      <c r="F9" s="26" t="s">
        <v>21</v>
      </c>
      <c r="G9" s="331" t="s">
        <v>22</v>
      </c>
      <c r="H9" s="332"/>
      <c r="I9" s="333"/>
      <c r="J9" s="331" t="s">
        <v>23</v>
      </c>
      <c r="K9" s="332"/>
      <c r="L9" s="333"/>
      <c r="M9" s="26"/>
      <c r="N9" s="27"/>
      <c r="O9" s="27"/>
      <c r="P9" s="27"/>
    </row>
    <row r="10" spans="1:16" ht="38.25">
      <c r="A10" s="335"/>
      <c r="B10" s="337"/>
      <c r="C10" s="337"/>
      <c r="D10" s="337"/>
      <c r="E10" s="28" t="s">
        <v>24</v>
      </c>
      <c r="F10" s="28" t="s">
        <v>24</v>
      </c>
      <c r="G10" s="232" t="s">
        <v>25</v>
      </c>
      <c r="H10" s="232" t="s">
        <v>26</v>
      </c>
      <c r="I10" s="232" t="s">
        <v>27</v>
      </c>
      <c r="J10" s="232" t="s">
        <v>28</v>
      </c>
      <c r="K10" s="232" t="s">
        <v>29</v>
      </c>
      <c r="L10" s="232" t="s">
        <v>30</v>
      </c>
      <c r="M10" s="232" t="s">
        <v>31</v>
      </c>
      <c r="N10" s="29" t="s">
        <v>32</v>
      </c>
      <c r="O10" s="29" t="s">
        <v>33</v>
      </c>
      <c r="P10" s="30" t="s">
        <v>838</v>
      </c>
    </row>
    <row r="11" spans="1:16" ht="12.75" customHeight="1">
      <c r="A11" s="239">
        <v>1</v>
      </c>
      <c r="B11" s="251" t="s">
        <v>34</v>
      </c>
      <c r="C11" s="230" t="s">
        <v>35</v>
      </c>
      <c r="D11" s="242">
        <v>45407</v>
      </c>
      <c r="E11" s="230">
        <v>22577.5</v>
      </c>
      <c r="F11" s="230">
        <v>22565.383333333331</v>
      </c>
      <c r="G11" s="229">
        <v>22519.216666666664</v>
      </c>
      <c r="H11" s="229">
        <v>22460.933333333331</v>
      </c>
      <c r="I11" s="229">
        <v>22414.766666666663</v>
      </c>
      <c r="J11" s="229">
        <v>22623.666666666664</v>
      </c>
      <c r="K11" s="229">
        <v>22669.833333333336</v>
      </c>
      <c r="L11" s="229">
        <v>22728.116666666665</v>
      </c>
      <c r="M11" s="228">
        <v>22611.55</v>
      </c>
      <c r="N11" s="228">
        <v>22507.1</v>
      </c>
      <c r="O11" s="228">
        <v>10961000</v>
      </c>
      <c r="P11" s="231">
        <v>1.4170255878828815E-2</v>
      </c>
    </row>
    <row r="12" spans="1:16" ht="12.75" customHeight="1">
      <c r="A12" s="239">
        <v>2</v>
      </c>
      <c r="B12" s="251" t="s">
        <v>34</v>
      </c>
      <c r="C12" s="230" t="s">
        <v>36</v>
      </c>
      <c r="D12" s="242">
        <v>45406</v>
      </c>
      <c r="E12" s="230">
        <v>47892.9</v>
      </c>
      <c r="F12" s="230">
        <v>47898.016666666663</v>
      </c>
      <c r="G12" s="229">
        <v>47745.033333333326</v>
      </c>
      <c r="H12" s="229">
        <v>47597.166666666664</v>
      </c>
      <c r="I12" s="229">
        <v>47444.183333333327</v>
      </c>
      <c r="J12" s="229">
        <v>48045.883333333324</v>
      </c>
      <c r="K12" s="229">
        <v>48198.866666666661</v>
      </c>
      <c r="L12" s="229">
        <v>48346.733333333323</v>
      </c>
      <c r="M12" s="228">
        <v>48051</v>
      </c>
      <c r="N12" s="228">
        <v>47750.15</v>
      </c>
      <c r="O12" s="228">
        <v>2407065</v>
      </c>
      <c r="P12" s="231">
        <v>1.3074494949494949E-2</v>
      </c>
    </row>
    <row r="13" spans="1:16" ht="12.75" customHeight="1">
      <c r="A13" s="239">
        <v>3</v>
      </c>
      <c r="B13" s="251" t="s">
        <v>34</v>
      </c>
      <c r="C13" s="250" t="s">
        <v>37</v>
      </c>
      <c r="D13" s="244">
        <v>45412</v>
      </c>
      <c r="E13" s="243">
        <v>21301.5</v>
      </c>
      <c r="F13" s="243">
        <v>21307.816666666666</v>
      </c>
      <c r="G13" s="245">
        <v>21255.133333333331</v>
      </c>
      <c r="H13" s="245">
        <v>21208.766666666666</v>
      </c>
      <c r="I13" s="245">
        <v>21156.083333333332</v>
      </c>
      <c r="J13" s="245">
        <v>21354.183333333331</v>
      </c>
      <c r="K13" s="245">
        <v>21406.866666666665</v>
      </c>
      <c r="L13" s="245">
        <v>21453.23333333333</v>
      </c>
      <c r="M13" s="246">
        <v>21360.5</v>
      </c>
      <c r="N13" s="246">
        <v>21261.45</v>
      </c>
      <c r="O13" s="246">
        <v>62880</v>
      </c>
      <c r="P13" s="247">
        <v>0.13748191027496381</v>
      </c>
    </row>
    <row r="14" spans="1:16" ht="12.75" customHeight="1">
      <c r="A14" s="239">
        <v>4</v>
      </c>
      <c r="B14" s="251" t="s">
        <v>34</v>
      </c>
      <c r="C14" s="250" t="s">
        <v>38</v>
      </c>
      <c r="D14" s="244">
        <v>45411</v>
      </c>
      <c r="E14" s="243">
        <v>10809.1</v>
      </c>
      <c r="F14" s="243">
        <v>10780.816666666668</v>
      </c>
      <c r="G14" s="245">
        <v>10723.433333333334</v>
      </c>
      <c r="H14" s="245">
        <v>10637.766666666666</v>
      </c>
      <c r="I14" s="245">
        <v>10580.383333333333</v>
      </c>
      <c r="J14" s="245">
        <v>10866.483333333335</v>
      </c>
      <c r="K14" s="245">
        <v>10923.86666666667</v>
      </c>
      <c r="L14" s="245">
        <v>11009.533333333336</v>
      </c>
      <c r="M14" s="246">
        <v>10838.2</v>
      </c>
      <c r="N14" s="246">
        <v>10695.15</v>
      </c>
      <c r="O14" s="246">
        <v>1682850</v>
      </c>
      <c r="P14" s="247">
        <v>7.0004768717215074E-2</v>
      </c>
    </row>
    <row r="15" spans="1:16" ht="12.75" customHeight="1">
      <c r="A15" s="239">
        <v>5</v>
      </c>
      <c r="B15" s="251" t="s">
        <v>928</v>
      </c>
      <c r="C15" s="243" t="s">
        <v>39</v>
      </c>
      <c r="D15" s="244">
        <v>45407</v>
      </c>
      <c r="E15" s="243">
        <v>689.45</v>
      </c>
      <c r="F15" s="243">
        <v>691.4666666666667</v>
      </c>
      <c r="G15" s="245">
        <v>684.08333333333337</v>
      </c>
      <c r="H15" s="245">
        <v>678.7166666666667</v>
      </c>
      <c r="I15" s="245">
        <v>671.33333333333337</v>
      </c>
      <c r="J15" s="245">
        <v>696.83333333333337</v>
      </c>
      <c r="K15" s="245">
        <v>704.21666666666658</v>
      </c>
      <c r="L15" s="245">
        <v>709.58333333333337</v>
      </c>
      <c r="M15" s="246">
        <v>698.85</v>
      </c>
      <c r="N15" s="246">
        <v>686.1</v>
      </c>
      <c r="O15" s="246">
        <v>13923000</v>
      </c>
      <c r="P15" s="247">
        <v>3.8935756002595719E-3</v>
      </c>
    </row>
    <row r="16" spans="1:16" ht="12.75" customHeight="1">
      <c r="A16" s="239">
        <v>6</v>
      </c>
      <c r="B16" s="251" t="s">
        <v>40</v>
      </c>
      <c r="C16" s="248" t="s">
        <v>41</v>
      </c>
      <c r="D16" s="244">
        <v>45407</v>
      </c>
      <c r="E16" s="243">
        <v>6479.05</v>
      </c>
      <c r="F16" s="243">
        <v>6490.416666666667</v>
      </c>
      <c r="G16" s="245">
        <v>6406.2333333333336</v>
      </c>
      <c r="H16" s="245">
        <v>6333.416666666667</v>
      </c>
      <c r="I16" s="245">
        <v>6249.2333333333336</v>
      </c>
      <c r="J16" s="245">
        <v>6563.2333333333336</v>
      </c>
      <c r="K16" s="245">
        <v>6647.4166666666661</v>
      </c>
      <c r="L16" s="245">
        <v>6720.2333333333336</v>
      </c>
      <c r="M16" s="246">
        <v>6574.6</v>
      </c>
      <c r="N16" s="246">
        <v>6417.6</v>
      </c>
      <c r="O16" s="246">
        <v>1052375</v>
      </c>
      <c r="P16" s="247">
        <v>-1.7390289449112979E-2</v>
      </c>
    </row>
    <row r="17" spans="1:16" ht="12.75" customHeight="1">
      <c r="A17" s="239">
        <v>7</v>
      </c>
      <c r="B17" s="251" t="s">
        <v>42</v>
      </c>
      <c r="C17" s="248" t="s">
        <v>43</v>
      </c>
      <c r="D17" s="244">
        <v>45407</v>
      </c>
      <c r="E17" s="243">
        <v>27473.9</v>
      </c>
      <c r="F17" s="243">
        <v>27590.383333333331</v>
      </c>
      <c r="G17" s="245">
        <v>27312.866666666661</v>
      </c>
      <c r="H17" s="245">
        <v>27151.833333333328</v>
      </c>
      <c r="I17" s="245">
        <v>26874.316666666658</v>
      </c>
      <c r="J17" s="245">
        <v>27751.416666666664</v>
      </c>
      <c r="K17" s="245">
        <v>28028.933333333334</v>
      </c>
      <c r="L17" s="245">
        <v>28189.966666666667</v>
      </c>
      <c r="M17" s="246">
        <v>27867.9</v>
      </c>
      <c r="N17" s="246">
        <v>27429.35</v>
      </c>
      <c r="O17" s="246">
        <v>208840</v>
      </c>
      <c r="P17" s="247">
        <v>-2.4837600305693541E-3</v>
      </c>
    </row>
    <row r="18" spans="1:16" ht="12.75" customHeight="1">
      <c r="A18" s="239">
        <v>8</v>
      </c>
      <c r="B18" s="251" t="s">
        <v>66</v>
      </c>
      <c r="C18" s="249" t="s">
        <v>44</v>
      </c>
      <c r="D18" s="244">
        <v>45407</v>
      </c>
      <c r="E18" s="243">
        <v>202.2</v>
      </c>
      <c r="F18" s="243">
        <v>197.11666666666667</v>
      </c>
      <c r="G18" s="245">
        <v>191.23333333333335</v>
      </c>
      <c r="H18" s="245">
        <v>180.26666666666668</v>
      </c>
      <c r="I18" s="245">
        <v>174.38333333333335</v>
      </c>
      <c r="J18" s="245">
        <v>208.08333333333334</v>
      </c>
      <c r="K18" s="245">
        <v>213.96666666666667</v>
      </c>
      <c r="L18" s="245">
        <v>224.93333333333334</v>
      </c>
      <c r="M18" s="246">
        <v>203</v>
      </c>
      <c r="N18" s="246">
        <v>186.15</v>
      </c>
      <c r="O18" s="246">
        <v>50068800</v>
      </c>
      <c r="P18" s="247">
        <v>-1.3407107895296871E-2</v>
      </c>
    </row>
    <row r="19" spans="1:16" ht="12.75" customHeight="1">
      <c r="A19" s="239">
        <v>9</v>
      </c>
      <c r="B19" s="251" t="s">
        <v>45</v>
      </c>
      <c r="C19" s="246" t="s">
        <v>46</v>
      </c>
      <c r="D19" s="244">
        <v>45407</v>
      </c>
      <c r="E19" s="243">
        <v>237</v>
      </c>
      <c r="F19" s="243">
        <v>238.68333333333331</v>
      </c>
      <c r="G19" s="245">
        <v>228.91666666666663</v>
      </c>
      <c r="H19" s="245">
        <v>220.83333333333331</v>
      </c>
      <c r="I19" s="245">
        <v>211.06666666666663</v>
      </c>
      <c r="J19" s="245">
        <v>246.76666666666662</v>
      </c>
      <c r="K19" s="245">
        <v>256.5333333333333</v>
      </c>
      <c r="L19" s="245">
        <v>264.61666666666662</v>
      </c>
      <c r="M19" s="246">
        <v>248.45</v>
      </c>
      <c r="N19" s="246">
        <v>230.6</v>
      </c>
      <c r="O19" s="246">
        <v>42832400</v>
      </c>
      <c r="P19" s="247">
        <v>-5.8090337335620357E-2</v>
      </c>
    </row>
    <row r="20" spans="1:16" ht="12.75" customHeight="1">
      <c r="A20" s="239">
        <v>10</v>
      </c>
      <c r="B20" s="251" t="s">
        <v>47</v>
      </c>
      <c r="C20" s="243" t="s">
        <v>48</v>
      </c>
      <c r="D20" s="244">
        <v>45407</v>
      </c>
      <c r="E20" s="243">
        <v>2665.4</v>
      </c>
      <c r="F20" s="243">
        <v>2633.1166666666668</v>
      </c>
      <c r="G20" s="245">
        <v>2592.2833333333338</v>
      </c>
      <c r="H20" s="245">
        <v>2519.166666666667</v>
      </c>
      <c r="I20" s="245">
        <v>2478.3333333333339</v>
      </c>
      <c r="J20" s="245">
        <v>2706.2333333333336</v>
      </c>
      <c r="K20" s="245">
        <v>2747.0666666666666</v>
      </c>
      <c r="L20" s="245">
        <v>2820.1833333333334</v>
      </c>
      <c r="M20" s="246">
        <v>2673.95</v>
      </c>
      <c r="N20" s="246">
        <v>2560</v>
      </c>
      <c r="O20" s="246">
        <v>5387700</v>
      </c>
      <c r="P20" s="247">
        <v>2.5935447015138533E-2</v>
      </c>
    </row>
    <row r="21" spans="1:16" ht="12.75" customHeight="1">
      <c r="A21" s="239">
        <v>11</v>
      </c>
      <c r="B21" s="251" t="s">
        <v>115</v>
      </c>
      <c r="C21" s="243" t="s">
        <v>49</v>
      </c>
      <c r="D21" s="244">
        <v>45407</v>
      </c>
      <c r="E21" s="243">
        <v>3292.3</v>
      </c>
      <c r="F21" s="243">
        <v>3287.6</v>
      </c>
      <c r="G21" s="245">
        <v>3266.2</v>
      </c>
      <c r="H21" s="245">
        <v>3240.1</v>
      </c>
      <c r="I21" s="245">
        <v>3218.7</v>
      </c>
      <c r="J21" s="245">
        <v>3313.7</v>
      </c>
      <c r="K21" s="245">
        <v>3335.1000000000004</v>
      </c>
      <c r="L21" s="245">
        <v>3361.2</v>
      </c>
      <c r="M21" s="246">
        <v>3309</v>
      </c>
      <c r="N21" s="246">
        <v>3261.5</v>
      </c>
      <c r="O21" s="246">
        <v>13887600</v>
      </c>
      <c r="P21" s="247">
        <v>-5.1004510045100454E-2</v>
      </c>
    </row>
    <row r="22" spans="1:16" ht="12.75" customHeight="1">
      <c r="A22" s="239">
        <v>12</v>
      </c>
      <c r="B22" s="251" t="s">
        <v>115</v>
      </c>
      <c r="C22" s="243" t="s">
        <v>50</v>
      </c>
      <c r="D22" s="244">
        <v>45407</v>
      </c>
      <c r="E22" s="243">
        <v>1410.95</v>
      </c>
      <c r="F22" s="243">
        <v>1412.3166666666666</v>
      </c>
      <c r="G22" s="245">
        <v>1393.6333333333332</v>
      </c>
      <c r="H22" s="245">
        <v>1376.3166666666666</v>
      </c>
      <c r="I22" s="245">
        <v>1357.6333333333332</v>
      </c>
      <c r="J22" s="245">
        <v>1429.6333333333332</v>
      </c>
      <c r="K22" s="245">
        <v>1448.3166666666666</v>
      </c>
      <c r="L22" s="245">
        <v>1465.6333333333332</v>
      </c>
      <c r="M22" s="246">
        <v>1431</v>
      </c>
      <c r="N22" s="246">
        <v>1395</v>
      </c>
      <c r="O22" s="246">
        <v>36809600</v>
      </c>
      <c r="P22" s="247">
        <v>-3.9134611368667249E-2</v>
      </c>
    </row>
    <row r="23" spans="1:16" ht="12.75" customHeight="1">
      <c r="A23" s="239">
        <v>13</v>
      </c>
      <c r="B23" s="251" t="s">
        <v>42</v>
      </c>
      <c r="C23" s="243" t="s">
        <v>51</v>
      </c>
      <c r="D23" s="244">
        <v>45407</v>
      </c>
      <c r="E23" s="243">
        <v>4979.3500000000004</v>
      </c>
      <c r="F23" s="243">
        <v>4988.7666666666664</v>
      </c>
      <c r="G23" s="245">
        <v>4919.3833333333332</v>
      </c>
      <c r="H23" s="245">
        <v>4859.416666666667</v>
      </c>
      <c r="I23" s="245">
        <v>4790.0333333333338</v>
      </c>
      <c r="J23" s="245">
        <v>5048.7333333333327</v>
      </c>
      <c r="K23" s="245">
        <v>5118.1166666666659</v>
      </c>
      <c r="L23" s="245">
        <v>5178.0833333333321</v>
      </c>
      <c r="M23" s="246">
        <v>5058.1499999999996</v>
      </c>
      <c r="N23" s="246">
        <v>4928.8</v>
      </c>
      <c r="O23" s="246">
        <v>1132400</v>
      </c>
      <c r="P23" s="247">
        <v>6.0412224591329068E-3</v>
      </c>
    </row>
    <row r="24" spans="1:16" ht="12.75" customHeight="1">
      <c r="A24" s="239">
        <v>14</v>
      </c>
      <c r="B24" s="251" t="s">
        <v>47</v>
      </c>
      <c r="C24" s="243" t="s">
        <v>52</v>
      </c>
      <c r="D24" s="244">
        <v>45407</v>
      </c>
      <c r="E24" s="243">
        <v>639.15</v>
      </c>
      <c r="F24" s="243">
        <v>634.45000000000005</v>
      </c>
      <c r="G24" s="245">
        <v>626.90000000000009</v>
      </c>
      <c r="H24" s="245">
        <v>614.65000000000009</v>
      </c>
      <c r="I24" s="245">
        <v>607.10000000000014</v>
      </c>
      <c r="J24" s="245">
        <v>646.70000000000005</v>
      </c>
      <c r="K24" s="245">
        <v>654.25</v>
      </c>
      <c r="L24" s="245">
        <v>666.5</v>
      </c>
      <c r="M24" s="246">
        <v>642</v>
      </c>
      <c r="N24" s="246">
        <v>622.20000000000005</v>
      </c>
      <c r="O24" s="246">
        <v>49539600</v>
      </c>
      <c r="P24" s="247">
        <v>-4.125054277029961E-3</v>
      </c>
    </row>
    <row r="25" spans="1:16" ht="12.75" customHeight="1">
      <c r="A25" s="239">
        <v>15</v>
      </c>
      <c r="B25" s="251" t="s">
        <v>42</v>
      </c>
      <c r="C25" s="243" t="s">
        <v>53</v>
      </c>
      <c r="D25" s="244">
        <v>45407</v>
      </c>
      <c r="E25" s="243">
        <v>6449.15</v>
      </c>
      <c r="F25" s="243">
        <v>6465.3499999999995</v>
      </c>
      <c r="G25" s="245">
        <v>6413.2999999999993</v>
      </c>
      <c r="H25" s="245">
        <v>6377.45</v>
      </c>
      <c r="I25" s="245">
        <v>6325.4</v>
      </c>
      <c r="J25" s="245">
        <v>6501.1999999999989</v>
      </c>
      <c r="K25" s="245">
        <v>6553.25</v>
      </c>
      <c r="L25" s="245">
        <v>6589.0999999999985</v>
      </c>
      <c r="M25" s="246">
        <v>6517.4</v>
      </c>
      <c r="N25" s="246">
        <v>6429.5</v>
      </c>
      <c r="O25" s="246">
        <v>1779875</v>
      </c>
      <c r="P25" s="247">
        <v>-2.971039182282794E-2</v>
      </c>
    </row>
    <row r="26" spans="1:16" ht="12.75" customHeight="1">
      <c r="A26" s="239">
        <v>16</v>
      </c>
      <c r="B26" s="251" t="s">
        <v>54</v>
      </c>
      <c r="C26" s="243" t="s">
        <v>55</v>
      </c>
      <c r="D26" s="244">
        <v>45407</v>
      </c>
      <c r="E26" s="243">
        <v>473.4</v>
      </c>
      <c r="F26" s="243">
        <v>471.83333333333331</v>
      </c>
      <c r="G26" s="245">
        <v>468.31666666666661</v>
      </c>
      <c r="H26" s="245">
        <v>463.23333333333329</v>
      </c>
      <c r="I26" s="245">
        <v>459.71666666666658</v>
      </c>
      <c r="J26" s="245">
        <v>476.91666666666663</v>
      </c>
      <c r="K26" s="245">
        <v>480.43333333333339</v>
      </c>
      <c r="L26" s="245">
        <v>485.51666666666665</v>
      </c>
      <c r="M26" s="246">
        <v>475.35</v>
      </c>
      <c r="N26" s="246">
        <v>466.75</v>
      </c>
      <c r="O26" s="246">
        <v>13377300</v>
      </c>
      <c r="P26" s="247">
        <v>4.3633952254641908E-2</v>
      </c>
    </row>
    <row r="27" spans="1:16" ht="12.75" customHeight="1">
      <c r="A27" s="239">
        <v>17</v>
      </c>
      <c r="B27" s="251" t="s">
        <v>54</v>
      </c>
      <c r="C27" s="243" t="s">
        <v>56</v>
      </c>
      <c r="D27" s="244">
        <v>45407</v>
      </c>
      <c r="E27" s="243">
        <v>177.4</v>
      </c>
      <c r="F27" s="243">
        <v>177.30000000000004</v>
      </c>
      <c r="G27" s="245">
        <v>175.40000000000009</v>
      </c>
      <c r="H27" s="245">
        <v>173.40000000000006</v>
      </c>
      <c r="I27" s="245">
        <v>171.50000000000011</v>
      </c>
      <c r="J27" s="245">
        <v>179.30000000000007</v>
      </c>
      <c r="K27" s="245">
        <v>181.2</v>
      </c>
      <c r="L27" s="245">
        <v>183.20000000000005</v>
      </c>
      <c r="M27" s="246">
        <v>179.2</v>
      </c>
      <c r="N27" s="246">
        <v>175.3</v>
      </c>
      <c r="O27" s="246">
        <v>92730000</v>
      </c>
      <c r="P27" s="247">
        <v>4.3962848297213621E-2</v>
      </c>
    </row>
    <row r="28" spans="1:16" ht="12.75" customHeight="1">
      <c r="A28" s="239">
        <v>18</v>
      </c>
      <c r="B28" s="251" t="s">
        <v>57</v>
      </c>
      <c r="C28" s="243" t="s">
        <v>58</v>
      </c>
      <c r="D28" s="244">
        <v>45407</v>
      </c>
      <c r="E28" s="243">
        <v>2878.3</v>
      </c>
      <c r="F28" s="243">
        <v>2881.65</v>
      </c>
      <c r="G28" s="245">
        <v>2861.15</v>
      </c>
      <c r="H28" s="245">
        <v>2844</v>
      </c>
      <c r="I28" s="245">
        <v>2823.5</v>
      </c>
      <c r="J28" s="245">
        <v>2898.8</v>
      </c>
      <c r="K28" s="245">
        <v>2919.3</v>
      </c>
      <c r="L28" s="245">
        <v>2936.4500000000003</v>
      </c>
      <c r="M28" s="246">
        <v>2902.15</v>
      </c>
      <c r="N28" s="246">
        <v>2864.5</v>
      </c>
      <c r="O28" s="246">
        <v>9392600</v>
      </c>
      <c r="P28" s="247">
        <v>2.1401074403532047E-2</v>
      </c>
    </row>
    <row r="29" spans="1:16" ht="12.75" customHeight="1">
      <c r="A29" s="239">
        <v>19</v>
      </c>
      <c r="B29" s="251" t="s">
        <v>40</v>
      </c>
      <c r="C29" s="243" t="s">
        <v>59</v>
      </c>
      <c r="D29" s="244">
        <v>45407</v>
      </c>
      <c r="E29" s="243">
        <v>2065.5</v>
      </c>
      <c r="F29" s="243">
        <v>2059.5833333333335</v>
      </c>
      <c r="G29" s="245">
        <v>2048.416666666667</v>
      </c>
      <c r="H29" s="245">
        <v>2031.3333333333335</v>
      </c>
      <c r="I29" s="245">
        <v>2020.166666666667</v>
      </c>
      <c r="J29" s="245">
        <v>2076.666666666667</v>
      </c>
      <c r="K29" s="245">
        <v>2087.8333333333339</v>
      </c>
      <c r="L29" s="245">
        <v>2104.916666666667</v>
      </c>
      <c r="M29" s="246">
        <v>2070.75</v>
      </c>
      <c r="N29" s="246">
        <v>2042.5</v>
      </c>
      <c r="O29" s="246">
        <v>2884620</v>
      </c>
      <c r="P29" s="247">
        <v>-3.9285261690533519E-3</v>
      </c>
    </row>
    <row r="30" spans="1:16" ht="12.75" customHeight="1">
      <c r="A30" s="239">
        <v>20</v>
      </c>
      <c r="B30" s="251" t="s">
        <v>928</v>
      </c>
      <c r="C30" s="248" t="s">
        <v>60</v>
      </c>
      <c r="D30" s="244">
        <v>45407</v>
      </c>
      <c r="E30" s="243">
        <v>5944.7</v>
      </c>
      <c r="F30" s="243">
        <v>5923.6000000000013</v>
      </c>
      <c r="G30" s="245">
        <v>5817.2000000000025</v>
      </c>
      <c r="H30" s="245">
        <v>5689.7000000000016</v>
      </c>
      <c r="I30" s="245">
        <v>5583.3000000000029</v>
      </c>
      <c r="J30" s="245">
        <v>6051.1000000000022</v>
      </c>
      <c r="K30" s="245">
        <v>6157.5000000000018</v>
      </c>
      <c r="L30" s="245">
        <v>6285.0000000000018</v>
      </c>
      <c r="M30" s="246">
        <v>6030</v>
      </c>
      <c r="N30" s="246">
        <v>5796.1</v>
      </c>
      <c r="O30" s="246">
        <v>447825</v>
      </c>
      <c r="P30" s="247">
        <v>6.9688283769258327E-2</v>
      </c>
    </row>
    <row r="31" spans="1:16" ht="12.75" customHeight="1">
      <c r="A31" s="239">
        <v>21</v>
      </c>
      <c r="B31" s="251" t="s">
        <v>61</v>
      </c>
      <c r="C31" s="243" t="s">
        <v>62</v>
      </c>
      <c r="D31" s="244">
        <v>45407</v>
      </c>
      <c r="E31" s="243">
        <v>590</v>
      </c>
      <c r="F31" s="243">
        <v>588.51666666666665</v>
      </c>
      <c r="G31" s="245">
        <v>581.73333333333335</v>
      </c>
      <c r="H31" s="245">
        <v>573.4666666666667</v>
      </c>
      <c r="I31" s="245">
        <v>566.68333333333339</v>
      </c>
      <c r="J31" s="245">
        <v>596.7833333333333</v>
      </c>
      <c r="K31" s="245">
        <v>603.56666666666661</v>
      </c>
      <c r="L31" s="245">
        <v>611.83333333333326</v>
      </c>
      <c r="M31" s="246">
        <v>595.29999999999995</v>
      </c>
      <c r="N31" s="246">
        <v>580.25</v>
      </c>
      <c r="O31" s="246">
        <v>17940000</v>
      </c>
      <c r="P31" s="247">
        <v>4.7530071236716105E-2</v>
      </c>
    </row>
    <row r="32" spans="1:16" ht="12.75" customHeight="1">
      <c r="A32" s="239">
        <v>22</v>
      </c>
      <c r="B32" s="251" t="s">
        <v>42</v>
      </c>
      <c r="C32" s="243" t="s">
        <v>63</v>
      </c>
      <c r="D32" s="244">
        <v>45407</v>
      </c>
      <c r="E32" s="243">
        <v>1107.0999999999999</v>
      </c>
      <c r="F32" s="243">
        <v>1109.3999999999999</v>
      </c>
      <c r="G32" s="245">
        <v>1096.6999999999998</v>
      </c>
      <c r="H32" s="245">
        <v>1086.3</v>
      </c>
      <c r="I32" s="245">
        <v>1073.5999999999999</v>
      </c>
      <c r="J32" s="245">
        <v>1119.7999999999997</v>
      </c>
      <c r="K32" s="245">
        <v>1132.5</v>
      </c>
      <c r="L32" s="245">
        <v>1142.8999999999996</v>
      </c>
      <c r="M32" s="246">
        <v>1122.0999999999999</v>
      </c>
      <c r="N32" s="246">
        <v>1099</v>
      </c>
      <c r="O32" s="246">
        <v>15293300</v>
      </c>
      <c r="P32" s="247">
        <v>-2.489830270725207E-2</v>
      </c>
    </row>
    <row r="33" spans="1:16" ht="12.75" customHeight="1">
      <c r="A33" s="239">
        <v>23</v>
      </c>
      <c r="B33" s="251" t="s">
        <v>61</v>
      </c>
      <c r="C33" s="243" t="s">
        <v>64</v>
      </c>
      <c r="D33" s="244">
        <v>45407</v>
      </c>
      <c r="E33" s="243">
        <v>1054.45</v>
      </c>
      <c r="F33" s="243">
        <v>1054.6833333333334</v>
      </c>
      <c r="G33" s="245">
        <v>1047.4666666666667</v>
      </c>
      <c r="H33" s="245">
        <v>1040.4833333333333</v>
      </c>
      <c r="I33" s="245">
        <v>1033.2666666666667</v>
      </c>
      <c r="J33" s="245">
        <v>1061.6666666666667</v>
      </c>
      <c r="K33" s="245">
        <v>1068.8833333333334</v>
      </c>
      <c r="L33" s="245">
        <v>1075.8666666666668</v>
      </c>
      <c r="M33" s="246">
        <v>1061.9000000000001</v>
      </c>
      <c r="N33" s="246">
        <v>1047.7</v>
      </c>
      <c r="O33" s="246">
        <v>53353750</v>
      </c>
      <c r="P33" s="247">
        <v>6.8811819206210087E-2</v>
      </c>
    </row>
    <row r="34" spans="1:16" ht="12.75" customHeight="1">
      <c r="A34" s="239">
        <v>24</v>
      </c>
      <c r="B34" s="251" t="s">
        <v>54</v>
      </c>
      <c r="C34" s="243" t="s">
        <v>65</v>
      </c>
      <c r="D34" s="244">
        <v>45407</v>
      </c>
      <c r="E34" s="243">
        <v>9317.75</v>
      </c>
      <c r="F34" s="243">
        <v>9290.1999999999989</v>
      </c>
      <c r="G34" s="245">
        <v>9178.4499999999971</v>
      </c>
      <c r="H34" s="245">
        <v>9039.1499999999978</v>
      </c>
      <c r="I34" s="245">
        <v>8927.399999999996</v>
      </c>
      <c r="J34" s="245">
        <v>9429.4999999999982</v>
      </c>
      <c r="K34" s="245">
        <v>9541.2500000000018</v>
      </c>
      <c r="L34" s="245">
        <v>9680.5499999999993</v>
      </c>
      <c r="M34" s="246">
        <v>9401.9500000000007</v>
      </c>
      <c r="N34" s="246">
        <v>9150.9</v>
      </c>
      <c r="O34" s="246">
        <v>2736875</v>
      </c>
      <c r="P34" s="247">
        <v>1.9605103846512061E-2</v>
      </c>
    </row>
    <row r="35" spans="1:16" ht="12.75" customHeight="1">
      <c r="A35" s="239">
        <v>25</v>
      </c>
      <c r="B35" s="251" t="s">
        <v>66</v>
      </c>
      <c r="C35" s="243" t="s">
        <v>67</v>
      </c>
      <c r="D35" s="244">
        <v>45407</v>
      </c>
      <c r="E35" s="243">
        <v>1666.4</v>
      </c>
      <c r="F35" s="243">
        <v>1657.2166666666665</v>
      </c>
      <c r="G35" s="245">
        <v>1643.1833333333329</v>
      </c>
      <c r="H35" s="245">
        <v>1619.9666666666665</v>
      </c>
      <c r="I35" s="245">
        <v>1605.9333333333329</v>
      </c>
      <c r="J35" s="245">
        <v>1680.4333333333329</v>
      </c>
      <c r="K35" s="245">
        <v>1694.4666666666662</v>
      </c>
      <c r="L35" s="245">
        <v>1717.6833333333329</v>
      </c>
      <c r="M35" s="246">
        <v>1671.25</v>
      </c>
      <c r="N35" s="246">
        <v>1634</v>
      </c>
      <c r="O35" s="246">
        <v>10178500</v>
      </c>
      <c r="P35" s="247">
        <v>-2.35236461651556E-3</v>
      </c>
    </row>
    <row r="36" spans="1:16" ht="12.75" customHeight="1">
      <c r="A36" s="239">
        <v>26</v>
      </c>
      <c r="B36" s="251" t="s">
        <v>66</v>
      </c>
      <c r="C36" s="243" t="s">
        <v>68</v>
      </c>
      <c r="D36" s="244">
        <v>45407</v>
      </c>
      <c r="E36" s="243">
        <v>7261.95</v>
      </c>
      <c r="F36" s="243">
        <v>7237.9833333333336</v>
      </c>
      <c r="G36" s="245">
        <v>7188.9666666666672</v>
      </c>
      <c r="H36" s="245">
        <v>7115.9833333333336</v>
      </c>
      <c r="I36" s="245">
        <v>7066.9666666666672</v>
      </c>
      <c r="J36" s="245">
        <v>7310.9666666666672</v>
      </c>
      <c r="K36" s="245">
        <v>7359.9833333333336</v>
      </c>
      <c r="L36" s="245">
        <v>7432.9666666666672</v>
      </c>
      <c r="M36" s="246">
        <v>7287</v>
      </c>
      <c r="N36" s="246">
        <v>7165</v>
      </c>
      <c r="O36" s="246">
        <v>6074750</v>
      </c>
      <c r="P36" s="247">
        <v>-2.4686278543509563E-4</v>
      </c>
    </row>
    <row r="37" spans="1:16" ht="12.75" customHeight="1">
      <c r="A37" s="239">
        <v>27</v>
      </c>
      <c r="B37" s="251" t="s">
        <v>54</v>
      </c>
      <c r="C37" s="243" t="s">
        <v>69</v>
      </c>
      <c r="D37" s="244">
        <v>45407</v>
      </c>
      <c r="E37" s="243">
        <v>2350.5</v>
      </c>
      <c r="F37" s="243">
        <v>2336.4833333333331</v>
      </c>
      <c r="G37" s="245">
        <v>2312.0166666666664</v>
      </c>
      <c r="H37" s="245">
        <v>2273.5333333333333</v>
      </c>
      <c r="I37" s="245">
        <v>2249.0666666666666</v>
      </c>
      <c r="J37" s="245">
        <v>2374.9666666666662</v>
      </c>
      <c r="K37" s="245">
        <v>2399.4333333333325</v>
      </c>
      <c r="L37" s="245">
        <v>2437.9166666666661</v>
      </c>
      <c r="M37" s="246">
        <v>2360.9499999999998</v>
      </c>
      <c r="N37" s="246">
        <v>2298</v>
      </c>
      <c r="O37" s="246">
        <v>2184600</v>
      </c>
      <c r="P37" s="247">
        <v>-3.0120481927710845E-3</v>
      </c>
    </row>
    <row r="38" spans="1:16" ht="12.75" customHeight="1">
      <c r="A38" s="239">
        <v>28</v>
      </c>
      <c r="B38" s="251" t="s">
        <v>57</v>
      </c>
      <c r="C38" s="249" t="s">
        <v>70</v>
      </c>
      <c r="D38" s="244">
        <v>45407</v>
      </c>
      <c r="E38" s="243">
        <v>386.05</v>
      </c>
      <c r="F38" s="243">
        <v>383.40000000000003</v>
      </c>
      <c r="G38" s="245">
        <v>380.20000000000005</v>
      </c>
      <c r="H38" s="245">
        <v>374.35</v>
      </c>
      <c r="I38" s="245">
        <v>371.15000000000003</v>
      </c>
      <c r="J38" s="245">
        <v>389.25000000000006</v>
      </c>
      <c r="K38" s="245">
        <v>392.45</v>
      </c>
      <c r="L38" s="245">
        <v>398.30000000000007</v>
      </c>
      <c r="M38" s="246">
        <v>386.6</v>
      </c>
      <c r="N38" s="246">
        <v>377.55</v>
      </c>
      <c r="O38" s="246">
        <v>10934400</v>
      </c>
      <c r="P38" s="247">
        <v>-4.3878894251864854E-4</v>
      </c>
    </row>
    <row r="39" spans="1:16" ht="12.75" customHeight="1">
      <c r="A39" s="239">
        <v>29</v>
      </c>
      <c r="B39" s="251" t="s">
        <v>61</v>
      </c>
      <c r="C39" s="243" t="s">
        <v>71</v>
      </c>
      <c r="D39" s="244">
        <v>45407</v>
      </c>
      <c r="E39" s="243">
        <v>194.05</v>
      </c>
      <c r="F39" s="243">
        <v>192.33333333333334</v>
      </c>
      <c r="G39" s="245">
        <v>190.2166666666667</v>
      </c>
      <c r="H39" s="245">
        <v>186.38333333333335</v>
      </c>
      <c r="I39" s="245">
        <v>184.26666666666671</v>
      </c>
      <c r="J39" s="245">
        <v>196.16666666666669</v>
      </c>
      <c r="K39" s="245">
        <v>198.2833333333333</v>
      </c>
      <c r="L39" s="245">
        <v>202.11666666666667</v>
      </c>
      <c r="M39" s="246">
        <v>194.45</v>
      </c>
      <c r="N39" s="246">
        <v>188.5</v>
      </c>
      <c r="O39" s="246">
        <v>111517500</v>
      </c>
      <c r="P39" s="247">
        <v>1.4994994083917357E-2</v>
      </c>
    </row>
    <row r="40" spans="1:16" ht="12.75" customHeight="1">
      <c r="A40" s="239">
        <v>30</v>
      </c>
      <c r="B40" s="251" t="s">
        <v>61</v>
      </c>
      <c r="C40" s="243" t="s">
        <v>72</v>
      </c>
      <c r="D40" s="244">
        <v>45407</v>
      </c>
      <c r="E40" s="243">
        <v>273.3</v>
      </c>
      <c r="F40" s="243">
        <v>271.83333333333337</v>
      </c>
      <c r="G40" s="245">
        <v>269.56666666666672</v>
      </c>
      <c r="H40" s="245">
        <v>265.83333333333337</v>
      </c>
      <c r="I40" s="245">
        <v>263.56666666666672</v>
      </c>
      <c r="J40" s="245">
        <v>275.56666666666672</v>
      </c>
      <c r="K40" s="245">
        <v>277.83333333333337</v>
      </c>
      <c r="L40" s="245">
        <v>281.56666666666672</v>
      </c>
      <c r="M40" s="246">
        <v>274.10000000000002</v>
      </c>
      <c r="N40" s="246">
        <v>268.10000000000002</v>
      </c>
      <c r="O40" s="246">
        <v>123949800</v>
      </c>
      <c r="P40" s="247">
        <v>3.4469290108387854E-2</v>
      </c>
    </row>
    <row r="41" spans="1:16" ht="12.75" customHeight="1">
      <c r="A41" s="239">
        <v>31</v>
      </c>
      <c r="B41" s="251" t="s">
        <v>57</v>
      </c>
      <c r="C41" s="243" t="s">
        <v>73</v>
      </c>
      <c r="D41" s="244">
        <v>45407</v>
      </c>
      <c r="E41" s="243">
        <v>1383.9</v>
      </c>
      <c r="F41" s="243">
        <v>1382.8666666666668</v>
      </c>
      <c r="G41" s="245">
        <v>1371.1833333333336</v>
      </c>
      <c r="H41" s="245">
        <v>1358.4666666666669</v>
      </c>
      <c r="I41" s="245">
        <v>1346.7833333333338</v>
      </c>
      <c r="J41" s="245">
        <v>1395.5833333333335</v>
      </c>
      <c r="K41" s="245">
        <v>1407.2666666666669</v>
      </c>
      <c r="L41" s="245">
        <v>1419.9833333333333</v>
      </c>
      <c r="M41" s="246">
        <v>1394.55</v>
      </c>
      <c r="N41" s="246">
        <v>1370.15</v>
      </c>
      <c r="O41" s="246">
        <v>3178500</v>
      </c>
      <c r="P41" s="247">
        <v>5.1352021830811216E-2</v>
      </c>
    </row>
    <row r="42" spans="1:16" ht="12.75" customHeight="1">
      <c r="A42" s="239">
        <v>32</v>
      </c>
      <c r="B42" s="251" t="s">
        <v>40</v>
      </c>
      <c r="C42" s="243" t="s">
        <v>74</v>
      </c>
      <c r="D42" s="244">
        <v>45407</v>
      </c>
      <c r="E42" s="243">
        <v>222.8</v>
      </c>
      <c r="F42" s="243">
        <v>220.18333333333331</v>
      </c>
      <c r="G42" s="245">
        <v>216.11666666666662</v>
      </c>
      <c r="H42" s="245">
        <v>209.43333333333331</v>
      </c>
      <c r="I42" s="245">
        <v>205.36666666666662</v>
      </c>
      <c r="J42" s="245">
        <v>226.86666666666662</v>
      </c>
      <c r="K42" s="245">
        <v>230.93333333333328</v>
      </c>
      <c r="L42" s="245">
        <v>237.61666666666662</v>
      </c>
      <c r="M42" s="246">
        <v>224.25</v>
      </c>
      <c r="N42" s="246">
        <v>213.5</v>
      </c>
      <c r="O42" s="246">
        <v>157844400</v>
      </c>
      <c r="P42" s="247">
        <v>3.9060448013207759E-2</v>
      </c>
    </row>
    <row r="43" spans="1:16" ht="12.75" customHeight="1">
      <c r="A43" s="239">
        <v>33</v>
      </c>
      <c r="B43" s="251" t="s">
        <v>57</v>
      </c>
      <c r="C43" s="243" t="s">
        <v>75</v>
      </c>
      <c r="D43" s="244">
        <v>45407</v>
      </c>
      <c r="E43" s="243">
        <v>561.25</v>
      </c>
      <c r="F43" s="243">
        <v>559.33333333333337</v>
      </c>
      <c r="G43" s="245">
        <v>556.16666666666674</v>
      </c>
      <c r="H43" s="245">
        <v>551.08333333333337</v>
      </c>
      <c r="I43" s="245">
        <v>547.91666666666674</v>
      </c>
      <c r="J43" s="245">
        <v>564.41666666666674</v>
      </c>
      <c r="K43" s="245">
        <v>567.58333333333348</v>
      </c>
      <c r="L43" s="245">
        <v>572.66666666666674</v>
      </c>
      <c r="M43" s="246">
        <v>562.5</v>
      </c>
      <c r="N43" s="246">
        <v>554.25</v>
      </c>
      <c r="O43" s="246">
        <v>13400640</v>
      </c>
      <c r="P43" s="247">
        <v>1.4895531340597821E-2</v>
      </c>
    </row>
    <row r="44" spans="1:16" ht="12.75" customHeight="1">
      <c r="A44" s="239">
        <v>34</v>
      </c>
      <c r="B44" s="251" t="s">
        <v>54</v>
      </c>
      <c r="C44" s="243" t="s">
        <v>76</v>
      </c>
      <c r="D44" s="244">
        <v>45407</v>
      </c>
      <c r="E44" s="243">
        <v>1160.3499999999999</v>
      </c>
      <c r="F44" s="243">
        <v>1155.7</v>
      </c>
      <c r="G44" s="245">
        <v>1148.4000000000001</v>
      </c>
      <c r="H44" s="245">
        <v>1136.45</v>
      </c>
      <c r="I44" s="245">
        <v>1129.1500000000001</v>
      </c>
      <c r="J44" s="245">
        <v>1167.6500000000001</v>
      </c>
      <c r="K44" s="245">
        <v>1174.9499999999998</v>
      </c>
      <c r="L44" s="245">
        <v>1186.9000000000001</v>
      </c>
      <c r="M44" s="246">
        <v>1163</v>
      </c>
      <c r="N44" s="246">
        <v>1143.75</v>
      </c>
      <c r="O44" s="246">
        <v>6655000</v>
      </c>
      <c r="P44" s="247">
        <v>-2.9529711994166971E-2</v>
      </c>
    </row>
    <row r="45" spans="1:16" ht="12.75" customHeight="1">
      <c r="A45" s="239">
        <v>35</v>
      </c>
      <c r="B45" s="251" t="s">
        <v>77</v>
      </c>
      <c r="C45" s="243" t="s">
        <v>78</v>
      </c>
      <c r="D45" s="244">
        <v>45407</v>
      </c>
      <c r="E45" s="243">
        <v>1215.75</v>
      </c>
      <c r="F45" s="243">
        <v>1220.3833333333334</v>
      </c>
      <c r="G45" s="245">
        <v>1207.3666666666668</v>
      </c>
      <c r="H45" s="245">
        <v>1198.9833333333333</v>
      </c>
      <c r="I45" s="245">
        <v>1185.9666666666667</v>
      </c>
      <c r="J45" s="245">
        <v>1228.7666666666669</v>
      </c>
      <c r="K45" s="245">
        <v>1241.7833333333338</v>
      </c>
      <c r="L45" s="245">
        <v>1250.166666666667</v>
      </c>
      <c r="M45" s="246">
        <v>1233.4000000000001</v>
      </c>
      <c r="N45" s="246">
        <v>1212</v>
      </c>
      <c r="O45" s="246">
        <v>32349400</v>
      </c>
      <c r="P45" s="247">
        <v>9.3967689343411893E-3</v>
      </c>
    </row>
    <row r="46" spans="1:16" ht="12.75" customHeight="1">
      <c r="A46" s="239">
        <v>36</v>
      </c>
      <c r="B46" s="251" t="s">
        <v>40</v>
      </c>
      <c r="C46" s="243" t="s">
        <v>79</v>
      </c>
      <c r="D46" s="244">
        <v>45407</v>
      </c>
      <c r="E46" s="243">
        <v>254.25</v>
      </c>
      <c r="F46" s="243">
        <v>254.16666666666666</v>
      </c>
      <c r="G46" s="245">
        <v>251.63333333333333</v>
      </c>
      <c r="H46" s="245">
        <v>249.01666666666668</v>
      </c>
      <c r="I46" s="245">
        <v>246.48333333333335</v>
      </c>
      <c r="J46" s="245">
        <v>256.7833333333333</v>
      </c>
      <c r="K46" s="245">
        <v>259.31666666666666</v>
      </c>
      <c r="L46" s="245">
        <v>261.93333333333328</v>
      </c>
      <c r="M46" s="246">
        <v>256.7</v>
      </c>
      <c r="N46" s="246">
        <v>251.55</v>
      </c>
      <c r="O46" s="246">
        <v>87129000</v>
      </c>
      <c r="P46" s="247">
        <v>5.4785814160416932E-2</v>
      </c>
    </row>
    <row r="47" spans="1:16" ht="12.75" customHeight="1">
      <c r="A47" s="239">
        <v>37</v>
      </c>
      <c r="B47" s="251" t="s">
        <v>42</v>
      </c>
      <c r="C47" s="243" t="s">
        <v>80</v>
      </c>
      <c r="D47" s="244">
        <v>45407</v>
      </c>
      <c r="E47" s="243">
        <v>272.2</v>
      </c>
      <c r="F47" s="243">
        <v>272.03333333333336</v>
      </c>
      <c r="G47" s="245">
        <v>270.31666666666672</v>
      </c>
      <c r="H47" s="245">
        <v>268.43333333333334</v>
      </c>
      <c r="I47" s="245">
        <v>266.7166666666667</v>
      </c>
      <c r="J47" s="245">
        <v>273.91666666666674</v>
      </c>
      <c r="K47" s="245">
        <v>275.63333333333333</v>
      </c>
      <c r="L47" s="245">
        <v>277.51666666666677</v>
      </c>
      <c r="M47" s="246">
        <v>273.75</v>
      </c>
      <c r="N47" s="246">
        <v>270.14999999999998</v>
      </c>
      <c r="O47" s="246">
        <v>44312500</v>
      </c>
      <c r="P47" s="247">
        <v>2.1319504465571883E-2</v>
      </c>
    </row>
    <row r="48" spans="1:16" ht="12.75" customHeight="1">
      <c r="A48" s="239">
        <v>38</v>
      </c>
      <c r="B48" s="251" t="s">
        <v>54</v>
      </c>
      <c r="C48" s="243" t="s">
        <v>81</v>
      </c>
      <c r="D48" s="244">
        <v>45407</v>
      </c>
      <c r="E48" s="243">
        <v>31149</v>
      </c>
      <c r="F48" s="243">
        <v>30950.149999999998</v>
      </c>
      <c r="G48" s="245">
        <v>30676.949999999997</v>
      </c>
      <c r="H48" s="245">
        <v>30204.899999999998</v>
      </c>
      <c r="I48" s="245">
        <v>29931.699999999997</v>
      </c>
      <c r="J48" s="245">
        <v>31422.199999999997</v>
      </c>
      <c r="K48" s="245">
        <v>31695.4</v>
      </c>
      <c r="L48" s="245">
        <v>32167.449999999997</v>
      </c>
      <c r="M48" s="246">
        <v>31223.35</v>
      </c>
      <c r="N48" s="246">
        <v>30478.1</v>
      </c>
      <c r="O48" s="246">
        <v>281550</v>
      </c>
      <c r="P48" s="247">
        <v>3.8738240177089101E-2</v>
      </c>
    </row>
    <row r="49" spans="1:16" ht="12.75" customHeight="1">
      <c r="A49" s="239">
        <v>39</v>
      </c>
      <c r="B49" s="251" t="s">
        <v>82</v>
      </c>
      <c r="C49" s="243" t="s">
        <v>83</v>
      </c>
      <c r="D49" s="244">
        <v>45407</v>
      </c>
      <c r="E49" s="243">
        <v>620.4</v>
      </c>
      <c r="F49" s="243">
        <v>615.11666666666667</v>
      </c>
      <c r="G49" s="245">
        <v>606.23333333333335</v>
      </c>
      <c r="H49" s="245">
        <v>592.06666666666672</v>
      </c>
      <c r="I49" s="245">
        <v>583.18333333333339</v>
      </c>
      <c r="J49" s="245">
        <v>629.2833333333333</v>
      </c>
      <c r="K49" s="245">
        <v>638.16666666666674</v>
      </c>
      <c r="L49" s="245">
        <v>652.33333333333326</v>
      </c>
      <c r="M49" s="246">
        <v>624</v>
      </c>
      <c r="N49" s="246">
        <v>600.95000000000005</v>
      </c>
      <c r="O49" s="246">
        <v>23338800</v>
      </c>
      <c r="P49" s="247">
        <v>7.0685383980181662E-2</v>
      </c>
    </row>
    <row r="50" spans="1:16" ht="12.75" customHeight="1">
      <c r="A50" s="239">
        <v>40</v>
      </c>
      <c r="B50" s="251" t="s">
        <v>57</v>
      </c>
      <c r="C50" s="243" t="s">
        <v>84</v>
      </c>
      <c r="D50" s="244">
        <v>45407</v>
      </c>
      <c r="E50" s="243">
        <v>4910.25</v>
      </c>
      <c r="F50" s="243">
        <v>4902.9666666666662</v>
      </c>
      <c r="G50" s="245">
        <v>4890.0333333333328</v>
      </c>
      <c r="H50" s="245">
        <v>4869.8166666666666</v>
      </c>
      <c r="I50" s="245">
        <v>4856.8833333333332</v>
      </c>
      <c r="J50" s="245">
        <v>4923.1833333333325</v>
      </c>
      <c r="K50" s="245">
        <v>4936.116666666665</v>
      </c>
      <c r="L50" s="245">
        <v>4956.3333333333321</v>
      </c>
      <c r="M50" s="246">
        <v>4915.8999999999996</v>
      </c>
      <c r="N50" s="246">
        <v>4882.75</v>
      </c>
      <c r="O50" s="246">
        <v>1703000</v>
      </c>
      <c r="P50" s="247">
        <v>-1.5243902439024391E-3</v>
      </c>
    </row>
    <row r="51" spans="1:16" ht="12.75" customHeight="1">
      <c r="A51" s="239">
        <v>41</v>
      </c>
      <c r="B51" s="251" t="s">
        <v>85</v>
      </c>
      <c r="C51" s="248" t="s">
        <v>86</v>
      </c>
      <c r="D51" s="244">
        <v>45407</v>
      </c>
      <c r="E51" s="243">
        <v>772.05</v>
      </c>
      <c r="F51" s="243">
        <v>770.66666666666663</v>
      </c>
      <c r="G51" s="245">
        <v>763.73333333333323</v>
      </c>
      <c r="H51" s="245">
        <v>755.41666666666663</v>
      </c>
      <c r="I51" s="245">
        <v>748.48333333333323</v>
      </c>
      <c r="J51" s="245">
        <v>778.98333333333323</v>
      </c>
      <c r="K51" s="245">
        <v>785.91666666666663</v>
      </c>
      <c r="L51" s="245">
        <v>794.23333333333323</v>
      </c>
      <c r="M51" s="246">
        <v>777.6</v>
      </c>
      <c r="N51" s="246">
        <v>762.35</v>
      </c>
      <c r="O51" s="246">
        <v>7285000</v>
      </c>
      <c r="P51" s="247">
        <v>-8.7086678459654381E-3</v>
      </c>
    </row>
    <row r="52" spans="1:16" ht="12.75" customHeight="1">
      <c r="A52" s="239">
        <v>42</v>
      </c>
      <c r="B52" s="251" t="s">
        <v>61</v>
      </c>
      <c r="C52" s="243" t="s">
        <v>87</v>
      </c>
      <c r="D52" s="244">
        <v>45407</v>
      </c>
      <c r="E52" s="243">
        <v>598.04999999999995</v>
      </c>
      <c r="F52" s="243">
        <v>596.16666666666663</v>
      </c>
      <c r="G52" s="245">
        <v>593.33333333333326</v>
      </c>
      <c r="H52" s="245">
        <v>588.61666666666667</v>
      </c>
      <c r="I52" s="245">
        <v>585.7833333333333</v>
      </c>
      <c r="J52" s="245">
        <v>600.88333333333321</v>
      </c>
      <c r="K52" s="245">
        <v>603.71666666666647</v>
      </c>
      <c r="L52" s="245">
        <v>608.43333333333317</v>
      </c>
      <c r="M52" s="246">
        <v>599</v>
      </c>
      <c r="N52" s="246">
        <v>591.45000000000005</v>
      </c>
      <c r="O52" s="246">
        <v>59348700</v>
      </c>
      <c r="P52" s="247">
        <v>-8.4355828220858894E-3</v>
      </c>
    </row>
    <row r="53" spans="1:16" ht="12.75" customHeight="1">
      <c r="A53" s="239">
        <v>43</v>
      </c>
      <c r="B53" s="251" t="s">
        <v>66</v>
      </c>
      <c r="C53" s="250" t="s">
        <v>88</v>
      </c>
      <c r="D53" s="244">
        <v>45407</v>
      </c>
      <c r="E53" s="243">
        <v>799.5</v>
      </c>
      <c r="F53" s="243">
        <v>797.6</v>
      </c>
      <c r="G53" s="245">
        <v>792.35</v>
      </c>
      <c r="H53" s="245">
        <v>785.2</v>
      </c>
      <c r="I53" s="245">
        <v>779.95</v>
      </c>
      <c r="J53" s="245">
        <v>804.75</v>
      </c>
      <c r="K53" s="245">
        <v>810</v>
      </c>
      <c r="L53" s="245">
        <v>817.15</v>
      </c>
      <c r="M53" s="246">
        <v>802.85</v>
      </c>
      <c r="N53" s="246">
        <v>790.45</v>
      </c>
      <c r="O53" s="246">
        <v>3169725</v>
      </c>
      <c r="P53" s="247">
        <v>1.5302935665209244E-2</v>
      </c>
    </row>
    <row r="54" spans="1:16" ht="12.75" customHeight="1">
      <c r="A54" s="239">
        <v>44</v>
      </c>
      <c r="B54" s="251" t="s">
        <v>928</v>
      </c>
      <c r="C54" s="248" t="s">
        <v>89</v>
      </c>
      <c r="D54" s="244">
        <v>45407</v>
      </c>
      <c r="E54" s="243">
        <v>364.35</v>
      </c>
      <c r="F54" s="243">
        <v>362.59999999999997</v>
      </c>
      <c r="G54" s="245">
        <v>358.79999999999995</v>
      </c>
      <c r="H54" s="245">
        <v>353.25</v>
      </c>
      <c r="I54" s="245">
        <v>349.45</v>
      </c>
      <c r="J54" s="245">
        <v>368.14999999999992</v>
      </c>
      <c r="K54" s="245">
        <v>371.95</v>
      </c>
      <c r="L54" s="245">
        <v>377.49999999999989</v>
      </c>
      <c r="M54" s="246">
        <v>366.4</v>
      </c>
      <c r="N54" s="246">
        <v>357.05</v>
      </c>
      <c r="O54" s="246">
        <v>8793200</v>
      </c>
      <c r="P54" s="247">
        <v>-7.0800257455481659E-3</v>
      </c>
    </row>
    <row r="55" spans="1:16" ht="12.75" customHeight="1">
      <c r="A55" s="239">
        <v>45</v>
      </c>
      <c r="B55" s="251" t="s">
        <v>66</v>
      </c>
      <c r="C55" s="243" t="s">
        <v>90</v>
      </c>
      <c r="D55" s="244">
        <v>45407</v>
      </c>
      <c r="E55" s="243">
        <v>1203.25</v>
      </c>
      <c r="F55" s="243">
        <v>1199.4333333333332</v>
      </c>
      <c r="G55" s="245">
        <v>1191.9166666666663</v>
      </c>
      <c r="H55" s="245">
        <v>1180.583333333333</v>
      </c>
      <c r="I55" s="245">
        <v>1173.0666666666662</v>
      </c>
      <c r="J55" s="245">
        <v>1210.7666666666664</v>
      </c>
      <c r="K55" s="245">
        <v>1218.2833333333333</v>
      </c>
      <c r="L55" s="245">
        <v>1229.6166666666666</v>
      </c>
      <c r="M55" s="246">
        <v>1206.95</v>
      </c>
      <c r="N55" s="246">
        <v>1188.0999999999999</v>
      </c>
      <c r="O55" s="246">
        <v>9523125</v>
      </c>
      <c r="P55" s="247">
        <v>-3.8796366389099168E-2</v>
      </c>
    </row>
    <row r="56" spans="1:16" ht="12.75" customHeight="1">
      <c r="A56" s="239">
        <v>46</v>
      </c>
      <c r="B56" s="251" t="s">
        <v>42</v>
      </c>
      <c r="C56" s="243" t="s">
        <v>91</v>
      </c>
      <c r="D56" s="244">
        <v>45407</v>
      </c>
      <c r="E56" s="243">
        <v>1495.35</v>
      </c>
      <c r="F56" s="243">
        <v>1501.1833333333332</v>
      </c>
      <c r="G56" s="245">
        <v>1485.8166666666664</v>
      </c>
      <c r="H56" s="245">
        <v>1476.2833333333333</v>
      </c>
      <c r="I56" s="245">
        <v>1460.9166666666665</v>
      </c>
      <c r="J56" s="245">
        <v>1510.7166666666662</v>
      </c>
      <c r="K56" s="245">
        <v>1526.083333333333</v>
      </c>
      <c r="L56" s="245">
        <v>1535.6166666666661</v>
      </c>
      <c r="M56" s="246">
        <v>1516.55</v>
      </c>
      <c r="N56" s="246">
        <v>1491.65</v>
      </c>
      <c r="O56" s="246">
        <v>9454250</v>
      </c>
      <c r="P56" s="247">
        <v>-7.8444747612551168E-3</v>
      </c>
    </row>
    <row r="57" spans="1:16" ht="12.75" customHeight="1">
      <c r="A57" s="239">
        <v>47</v>
      </c>
      <c r="B57" s="251" t="s">
        <v>130</v>
      </c>
      <c r="C57" s="243" t="s">
        <v>92</v>
      </c>
      <c r="D57" s="244">
        <v>45407</v>
      </c>
      <c r="E57" s="243">
        <v>446.45</v>
      </c>
      <c r="F57" s="243">
        <v>445.0333333333333</v>
      </c>
      <c r="G57" s="245">
        <v>439.26666666666659</v>
      </c>
      <c r="H57" s="245">
        <v>432.08333333333331</v>
      </c>
      <c r="I57" s="245">
        <v>426.31666666666661</v>
      </c>
      <c r="J57" s="245">
        <v>452.21666666666658</v>
      </c>
      <c r="K57" s="245">
        <v>457.98333333333323</v>
      </c>
      <c r="L57" s="245">
        <v>465.16666666666657</v>
      </c>
      <c r="M57" s="246">
        <v>450.8</v>
      </c>
      <c r="N57" s="246">
        <v>437.85</v>
      </c>
      <c r="O57" s="246">
        <v>61047000</v>
      </c>
      <c r="P57" s="247">
        <v>-4.0594059405940595E-2</v>
      </c>
    </row>
    <row r="58" spans="1:16" ht="12.75" customHeight="1">
      <c r="A58" s="239">
        <v>48</v>
      </c>
      <c r="B58" s="251" t="s">
        <v>85</v>
      </c>
      <c r="C58" s="243" t="s">
        <v>93</v>
      </c>
      <c r="D58" s="244">
        <v>45407</v>
      </c>
      <c r="E58" s="243">
        <v>5581.4</v>
      </c>
      <c r="F58" s="243">
        <v>5567.6333333333341</v>
      </c>
      <c r="G58" s="245">
        <v>5538.2666666666682</v>
      </c>
      <c r="H58" s="245">
        <v>5495.1333333333341</v>
      </c>
      <c r="I58" s="245">
        <v>5465.7666666666682</v>
      </c>
      <c r="J58" s="245">
        <v>5610.7666666666682</v>
      </c>
      <c r="K58" s="245">
        <v>5640.133333333335</v>
      </c>
      <c r="L58" s="245">
        <v>5683.2666666666682</v>
      </c>
      <c r="M58" s="246">
        <v>5597</v>
      </c>
      <c r="N58" s="246">
        <v>5524.5</v>
      </c>
      <c r="O58" s="246">
        <v>1623600</v>
      </c>
      <c r="P58" s="247">
        <v>-7.3367571533382242E-3</v>
      </c>
    </row>
    <row r="59" spans="1:16" ht="12.75" customHeight="1">
      <c r="A59" s="239">
        <v>49</v>
      </c>
      <c r="B59" s="251" t="s">
        <v>57</v>
      </c>
      <c r="C59" s="243" t="s">
        <v>94</v>
      </c>
      <c r="D59" s="244">
        <v>45407</v>
      </c>
      <c r="E59" s="243">
        <v>2797.9</v>
      </c>
      <c r="F59" s="243">
        <v>2782.3500000000004</v>
      </c>
      <c r="G59" s="245">
        <v>2742.9000000000005</v>
      </c>
      <c r="H59" s="245">
        <v>2687.9</v>
      </c>
      <c r="I59" s="245">
        <v>2648.4500000000003</v>
      </c>
      <c r="J59" s="245">
        <v>2837.3500000000008</v>
      </c>
      <c r="K59" s="245">
        <v>2876.8000000000006</v>
      </c>
      <c r="L59" s="245">
        <v>2931.8000000000011</v>
      </c>
      <c r="M59" s="246">
        <v>2821.8</v>
      </c>
      <c r="N59" s="246">
        <v>2727.35</v>
      </c>
      <c r="O59" s="246">
        <v>3975300</v>
      </c>
      <c r="P59" s="247">
        <v>-6.1253062653132658E-3</v>
      </c>
    </row>
    <row r="60" spans="1:16" ht="12.75" customHeight="1">
      <c r="A60" s="239">
        <v>50</v>
      </c>
      <c r="B60" s="251" t="s">
        <v>115</v>
      </c>
      <c r="C60" s="243" t="s">
        <v>95</v>
      </c>
      <c r="D60" s="244">
        <v>45407</v>
      </c>
      <c r="E60" s="243">
        <v>923.3</v>
      </c>
      <c r="F60" s="243">
        <v>916.76666666666677</v>
      </c>
      <c r="G60" s="245">
        <v>907.53333333333353</v>
      </c>
      <c r="H60" s="245">
        <v>891.76666666666677</v>
      </c>
      <c r="I60" s="245">
        <v>882.53333333333353</v>
      </c>
      <c r="J60" s="245">
        <v>932.53333333333353</v>
      </c>
      <c r="K60" s="245">
        <v>941.76666666666688</v>
      </c>
      <c r="L60" s="245">
        <v>957.53333333333353</v>
      </c>
      <c r="M60" s="246">
        <v>926</v>
      </c>
      <c r="N60" s="246">
        <v>901</v>
      </c>
      <c r="O60" s="246">
        <v>15493000</v>
      </c>
      <c r="P60" s="247">
        <v>-2.5751625571364192E-3</v>
      </c>
    </row>
    <row r="61" spans="1:16" ht="12.75" customHeight="1">
      <c r="A61" s="239">
        <v>51</v>
      </c>
      <c r="B61" s="251" t="s">
        <v>928</v>
      </c>
      <c r="C61" s="250" t="s">
        <v>96</v>
      </c>
      <c r="D61" s="244">
        <v>45407</v>
      </c>
      <c r="E61" s="243">
        <v>1141.25</v>
      </c>
      <c r="F61" s="243">
        <v>1134.2333333333333</v>
      </c>
      <c r="G61" s="245">
        <v>1124.5166666666667</v>
      </c>
      <c r="H61" s="245">
        <v>1107.7833333333333</v>
      </c>
      <c r="I61" s="245">
        <v>1098.0666666666666</v>
      </c>
      <c r="J61" s="245">
        <v>1150.9666666666667</v>
      </c>
      <c r="K61" s="245">
        <v>1160.6833333333334</v>
      </c>
      <c r="L61" s="245">
        <v>1177.4166666666667</v>
      </c>
      <c r="M61" s="246">
        <v>1143.95</v>
      </c>
      <c r="N61" s="246">
        <v>1117.5</v>
      </c>
      <c r="O61" s="246">
        <v>1463700</v>
      </c>
      <c r="P61" s="247">
        <v>2.1494870542256961E-2</v>
      </c>
    </row>
    <row r="62" spans="1:16" ht="12.75" customHeight="1">
      <c r="A62" s="239">
        <v>52</v>
      </c>
      <c r="B62" s="251" t="s">
        <v>40</v>
      </c>
      <c r="C62" s="248" t="s">
        <v>97</v>
      </c>
      <c r="D62" s="244">
        <v>45407</v>
      </c>
      <c r="E62" s="243">
        <v>281.95</v>
      </c>
      <c r="F62" s="243">
        <v>279.68333333333334</v>
      </c>
      <c r="G62" s="245">
        <v>274.9666666666667</v>
      </c>
      <c r="H62" s="245">
        <v>267.98333333333335</v>
      </c>
      <c r="I62" s="245">
        <v>263.26666666666671</v>
      </c>
      <c r="J62" s="245">
        <v>286.66666666666669</v>
      </c>
      <c r="K62" s="245">
        <v>291.38333333333327</v>
      </c>
      <c r="L62" s="245">
        <v>298.36666666666667</v>
      </c>
      <c r="M62" s="246">
        <v>284.39999999999998</v>
      </c>
      <c r="N62" s="246">
        <v>272.7</v>
      </c>
      <c r="O62" s="246">
        <v>24357600</v>
      </c>
      <c r="P62" s="247">
        <v>8.1608184797378303E-2</v>
      </c>
    </row>
    <row r="63" spans="1:16" ht="12.75" customHeight="1">
      <c r="A63" s="239">
        <v>53</v>
      </c>
      <c r="B63" s="251" t="s">
        <v>61</v>
      </c>
      <c r="C63" s="243" t="s">
        <v>98</v>
      </c>
      <c r="D63" s="244">
        <v>45407</v>
      </c>
      <c r="E63" s="243">
        <v>145.9</v>
      </c>
      <c r="F63" s="243">
        <v>144.4</v>
      </c>
      <c r="G63" s="245">
        <v>142.75</v>
      </c>
      <c r="H63" s="245">
        <v>139.6</v>
      </c>
      <c r="I63" s="245">
        <v>137.94999999999999</v>
      </c>
      <c r="J63" s="245">
        <v>147.55000000000001</v>
      </c>
      <c r="K63" s="245">
        <v>149.20000000000005</v>
      </c>
      <c r="L63" s="245">
        <v>152.35000000000002</v>
      </c>
      <c r="M63" s="246">
        <v>146.05000000000001</v>
      </c>
      <c r="N63" s="246">
        <v>141.25</v>
      </c>
      <c r="O63" s="246">
        <v>39495000</v>
      </c>
      <c r="P63" s="247">
        <v>4.8339905864393847E-3</v>
      </c>
    </row>
    <row r="64" spans="1:16" ht="12.75" customHeight="1">
      <c r="A64" s="239">
        <v>54</v>
      </c>
      <c r="B64" s="251" t="s">
        <v>40</v>
      </c>
      <c r="C64" s="243" t="s">
        <v>99</v>
      </c>
      <c r="D64" s="244">
        <v>45407</v>
      </c>
      <c r="E64" s="243">
        <v>3055.2</v>
      </c>
      <c r="F64" s="243">
        <v>3039.7666666666664</v>
      </c>
      <c r="G64" s="245">
        <v>3013.6333333333328</v>
      </c>
      <c r="H64" s="245">
        <v>2972.0666666666662</v>
      </c>
      <c r="I64" s="245">
        <v>2945.9333333333325</v>
      </c>
      <c r="J64" s="245">
        <v>3081.333333333333</v>
      </c>
      <c r="K64" s="245">
        <v>3107.4666666666662</v>
      </c>
      <c r="L64" s="245">
        <v>3149.0333333333333</v>
      </c>
      <c r="M64" s="246">
        <v>3065.9</v>
      </c>
      <c r="N64" s="246">
        <v>2998.2</v>
      </c>
      <c r="O64" s="246">
        <v>3106200</v>
      </c>
      <c r="P64" s="247">
        <v>5.3403243033304203E-3</v>
      </c>
    </row>
    <row r="65" spans="1:16" ht="12.75" customHeight="1">
      <c r="A65" s="239">
        <v>55</v>
      </c>
      <c r="B65" s="251" t="s">
        <v>57</v>
      </c>
      <c r="C65" s="243" t="s">
        <v>100</v>
      </c>
      <c r="D65" s="244">
        <v>45407</v>
      </c>
      <c r="E65" s="243">
        <v>535.75</v>
      </c>
      <c r="F65" s="243">
        <v>534.76666666666665</v>
      </c>
      <c r="G65" s="245">
        <v>533.0333333333333</v>
      </c>
      <c r="H65" s="245">
        <v>530.31666666666661</v>
      </c>
      <c r="I65" s="245">
        <v>528.58333333333326</v>
      </c>
      <c r="J65" s="245">
        <v>537.48333333333335</v>
      </c>
      <c r="K65" s="245">
        <v>539.2166666666667</v>
      </c>
      <c r="L65" s="245">
        <v>541.93333333333339</v>
      </c>
      <c r="M65" s="246">
        <v>536.5</v>
      </c>
      <c r="N65" s="246">
        <v>532.04999999999995</v>
      </c>
      <c r="O65" s="246">
        <v>22466250</v>
      </c>
      <c r="P65" s="247">
        <v>2.1251207454969032E-2</v>
      </c>
    </row>
    <row r="66" spans="1:16" ht="12.75" customHeight="1">
      <c r="A66" s="239">
        <v>56</v>
      </c>
      <c r="B66" s="251" t="s">
        <v>47</v>
      </c>
      <c r="C66" s="248" t="s">
        <v>101</v>
      </c>
      <c r="D66" s="244">
        <v>45407</v>
      </c>
      <c r="E66" s="243">
        <v>2043.1</v>
      </c>
      <c r="F66" s="243">
        <v>2025.3166666666666</v>
      </c>
      <c r="G66" s="245">
        <v>1993.7833333333333</v>
      </c>
      <c r="H66" s="245">
        <v>1944.4666666666667</v>
      </c>
      <c r="I66" s="245">
        <v>1912.9333333333334</v>
      </c>
      <c r="J66" s="245">
        <v>2074.6333333333332</v>
      </c>
      <c r="K66" s="245">
        <v>2106.1666666666665</v>
      </c>
      <c r="L66" s="245">
        <v>2155.4833333333331</v>
      </c>
      <c r="M66" s="246">
        <v>2056.85</v>
      </c>
      <c r="N66" s="246">
        <v>1976</v>
      </c>
      <c r="O66" s="246">
        <v>3519500</v>
      </c>
      <c r="P66" s="247">
        <v>0.10277299075669748</v>
      </c>
    </row>
    <row r="67" spans="1:16" ht="12.75" customHeight="1">
      <c r="A67" s="239">
        <v>57</v>
      </c>
      <c r="B67" s="251" t="s">
        <v>928</v>
      </c>
      <c r="C67" s="243" t="s">
        <v>102</v>
      </c>
      <c r="D67" s="244">
        <v>45407</v>
      </c>
      <c r="E67" s="243">
        <v>2214.25</v>
      </c>
      <c r="F67" s="243">
        <v>2197.4166666666665</v>
      </c>
      <c r="G67" s="245">
        <v>2171.833333333333</v>
      </c>
      <c r="H67" s="245">
        <v>2129.4166666666665</v>
      </c>
      <c r="I67" s="245">
        <v>2103.833333333333</v>
      </c>
      <c r="J67" s="245">
        <v>2239.833333333333</v>
      </c>
      <c r="K67" s="245">
        <v>2265.4166666666661</v>
      </c>
      <c r="L67" s="245">
        <v>2307.833333333333</v>
      </c>
      <c r="M67" s="246">
        <v>2223</v>
      </c>
      <c r="N67" s="246">
        <v>2155</v>
      </c>
      <c r="O67" s="246">
        <v>2620200</v>
      </c>
      <c r="P67" s="247">
        <v>2.9952830188679246E-2</v>
      </c>
    </row>
    <row r="68" spans="1:16" ht="12.75" customHeight="1">
      <c r="A68" s="239">
        <v>58</v>
      </c>
      <c r="B68" s="251" t="s">
        <v>42</v>
      </c>
      <c r="C68" s="248" t="s">
        <v>104</v>
      </c>
      <c r="D68" s="244">
        <v>45407</v>
      </c>
      <c r="E68" s="243">
        <v>3639.1</v>
      </c>
      <c r="F68" s="243">
        <v>3619.9</v>
      </c>
      <c r="G68" s="245">
        <v>3588.8</v>
      </c>
      <c r="H68" s="245">
        <v>3538.5</v>
      </c>
      <c r="I68" s="245">
        <v>3507.4</v>
      </c>
      <c r="J68" s="245">
        <v>3670.2000000000003</v>
      </c>
      <c r="K68" s="245">
        <v>3701.2999999999997</v>
      </c>
      <c r="L68" s="245">
        <v>3751.6000000000004</v>
      </c>
      <c r="M68" s="246">
        <v>3651</v>
      </c>
      <c r="N68" s="246">
        <v>3569.6</v>
      </c>
      <c r="O68" s="246">
        <v>3297000</v>
      </c>
      <c r="P68" s="247">
        <v>-3.9167686658506728E-2</v>
      </c>
    </row>
    <row r="69" spans="1:16" ht="12.75" customHeight="1">
      <c r="A69" s="239">
        <v>59</v>
      </c>
      <c r="B69" s="251" t="s">
        <v>40</v>
      </c>
      <c r="C69" s="243" t="s">
        <v>105</v>
      </c>
      <c r="D69" s="244">
        <v>45407</v>
      </c>
      <c r="E69" s="243">
        <v>7958.15</v>
      </c>
      <c r="F69" s="243">
        <v>7851.4666666666672</v>
      </c>
      <c r="G69" s="245">
        <v>7727.9333333333343</v>
      </c>
      <c r="H69" s="245">
        <v>7497.7166666666672</v>
      </c>
      <c r="I69" s="245">
        <v>7374.1833333333343</v>
      </c>
      <c r="J69" s="245">
        <v>8081.6833333333343</v>
      </c>
      <c r="K69" s="245">
        <v>8205.2166666666672</v>
      </c>
      <c r="L69" s="245">
        <v>8435.4333333333343</v>
      </c>
      <c r="M69" s="246">
        <v>7975</v>
      </c>
      <c r="N69" s="246">
        <v>7621.25</v>
      </c>
      <c r="O69" s="246">
        <v>1272700</v>
      </c>
      <c r="P69" s="247">
        <v>3.5136234241561613E-2</v>
      </c>
    </row>
    <row r="70" spans="1:16" ht="12.75" customHeight="1">
      <c r="A70" s="239">
        <v>60</v>
      </c>
      <c r="B70" s="251" t="s">
        <v>106</v>
      </c>
      <c r="C70" s="250" t="s">
        <v>107</v>
      </c>
      <c r="D70" s="244">
        <v>45407</v>
      </c>
      <c r="E70" s="243">
        <v>941.6</v>
      </c>
      <c r="F70" s="243">
        <v>944.55000000000007</v>
      </c>
      <c r="G70" s="245">
        <v>933.15000000000009</v>
      </c>
      <c r="H70" s="245">
        <v>924.7</v>
      </c>
      <c r="I70" s="245">
        <v>913.30000000000007</v>
      </c>
      <c r="J70" s="245">
        <v>953.00000000000011</v>
      </c>
      <c r="K70" s="245">
        <v>964.4</v>
      </c>
      <c r="L70" s="245">
        <v>972.85000000000014</v>
      </c>
      <c r="M70" s="246">
        <v>955.95</v>
      </c>
      <c r="N70" s="246">
        <v>936.1</v>
      </c>
      <c r="O70" s="246">
        <v>36849450</v>
      </c>
      <c r="P70" s="247">
        <v>4.859611231101512E-2</v>
      </c>
    </row>
    <row r="71" spans="1:16" ht="12.75" customHeight="1">
      <c r="A71" s="239">
        <v>61</v>
      </c>
      <c r="B71" s="251" t="s">
        <v>42</v>
      </c>
      <c r="C71" s="243" t="s">
        <v>108</v>
      </c>
      <c r="D71" s="244">
        <v>45407</v>
      </c>
      <c r="E71" s="243">
        <v>6265.2</v>
      </c>
      <c r="F71" s="243">
        <v>6268.55</v>
      </c>
      <c r="G71" s="245">
        <v>6229.6500000000005</v>
      </c>
      <c r="H71" s="245">
        <v>6194.1</v>
      </c>
      <c r="I71" s="245">
        <v>6155.2000000000007</v>
      </c>
      <c r="J71" s="245">
        <v>6304.1</v>
      </c>
      <c r="K71" s="245">
        <v>6343</v>
      </c>
      <c r="L71" s="245">
        <v>6378.55</v>
      </c>
      <c r="M71" s="246">
        <v>6307.45</v>
      </c>
      <c r="N71" s="246">
        <v>6233</v>
      </c>
      <c r="O71" s="246">
        <v>2005875</v>
      </c>
      <c r="P71" s="247">
        <v>-3.1680954155795752E-3</v>
      </c>
    </row>
    <row r="72" spans="1:16" ht="12.75" customHeight="1">
      <c r="A72" s="239">
        <v>62</v>
      </c>
      <c r="B72" s="251" t="s">
        <v>54</v>
      </c>
      <c r="C72" s="243" t="s">
        <v>109</v>
      </c>
      <c r="D72" s="244">
        <v>45407</v>
      </c>
      <c r="E72" s="243">
        <v>3951.7</v>
      </c>
      <c r="F72" s="243">
        <v>3962.4666666666667</v>
      </c>
      <c r="G72" s="245">
        <v>3924.9333333333334</v>
      </c>
      <c r="H72" s="245">
        <v>3898.1666666666665</v>
      </c>
      <c r="I72" s="245">
        <v>3860.6333333333332</v>
      </c>
      <c r="J72" s="245">
        <v>3989.2333333333336</v>
      </c>
      <c r="K72" s="245">
        <v>4026.7666666666673</v>
      </c>
      <c r="L72" s="245">
        <v>4053.5333333333338</v>
      </c>
      <c r="M72" s="246">
        <v>4000</v>
      </c>
      <c r="N72" s="246">
        <v>3935.7</v>
      </c>
      <c r="O72" s="246">
        <v>4255825</v>
      </c>
      <c r="P72" s="247">
        <v>1.5279923182899845E-2</v>
      </c>
    </row>
    <row r="73" spans="1:16" ht="12.75" customHeight="1">
      <c r="A73" s="239">
        <v>63</v>
      </c>
      <c r="B73" s="251" t="s">
        <v>54</v>
      </c>
      <c r="C73" s="243" t="s">
        <v>110</v>
      </c>
      <c r="D73" s="244">
        <v>45407</v>
      </c>
      <c r="E73" s="243">
        <v>2890.05</v>
      </c>
      <c r="F73" s="243">
        <v>2877.9166666666665</v>
      </c>
      <c r="G73" s="245">
        <v>2857.833333333333</v>
      </c>
      <c r="H73" s="245">
        <v>2825.6166666666663</v>
      </c>
      <c r="I73" s="245">
        <v>2805.5333333333328</v>
      </c>
      <c r="J73" s="245">
        <v>2910.1333333333332</v>
      </c>
      <c r="K73" s="245">
        <v>2930.2166666666662</v>
      </c>
      <c r="L73" s="245">
        <v>2962.4333333333334</v>
      </c>
      <c r="M73" s="246">
        <v>2898</v>
      </c>
      <c r="N73" s="246">
        <v>2845.7</v>
      </c>
      <c r="O73" s="246">
        <v>1755600</v>
      </c>
      <c r="P73" s="247">
        <v>1.2547051442910915E-3</v>
      </c>
    </row>
    <row r="74" spans="1:16" ht="12.75" customHeight="1">
      <c r="A74" s="239">
        <v>64</v>
      </c>
      <c r="B74" s="251" t="s">
        <v>54</v>
      </c>
      <c r="C74" s="243" t="s">
        <v>111</v>
      </c>
      <c r="D74" s="244">
        <v>45407</v>
      </c>
      <c r="E74" s="243">
        <v>316.45</v>
      </c>
      <c r="F74" s="243">
        <v>316</v>
      </c>
      <c r="G74" s="245">
        <v>313.8</v>
      </c>
      <c r="H74" s="245">
        <v>311.15000000000003</v>
      </c>
      <c r="I74" s="245">
        <v>308.95000000000005</v>
      </c>
      <c r="J74" s="245">
        <v>318.64999999999998</v>
      </c>
      <c r="K74" s="245">
        <v>320.85000000000002</v>
      </c>
      <c r="L74" s="245">
        <v>323.49999999999994</v>
      </c>
      <c r="M74" s="246">
        <v>318.2</v>
      </c>
      <c r="N74" s="246">
        <v>313.35000000000002</v>
      </c>
      <c r="O74" s="246">
        <v>19731600</v>
      </c>
      <c r="P74" s="247">
        <v>1.9152101152844925E-2</v>
      </c>
    </row>
    <row r="75" spans="1:16" ht="12.75" customHeight="1">
      <c r="A75" s="239">
        <v>65</v>
      </c>
      <c r="B75" s="251" t="s">
        <v>61</v>
      </c>
      <c r="C75" s="243" t="s">
        <v>112</v>
      </c>
      <c r="D75" s="244">
        <v>45407</v>
      </c>
      <c r="E75" s="243">
        <v>154.85</v>
      </c>
      <c r="F75" s="243">
        <v>154.58333333333334</v>
      </c>
      <c r="G75" s="245">
        <v>153.61666666666667</v>
      </c>
      <c r="H75" s="245">
        <v>152.38333333333333</v>
      </c>
      <c r="I75" s="245">
        <v>151.41666666666666</v>
      </c>
      <c r="J75" s="245">
        <v>155.81666666666669</v>
      </c>
      <c r="K75" s="245">
        <v>156.78333333333333</v>
      </c>
      <c r="L75" s="245">
        <v>158.01666666666671</v>
      </c>
      <c r="M75" s="246">
        <v>155.55000000000001</v>
      </c>
      <c r="N75" s="246">
        <v>153.35</v>
      </c>
      <c r="O75" s="246">
        <v>88260000</v>
      </c>
      <c r="P75" s="247">
        <v>3.5672377376202768E-2</v>
      </c>
    </row>
    <row r="76" spans="1:16" ht="12.75" customHeight="1">
      <c r="A76" s="239">
        <v>66</v>
      </c>
      <c r="B76" s="251" t="s">
        <v>82</v>
      </c>
      <c r="C76" s="243" t="s">
        <v>113</v>
      </c>
      <c r="D76" s="244">
        <v>45407</v>
      </c>
      <c r="E76" s="243">
        <v>184.25</v>
      </c>
      <c r="F76" s="243">
        <v>182.56666666666669</v>
      </c>
      <c r="G76" s="245">
        <v>179.93333333333339</v>
      </c>
      <c r="H76" s="245">
        <v>175.6166666666667</v>
      </c>
      <c r="I76" s="245">
        <v>172.98333333333341</v>
      </c>
      <c r="J76" s="245">
        <v>186.88333333333338</v>
      </c>
      <c r="K76" s="245">
        <v>189.51666666666665</v>
      </c>
      <c r="L76" s="245">
        <v>193.83333333333337</v>
      </c>
      <c r="M76" s="246">
        <v>185.2</v>
      </c>
      <c r="N76" s="246">
        <v>178.25</v>
      </c>
      <c r="O76" s="246">
        <v>127432050</v>
      </c>
      <c r="P76" s="247">
        <v>-2.9375892950482627E-2</v>
      </c>
    </row>
    <row r="77" spans="1:16" ht="12.75" customHeight="1">
      <c r="A77" s="239">
        <v>67</v>
      </c>
      <c r="B77" s="251" t="s">
        <v>42</v>
      </c>
      <c r="C77" s="243" t="s">
        <v>114</v>
      </c>
      <c r="D77" s="244">
        <v>45407</v>
      </c>
      <c r="E77" s="243">
        <v>993.1</v>
      </c>
      <c r="F77" s="243">
        <v>990.61666666666667</v>
      </c>
      <c r="G77" s="245">
        <v>983.23333333333335</v>
      </c>
      <c r="H77" s="245">
        <v>973.36666666666667</v>
      </c>
      <c r="I77" s="245">
        <v>965.98333333333335</v>
      </c>
      <c r="J77" s="245">
        <v>1000.4833333333333</v>
      </c>
      <c r="K77" s="245">
        <v>1007.8666666666668</v>
      </c>
      <c r="L77" s="245">
        <v>1017.7333333333333</v>
      </c>
      <c r="M77" s="246">
        <v>998</v>
      </c>
      <c r="N77" s="246">
        <v>980.75</v>
      </c>
      <c r="O77" s="246">
        <v>13396550</v>
      </c>
      <c r="P77" s="247">
        <v>-8.1111772021846102E-4</v>
      </c>
    </row>
    <row r="78" spans="1:16" ht="12.75" customHeight="1">
      <c r="A78" s="239">
        <v>68</v>
      </c>
      <c r="B78" s="251" t="s">
        <v>115</v>
      </c>
      <c r="C78" s="243" t="s">
        <v>116</v>
      </c>
      <c r="D78" s="244">
        <v>45407</v>
      </c>
      <c r="E78" s="243">
        <v>85.4</v>
      </c>
      <c r="F78" s="243">
        <v>85.016666666666666</v>
      </c>
      <c r="G78" s="245">
        <v>84.033333333333331</v>
      </c>
      <c r="H78" s="245">
        <v>82.666666666666671</v>
      </c>
      <c r="I78" s="245">
        <v>81.683333333333337</v>
      </c>
      <c r="J78" s="245">
        <v>86.383333333333326</v>
      </c>
      <c r="K78" s="245">
        <v>87.366666666666646</v>
      </c>
      <c r="L78" s="245">
        <v>88.73333333333332</v>
      </c>
      <c r="M78" s="246">
        <v>86</v>
      </c>
      <c r="N78" s="246">
        <v>83.65</v>
      </c>
      <c r="O78" s="246">
        <v>195401250</v>
      </c>
      <c r="P78" s="247">
        <v>-1.0876993166287015E-2</v>
      </c>
    </row>
    <row r="79" spans="1:16" ht="12.75" customHeight="1">
      <c r="A79" s="239">
        <v>69</v>
      </c>
      <c r="B79" s="251" t="s">
        <v>928</v>
      </c>
      <c r="C79" s="243" t="s">
        <v>117</v>
      </c>
      <c r="D79" s="244">
        <v>45407</v>
      </c>
      <c r="E79" s="243">
        <v>664.4</v>
      </c>
      <c r="F79" s="243">
        <v>660.2833333333333</v>
      </c>
      <c r="G79" s="245">
        <v>653.61666666666656</v>
      </c>
      <c r="H79" s="245">
        <v>642.83333333333326</v>
      </c>
      <c r="I79" s="245">
        <v>636.16666666666652</v>
      </c>
      <c r="J79" s="245">
        <v>671.06666666666661</v>
      </c>
      <c r="K79" s="245">
        <v>677.73333333333335</v>
      </c>
      <c r="L79" s="245">
        <v>688.51666666666665</v>
      </c>
      <c r="M79" s="246">
        <v>666.95</v>
      </c>
      <c r="N79" s="246">
        <v>649.5</v>
      </c>
      <c r="O79" s="246">
        <v>7403500</v>
      </c>
      <c r="P79" s="247">
        <v>8.1430341653389981E-3</v>
      </c>
    </row>
    <row r="80" spans="1:16" ht="12.75" customHeight="1">
      <c r="A80" s="239">
        <v>70</v>
      </c>
      <c r="B80" s="251" t="s">
        <v>57</v>
      </c>
      <c r="C80" s="249" t="s">
        <v>118</v>
      </c>
      <c r="D80" s="244">
        <v>45407</v>
      </c>
      <c r="E80" s="243">
        <v>1216.45</v>
      </c>
      <c r="F80" s="243">
        <v>1220.3833333333332</v>
      </c>
      <c r="G80" s="245">
        <v>1205.7666666666664</v>
      </c>
      <c r="H80" s="245">
        <v>1195.0833333333333</v>
      </c>
      <c r="I80" s="245">
        <v>1180.4666666666665</v>
      </c>
      <c r="J80" s="245">
        <v>1231.0666666666664</v>
      </c>
      <c r="K80" s="245">
        <v>1245.6833333333332</v>
      </c>
      <c r="L80" s="245">
        <v>1256.3666666666663</v>
      </c>
      <c r="M80" s="246">
        <v>1235</v>
      </c>
      <c r="N80" s="246">
        <v>1209.7</v>
      </c>
      <c r="O80" s="246">
        <v>5434000</v>
      </c>
      <c r="P80" s="247">
        <v>6.0168471720818293E-3</v>
      </c>
    </row>
    <row r="81" spans="1:16" ht="12.75" customHeight="1">
      <c r="A81" s="239">
        <v>71</v>
      </c>
      <c r="B81" s="251" t="s">
        <v>106</v>
      </c>
      <c r="C81" s="243" t="s">
        <v>119</v>
      </c>
      <c r="D81" s="244">
        <v>45407</v>
      </c>
      <c r="E81" s="243">
        <v>2510.25</v>
      </c>
      <c r="F81" s="243">
        <v>2480.5833333333335</v>
      </c>
      <c r="G81" s="245">
        <v>2435.166666666667</v>
      </c>
      <c r="H81" s="245">
        <v>2360.0833333333335</v>
      </c>
      <c r="I81" s="245">
        <v>2314.666666666667</v>
      </c>
      <c r="J81" s="245">
        <v>2555.666666666667</v>
      </c>
      <c r="K81" s="245">
        <v>2601.0833333333339</v>
      </c>
      <c r="L81" s="245">
        <v>2676.166666666667</v>
      </c>
      <c r="M81" s="246">
        <v>2526</v>
      </c>
      <c r="N81" s="246">
        <v>2405.5</v>
      </c>
      <c r="O81" s="246">
        <v>4148650</v>
      </c>
      <c r="P81" s="247">
        <v>-4.7026732133115111E-2</v>
      </c>
    </row>
    <row r="82" spans="1:16" ht="12.75" customHeight="1">
      <c r="A82" s="239">
        <v>72</v>
      </c>
      <c r="B82" s="251" t="s">
        <v>42</v>
      </c>
      <c r="C82" s="243" t="s">
        <v>120</v>
      </c>
      <c r="D82" s="244">
        <v>45407</v>
      </c>
      <c r="E82" s="243">
        <v>448.1</v>
      </c>
      <c r="F82" s="243">
        <v>445.05</v>
      </c>
      <c r="G82" s="245">
        <v>441.1</v>
      </c>
      <c r="H82" s="245">
        <v>434.1</v>
      </c>
      <c r="I82" s="245">
        <v>430.15000000000003</v>
      </c>
      <c r="J82" s="245">
        <v>452.05</v>
      </c>
      <c r="K82" s="245">
        <v>455.99999999999994</v>
      </c>
      <c r="L82" s="245">
        <v>463</v>
      </c>
      <c r="M82" s="246">
        <v>449</v>
      </c>
      <c r="N82" s="246">
        <v>438.05</v>
      </c>
      <c r="O82" s="246">
        <v>9684000</v>
      </c>
      <c r="P82" s="247">
        <v>-1.4451455322613474E-2</v>
      </c>
    </row>
    <row r="83" spans="1:16" ht="12.75" customHeight="1">
      <c r="A83" s="239">
        <v>73</v>
      </c>
      <c r="B83" s="251" t="s">
        <v>47</v>
      </c>
      <c r="C83" s="243" t="s">
        <v>121</v>
      </c>
      <c r="D83" s="244">
        <v>45407</v>
      </c>
      <c r="E83" s="243">
        <v>2320.4499999999998</v>
      </c>
      <c r="F83" s="243">
        <v>2313.85</v>
      </c>
      <c r="G83" s="245">
        <v>2298.0499999999997</v>
      </c>
      <c r="H83" s="245">
        <v>2275.6499999999996</v>
      </c>
      <c r="I83" s="245">
        <v>2259.8499999999995</v>
      </c>
      <c r="J83" s="245">
        <v>2336.25</v>
      </c>
      <c r="K83" s="245">
        <v>2352.0500000000002</v>
      </c>
      <c r="L83" s="245">
        <v>2374.4500000000003</v>
      </c>
      <c r="M83" s="246">
        <v>2329.65</v>
      </c>
      <c r="N83" s="246">
        <v>2291.4499999999998</v>
      </c>
      <c r="O83" s="246">
        <v>6468597</v>
      </c>
      <c r="P83" s="247">
        <v>-7.7559083924782319E-3</v>
      </c>
    </row>
    <row r="84" spans="1:16" ht="12.75" customHeight="1">
      <c r="A84" s="239">
        <v>74</v>
      </c>
      <c r="B84" s="251" t="s">
        <v>82</v>
      </c>
      <c r="C84" s="243" t="s">
        <v>122</v>
      </c>
      <c r="D84" s="244">
        <v>45407</v>
      </c>
      <c r="E84" s="243">
        <v>539.85</v>
      </c>
      <c r="F84" s="243">
        <v>543.98333333333335</v>
      </c>
      <c r="G84" s="245">
        <v>530.31666666666672</v>
      </c>
      <c r="H84" s="245">
        <v>520.78333333333342</v>
      </c>
      <c r="I84" s="245">
        <v>507.11666666666679</v>
      </c>
      <c r="J84" s="245">
        <v>553.51666666666665</v>
      </c>
      <c r="K84" s="245">
        <v>567.18333333333317</v>
      </c>
      <c r="L84" s="245">
        <v>576.71666666666658</v>
      </c>
      <c r="M84" s="246">
        <v>557.65</v>
      </c>
      <c r="N84" s="246">
        <v>534.45000000000005</v>
      </c>
      <c r="O84" s="246">
        <v>5668750</v>
      </c>
      <c r="P84" s="247">
        <v>-0.12805229763507017</v>
      </c>
    </row>
    <row r="85" spans="1:16" ht="12.75" customHeight="1">
      <c r="A85" s="239">
        <v>75</v>
      </c>
      <c r="B85" s="251" t="s">
        <v>40</v>
      </c>
      <c r="C85" s="243" t="s">
        <v>123</v>
      </c>
      <c r="D85" s="244">
        <v>45407</v>
      </c>
      <c r="E85" s="243">
        <v>3569.45</v>
      </c>
      <c r="F85" s="243">
        <v>3536.9500000000003</v>
      </c>
      <c r="G85" s="245">
        <v>3464.3500000000004</v>
      </c>
      <c r="H85" s="245">
        <v>3359.25</v>
      </c>
      <c r="I85" s="245">
        <v>3286.65</v>
      </c>
      <c r="J85" s="245">
        <v>3642.0500000000006</v>
      </c>
      <c r="K85" s="245">
        <v>3714.65</v>
      </c>
      <c r="L85" s="245">
        <v>3819.7500000000009</v>
      </c>
      <c r="M85" s="246">
        <v>3609.55</v>
      </c>
      <c r="N85" s="246">
        <v>3431.85</v>
      </c>
      <c r="O85" s="246">
        <v>7668300</v>
      </c>
      <c r="P85" s="247">
        <v>6.0226471442200009E-2</v>
      </c>
    </row>
    <row r="86" spans="1:16" ht="12.75" customHeight="1">
      <c r="A86" s="239">
        <v>76</v>
      </c>
      <c r="B86" s="251" t="s">
        <v>40</v>
      </c>
      <c r="C86" s="250" t="s">
        <v>124</v>
      </c>
      <c r="D86" s="244">
        <v>45407</v>
      </c>
      <c r="E86" s="243">
        <v>1556.15</v>
      </c>
      <c r="F86" s="243">
        <v>1548.1166666666668</v>
      </c>
      <c r="G86" s="245">
        <v>1528.2833333333335</v>
      </c>
      <c r="H86" s="245">
        <v>1500.4166666666667</v>
      </c>
      <c r="I86" s="245">
        <v>1480.5833333333335</v>
      </c>
      <c r="J86" s="245">
        <v>1575.9833333333336</v>
      </c>
      <c r="K86" s="245">
        <v>1595.8166666666666</v>
      </c>
      <c r="L86" s="245">
        <v>1623.6833333333336</v>
      </c>
      <c r="M86" s="246">
        <v>1567.95</v>
      </c>
      <c r="N86" s="246">
        <v>1520.25</v>
      </c>
      <c r="O86" s="246">
        <v>7651500</v>
      </c>
      <c r="P86" s="247">
        <v>0.27206982543640895</v>
      </c>
    </row>
    <row r="87" spans="1:16" ht="12.75" customHeight="1">
      <c r="A87" s="239">
        <v>77</v>
      </c>
      <c r="B87" s="251" t="s">
        <v>85</v>
      </c>
      <c r="C87" s="243" t="s">
        <v>125</v>
      </c>
      <c r="D87" s="244">
        <v>45407</v>
      </c>
      <c r="E87" s="243">
        <v>1538.1</v>
      </c>
      <c r="F87" s="243">
        <v>1550.1500000000003</v>
      </c>
      <c r="G87" s="245">
        <v>1523.1000000000006</v>
      </c>
      <c r="H87" s="245">
        <v>1508.1000000000004</v>
      </c>
      <c r="I87" s="245">
        <v>1481.0500000000006</v>
      </c>
      <c r="J87" s="245">
        <v>1565.1500000000005</v>
      </c>
      <c r="K87" s="245">
        <v>1592.2000000000003</v>
      </c>
      <c r="L87" s="245">
        <v>1607.2000000000005</v>
      </c>
      <c r="M87" s="246">
        <v>1577.2</v>
      </c>
      <c r="N87" s="246">
        <v>1535.15</v>
      </c>
      <c r="O87" s="246">
        <v>15232000</v>
      </c>
      <c r="P87" s="247">
        <v>3.9060261675102667E-2</v>
      </c>
    </row>
    <row r="88" spans="1:16" ht="12.75" customHeight="1">
      <c r="A88" s="239">
        <v>78</v>
      </c>
      <c r="B88" s="251" t="s">
        <v>66</v>
      </c>
      <c r="C88" s="243" t="s">
        <v>126</v>
      </c>
      <c r="D88" s="244">
        <v>45407</v>
      </c>
      <c r="E88" s="243">
        <v>3770.5</v>
      </c>
      <c r="F88" s="243">
        <v>3744.8333333333335</v>
      </c>
      <c r="G88" s="245">
        <v>3691.166666666667</v>
      </c>
      <c r="H88" s="245">
        <v>3611.8333333333335</v>
      </c>
      <c r="I88" s="245">
        <v>3558.166666666667</v>
      </c>
      <c r="J88" s="245">
        <v>3824.166666666667</v>
      </c>
      <c r="K88" s="245">
        <v>3877.8333333333339</v>
      </c>
      <c r="L88" s="245">
        <v>3957.166666666667</v>
      </c>
      <c r="M88" s="246">
        <v>3798.5</v>
      </c>
      <c r="N88" s="246">
        <v>3665.5</v>
      </c>
      <c r="O88" s="246">
        <v>2867100</v>
      </c>
      <c r="P88" s="247">
        <v>4.0974994746795545E-3</v>
      </c>
    </row>
    <row r="89" spans="1:16" ht="12.75" customHeight="1">
      <c r="A89" s="239">
        <v>79</v>
      </c>
      <c r="B89" s="251" t="s">
        <v>61</v>
      </c>
      <c r="C89" s="243" t="s">
        <v>127</v>
      </c>
      <c r="D89" s="244">
        <v>45407</v>
      </c>
      <c r="E89" s="243">
        <v>1494.1</v>
      </c>
      <c r="F89" s="243">
        <v>1492.4166666666667</v>
      </c>
      <c r="G89" s="245">
        <v>1478.5333333333335</v>
      </c>
      <c r="H89" s="245">
        <v>1462.9666666666667</v>
      </c>
      <c r="I89" s="245">
        <v>1449.0833333333335</v>
      </c>
      <c r="J89" s="245">
        <v>1507.9833333333336</v>
      </c>
      <c r="K89" s="245">
        <v>1521.8666666666668</v>
      </c>
      <c r="L89" s="245">
        <v>1537.4333333333336</v>
      </c>
      <c r="M89" s="246">
        <v>1506.3</v>
      </c>
      <c r="N89" s="246">
        <v>1476.85</v>
      </c>
      <c r="O89" s="246">
        <v>195181800</v>
      </c>
      <c r="P89" s="247">
        <v>-1.7527345815557285E-2</v>
      </c>
    </row>
    <row r="90" spans="1:16" ht="12.75" customHeight="1">
      <c r="A90" s="239">
        <v>80</v>
      </c>
      <c r="B90" s="251" t="s">
        <v>66</v>
      </c>
      <c r="C90" s="243" t="s">
        <v>128</v>
      </c>
      <c r="D90" s="244">
        <v>45407</v>
      </c>
      <c r="E90" s="243">
        <v>636.65</v>
      </c>
      <c r="F90" s="243">
        <v>638.75</v>
      </c>
      <c r="G90" s="245">
        <v>632.9</v>
      </c>
      <c r="H90" s="245">
        <v>629.15</v>
      </c>
      <c r="I90" s="245">
        <v>623.29999999999995</v>
      </c>
      <c r="J90" s="245">
        <v>642.5</v>
      </c>
      <c r="K90" s="245">
        <v>648.34999999999991</v>
      </c>
      <c r="L90" s="245">
        <v>652.1</v>
      </c>
      <c r="M90" s="246">
        <v>644.6</v>
      </c>
      <c r="N90" s="246">
        <v>635</v>
      </c>
      <c r="O90" s="246">
        <v>27050100</v>
      </c>
      <c r="P90" s="247">
        <v>1.4020040410704713E-2</v>
      </c>
    </row>
    <row r="91" spans="1:16" ht="12.75" customHeight="1">
      <c r="A91" s="239">
        <v>81</v>
      </c>
      <c r="B91" s="251" t="s">
        <v>54</v>
      </c>
      <c r="C91" s="243" t="s">
        <v>129</v>
      </c>
      <c r="D91" s="244">
        <v>45407</v>
      </c>
      <c r="E91" s="243">
        <v>4589.95</v>
      </c>
      <c r="F91" s="243">
        <v>4602.2666666666664</v>
      </c>
      <c r="G91" s="245">
        <v>4519.9833333333327</v>
      </c>
      <c r="H91" s="245">
        <v>4450.0166666666664</v>
      </c>
      <c r="I91" s="245">
        <v>4367.7333333333327</v>
      </c>
      <c r="J91" s="245">
        <v>4672.2333333333327</v>
      </c>
      <c r="K91" s="245">
        <v>4754.5166666666655</v>
      </c>
      <c r="L91" s="245">
        <v>4824.4833333333327</v>
      </c>
      <c r="M91" s="246">
        <v>4684.55</v>
      </c>
      <c r="N91" s="246">
        <v>4532.3</v>
      </c>
      <c r="O91" s="246">
        <v>4189800</v>
      </c>
      <c r="P91" s="247">
        <v>2.2775540095203221E-2</v>
      </c>
    </row>
    <row r="92" spans="1:16" ht="12.75" customHeight="1">
      <c r="A92" s="239">
        <v>82</v>
      </c>
      <c r="B92" s="251" t="s">
        <v>130</v>
      </c>
      <c r="C92" s="243" t="s">
        <v>131</v>
      </c>
      <c r="D92" s="244">
        <v>45407</v>
      </c>
      <c r="E92" s="243">
        <v>574.65</v>
      </c>
      <c r="F92" s="243">
        <v>572.26666666666665</v>
      </c>
      <c r="G92" s="245">
        <v>567.88333333333333</v>
      </c>
      <c r="H92" s="245">
        <v>561.11666666666667</v>
      </c>
      <c r="I92" s="245">
        <v>556.73333333333335</v>
      </c>
      <c r="J92" s="245">
        <v>579.0333333333333</v>
      </c>
      <c r="K92" s="245">
        <v>583.41666666666652</v>
      </c>
      <c r="L92" s="245">
        <v>590.18333333333328</v>
      </c>
      <c r="M92" s="246">
        <v>576.65</v>
      </c>
      <c r="N92" s="246">
        <v>565.5</v>
      </c>
      <c r="O92" s="246">
        <v>38143000</v>
      </c>
      <c r="P92" s="247">
        <v>1.6832126595506456E-2</v>
      </c>
    </row>
    <row r="93" spans="1:16" ht="12.75" customHeight="1">
      <c r="A93" s="239">
        <v>83</v>
      </c>
      <c r="B93" s="251" t="s">
        <v>130</v>
      </c>
      <c r="C93" s="243" t="s">
        <v>132</v>
      </c>
      <c r="D93" s="244">
        <v>45407</v>
      </c>
      <c r="E93" s="243">
        <v>311.5</v>
      </c>
      <c r="F93" s="243">
        <v>311.3</v>
      </c>
      <c r="G93" s="245">
        <v>306.95000000000005</v>
      </c>
      <c r="H93" s="245">
        <v>302.40000000000003</v>
      </c>
      <c r="I93" s="245">
        <v>298.05000000000007</v>
      </c>
      <c r="J93" s="245">
        <v>315.85000000000002</v>
      </c>
      <c r="K93" s="245">
        <v>320.20000000000005</v>
      </c>
      <c r="L93" s="245">
        <v>324.75</v>
      </c>
      <c r="M93" s="246">
        <v>315.64999999999998</v>
      </c>
      <c r="N93" s="246">
        <v>306.75</v>
      </c>
      <c r="O93" s="246">
        <v>40863000</v>
      </c>
      <c r="P93" s="247">
        <v>0.21974371143806359</v>
      </c>
    </row>
    <row r="94" spans="1:16" ht="12.75" customHeight="1">
      <c r="A94" s="239">
        <v>84</v>
      </c>
      <c r="B94" s="251" t="s">
        <v>82</v>
      </c>
      <c r="C94" s="249" t="s">
        <v>133</v>
      </c>
      <c r="D94" s="244">
        <v>45407</v>
      </c>
      <c r="E94" s="243">
        <v>485.55</v>
      </c>
      <c r="F94" s="243">
        <v>481.01666666666665</v>
      </c>
      <c r="G94" s="245">
        <v>474.5333333333333</v>
      </c>
      <c r="H94" s="245">
        <v>463.51666666666665</v>
      </c>
      <c r="I94" s="245">
        <v>457.0333333333333</v>
      </c>
      <c r="J94" s="245">
        <v>492.0333333333333</v>
      </c>
      <c r="K94" s="245">
        <v>498.51666666666665</v>
      </c>
      <c r="L94" s="245">
        <v>509.5333333333333</v>
      </c>
      <c r="M94" s="246">
        <v>487.5</v>
      </c>
      <c r="N94" s="246">
        <v>470</v>
      </c>
      <c r="O94" s="246">
        <v>37605600</v>
      </c>
      <c r="P94" s="247">
        <v>7.0860448300795369E-3</v>
      </c>
    </row>
    <row r="95" spans="1:16" ht="12.75" customHeight="1">
      <c r="A95" s="239">
        <v>85</v>
      </c>
      <c r="B95" s="251" t="s">
        <v>57</v>
      </c>
      <c r="C95" s="243" t="s">
        <v>134</v>
      </c>
      <c r="D95" s="244">
        <v>45407</v>
      </c>
      <c r="E95" s="243">
        <v>2297.5500000000002</v>
      </c>
      <c r="F95" s="243">
        <v>2296.6333333333337</v>
      </c>
      <c r="G95" s="245">
        <v>2288.2166666666672</v>
      </c>
      <c r="H95" s="245">
        <v>2278.8833333333337</v>
      </c>
      <c r="I95" s="245">
        <v>2270.4666666666672</v>
      </c>
      <c r="J95" s="245">
        <v>2305.9666666666672</v>
      </c>
      <c r="K95" s="245">
        <v>2314.3833333333341</v>
      </c>
      <c r="L95" s="245">
        <v>2323.7166666666672</v>
      </c>
      <c r="M95" s="246">
        <v>2305.0500000000002</v>
      </c>
      <c r="N95" s="246">
        <v>2287.3000000000002</v>
      </c>
      <c r="O95" s="246">
        <v>18726600</v>
      </c>
      <c r="P95" s="247">
        <v>3.0447254138422832E-4</v>
      </c>
    </row>
    <row r="96" spans="1:16" ht="12.75" customHeight="1">
      <c r="A96" s="239">
        <v>86</v>
      </c>
      <c r="B96" s="251" t="s">
        <v>61</v>
      </c>
      <c r="C96" s="243" t="s">
        <v>136</v>
      </c>
      <c r="D96" s="244">
        <v>45407</v>
      </c>
      <c r="E96" s="243">
        <v>1087.25</v>
      </c>
      <c r="F96" s="243">
        <v>1091.6333333333334</v>
      </c>
      <c r="G96" s="245">
        <v>1081.2666666666669</v>
      </c>
      <c r="H96" s="245">
        <v>1075.2833333333335</v>
      </c>
      <c r="I96" s="245">
        <v>1064.916666666667</v>
      </c>
      <c r="J96" s="245">
        <v>1097.6166666666668</v>
      </c>
      <c r="K96" s="245">
        <v>1107.9833333333331</v>
      </c>
      <c r="L96" s="245">
        <v>1113.9666666666667</v>
      </c>
      <c r="M96" s="246">
        <v>1102</v>
      </c>
      <c r="N96" s="246">
        <v>1085.6500000000001</v>
      </c>
      <c r="O96" s="246">
        <v>72828000</v>
      </c>
      <c r="P96" s="247">
        <v>4.3541058586344897E-2</v>
      </c>
    </row>
    <row r="97" spans="1:16" ht="12.75" customHeight="1">
      <c r="A97" s="239">
        <v>87</v>
      </c>
      <c r="B97" s="251" t="s">
        <v>66</v>
      </c>
      <c r="C97" s="243" t="s">
        <v>137</v>
      </c>
      <c r="D97" s="244">
        <v>45407</v>
      </c>
      <c r="E97" s="243">
        <v>1700.9</v>
      </c>
      <c r="F97" s="243">
        <v>1703.3333333333333</v>
      </c>
      <c r="G97" s="245">
        <v>1689.4166666666665</v>
      </c>
      <c r="H97" s="245">
        <v>1677.9333333333332</v>
      </c>
      <c r="I97" s="245">
        <v>1664.0166666666664</v>
      </c>
      <c r="J97" s="245">
        <v>1714.8166666666666</v>
      </c>
      <c r="K97" s="245">
        <v>1728.7333333333331</v>
      </c>
      <c r="L97" s="245">
        <v>1740.2166666666667</v>
      </c>
      <c r="M97" s="246">
        <v>1717.25</v>
      </c>
      <c r="N97" s="246">
        <v>1691.85</v>
      </c>
      <c r="O97" s="246">
        <v>2664000</v>
      </c>
      <c r="P97" s="247">
        <v>-2.807411566535654E-3</v>
      </c>
    </row>
    <row r="98" spans="1:16" ht="12.75" customHeight="1">
      <c r="A98" s="239">
        <v>88</v>
      </c>
      <c r="B98" s="251" t="s">
        <v>66</v>
      </c>
      <c r="C98" s="243" t="s">
        <v>138</v>
      </c>
      <c r="D98" s="244">
        <v>45407</v>
      </c>
      <c r="E98" s="243">
        <v>623.85</v>
      </c>
      <c r="F98" s="243">
        <v>623.26666666666677</v>
      </c>
      <c r="G98" s="245">
        <v>618.58333333333348</v>
      </c>
      <c r="H98" s="245">
        <v>613.31666666666672</v>
      </c>
      <c r="I98" s="245">
        <v>608.63333333333344</v>
      </c>
      <c r="J98" s="245">
        <v>628.53333333333353</v>
      </c>
      <c r="K98" s="245">
        <v>633.2166666666667</v>
      </c>
      <c r="L98" s="245">
        <v>638.48333333333358</v>
      </c>
      <c r="M98" s="246">
        <v>627.95000000000005</v>
      </c>
      <c r="N98" s="246">
        <v>618</v>
      </c>
      <c r="O98" s="246">
        <v>11025000</v>
      </c>
      <c r="P98" s="247">
        <v>1.3653289201489449E-2</v>
      </c>
    </row>
    <row r="99" spans="1:16" ht="12.75" customHeight="1">
      <c r="A99" s="239">
        <v>89</v>
      </c>
      <c r="B99" s="251" t="s">
        <v>77</v>
      </c>
      <c r="C99" s="243" t="s">
        <v>139</v>
      </c>
      <c r="D99" s="244">
        <v>45407</v>
      </c>
      <c r="E99" s="243">
        <v>13.5</v>
      </c>
      <c r="F99" s="243">
        <v>13.716666666666667</v>
      </c>
      <c r="G99" s="245">
        <v>13.183333333333334</v>
      </c>
      <c r="H99" s="245">
        <v>12.866666666666667</v>
      </c>
      <c r="I99" s="245">
        <v>12.333333333333334</v>
      </c>
      <c r="J99" s="245">
        <v>14.033333333333333</v>
      </c>
      <c r="K99" s="245">
        <v>14.566666666666668</v>
      </c>
      <c r="L99" s="245">
        <v>14.883333333333333</v>
      </c>
      <c r="M99" s="246">
        <v>14.25</v>
      </c>
      <c r="N99" s="246">
        <v>13.4</v>
      </c>
      <c r="O99" s="246">
        <v>2006400000</v>
      </c>
      <c r="P99" s="247">
        <v>5.2013422818791948E-2</v>
      </c>
    </row>
    <row r="100" spans="1:16" ht="12.75" customHeight="1">
      <c r="A100" s="239">
        <v>90</v>
      </c>
      <c r="B100" s="251" t="s">
        <v>66</v>
      </c>
      <c r="C100" s="243" t="s">
        <v>140</v>
      </c>
      <c r="D100" s="244">
        <v>45407</v>
      </c>
      <c r="E100" s="243">
        <v>116.1</v>
      </c>
      <c r="F100" s="243">
        <v>115.23333333333333</v>
      </c>
      <c r="G100" s="245">
        <v>114.16666666666667</v>
      </c>
      <c r="H100" s="245">
        <v>112.23333333333333</v>
      </c>
      <c r="I100" s="245">
        <v>111.16666666666667</v>
      </c>
      <c r="J100" s="245">
        <v>117.16666666666667</v>
      </c>
      <c r="K100" s="245">
        <v>118.23333333333333</v>
      </c>
      <c r="L100" s="245">
        <v>120.16666666666667</v>
      </c>
      <c r="M100" s="246">
        <v>116.3</v>
      </c>
      <c r="N100" s="246">
        <v>113.3</v>
      </c>
      <c r="O100" s="246">
        <v>72365000</v>
      </c>
      <c r="P100" s="247">
        <v>1.6610146030867187E-3</v>
      </c>
    </row>
    <row r="101" spans="1:16" ht="12.75" customHeight="1">
      <c r="A101" s="239">
        <v>91</v>
      </c>
      <c r="B101" s="251" t="s">
        <v>61</v>
      </c>
      <c r="C101" s="243" t="s">
        <v>141</v>
      </c>
      <c r="D101" s="244">
        <v>45407</v>
      </c>
      <c r="E101" s="243">
        <v>79.650000000000006</v>
      </c>
      <c r="F101" s="243">
        <v>79.016666666666666</v>
      </c>
      <c r="G101" s="245">
        <v>78.233333333333334</v>
      </c>
      <c r="H101" s="245">
        <v>76.816666666666663</v>
      </c>
      <c r="I101" s="245">
        <v>76.033333333333331</v>
      </c>
      <c r="J101" s="245">
        <v>80.433333333333337</v>
      </c>
      <c r="K101" s="245">
        <v>81.216666666666669</v>
      </c>
      <c r="L101" s="245">
        <v>82.63333333333334</v>
      </c>
      <c r="M101" s="246">
        <v>79.8</v>
      </c>
      <c r="N101" s="246">
        <v>77.599999999999994</v>
      </c>
      <c r="O101" s="246">
        <v>356520000</v>
      </c>
      <c r="P101" s="247">
        <v>-1.467540004974712E-2</v>
      </c>
    </row>
    <row r="102" spans="1:16" ht="12.75" customHeight="1">
      <c r="A102" s="239">
        <v>92</v>
      </c>
      <c r="B102" s="251" t="s">
        <v>188</v>
      </c>
      <c r="C102" s="249" t="s">
        <v>142</v>
      </c>
      <c r="D102" s="244">
        <v>45407</v>
      </c>
      <c r="E102" s="243">
        <v>143.1</v>
      </c>
      <c r="F102" s="243">
        <v>142.54999999999998</v>
      </c>
      <c r="G102" s="245">
        <v>141.19999999999996</v>
      </c>
      <c r="H102" s="245">
        <v>139.29999999999998</v>
      </c>
      <c r="I102" s="245">
        <v>137.94999999999996</v>
      </c>
      <c r="J102" s="245">
        <v>144.44999999999996</v>
      </c>
      <c r="K102" s="245">
        <v>145.79999999999998</v>
      </c>
      <c r="L102" s="245">
        <v>147.69999999999996</v>
      </c>
      <c r="M102" s="246">
        <v>143.9</v>
      </c>
      <c r="N102" s="246">
        <v>140.65</v>
      </c>
      <c r="O102" s="246">
        <v>62055000</v>
      </c>
      <c r="P102" s="247">
        <v>-4.0584415584415584E-2</v>
      </c>
    </row>
    <row r="103" spans="1:16" ht="12.75" customHeight="1">
      <c r="A103" s="239">
        <v>93</v>
      </c>
      <c r="B103" s="251" t="s">
        <v>82</v>
      </c>
      <c r="C103" s="243" t="s">
        <v>143</v>
      </c>
      <c r="D103" s="244">
        <v>45407</v>
      </c>
      <c r="E103" s="243">
        <v>434.5</v>
      </c>
      <c r="F103" s="243">
        <v>433.86666666666662</v>
      </c>
      <c r="G103" s="245">
        <v>431.08333333333326</v>
      </c>
      <c r="H103" s="245">
        <v>427.66666666666663</v>
      </c>
      <c r="I103" s="245">
        <v>424.88333333333327</v>
      </c>
      <c r="J103" s="245">
        <v>437.28333333333325</v>
      </c>
      <c r="K103" s="245">
        <v>440.06666666666666</v>
      </c>
      <c r="L103" s="245">
        <v>443.48333333333323</v>
      </c>
      <c r="M103" s="246">
        <v>436.65</v>
      </c>
      <c r="N103" s="246">
        <v>430.45</v>
      </c>
      <c r="O103" s="246">
        <v>17242500</v>
      </c>
      <c r="P103" s="247">
        <v>3.0148689723157807E-2</v>
      </c>
    </row>
    <row r="104" spans="1:16" ht="12.75" customHeight="1">
      <c r="A104" s="239">
        <v>94</v>
      </c>
      <c r="B104" s="251" t="s">
        <v>115</v>
      </c>
      <c r="C104" s="250" t="s">
        <v>144</v>
      </c>
      <c r="D104" s="244">
        <v>45407</v>
      </c>
      <c r="E104" s="243">
        <v>608.15</v>
      </c>
      <c r="F104" s="243">
        <v>606.83333333333337</v>
      </c>
      <c r="G104" s="245">
        <v>602.4666666666667</v>
      </c>
      <c r="H104" s="245">
        <v>596.7833333333333</v>
      </c>
      <c r="I104" s="245">
        <v>592.41666666666663</v>
      </c>
      <c r="J104" s="245">
        <v>612.51666666666677</v>
      </c>
      <c r="K104" s="245">
        <v>616.88333333333333</v>
      </c>
      <c r="L104" s="245">
        <v>622.56666666666683</v>
      </c>
      <c r="M104" s="246">
        <v>611.20000000000005</v>
      </c>
      <c r="N104" s="246">
        <v>601.15</v>
      </c>
      <c r="O104" s="246">
        <v>18762000</v>
      </c>
      <c r="P104" s="247">
        <v>3.4973521624007062E-2</v>
      </c>
    </row>
    <row r="105" spans="1:16" ht="12.75" customHeight="1">
      <c r="A105" s="239">
        <v>95</v>
      </c>
      <c r="B105" s="251" t="s">
        <v>47</v>
      </c>
      <c r="C105" s="243" t="s">
        <v>145</v>
      </c>
      <c r="D105" s="244">
        <v>45407</v>
      </c>
      <c r="E105" s="243">
        <v>228.6</v>
      </c>
      <c r="F105" s="243">
        <v>226.33333333333334</v>
      </c>
      <c r="G105" s="245">
        <v>221.81666666666669</v>
      </c>
      <c r="H105" s="245">
        <v>215.03333333333336</v>
      </c>
      <c r="I105" s="245">
        <v>210.51666666666671</v>
      </c>
      <c r="J105" s="245">
        <v>233.11666666666667</v>
      </c>
      <c r="K105" s="245">
        <v>237.63333333333333</v>
      </c>
      <c r="L105" s="245">
        <v>244.41666666666666</v>
      </c>
      <c r="M105" s="246">
        <v>230.85</v>
      </c>
      <c r="N105" s="246">
        <v>219.55</v>
      </c>
      <c r="O105" s="246">
        <v>25662100</v>
      </c>
      <c r="P105" s="247">
        <v>7.9936538930925061E-2</v>
      </c>
    </row>
    <row r="106" spans="1:16" ht="12.75" customHeight="1">
      <c r="A106" s="239">
        <v>96</v>
      </c>
      <c r="B106" s="251" t="s">
        <v>57</v>
      </c>
      <c r="C106" s="250" t="s">
        <v>146</v>
      </c>
      <c r="D106" s="244">
        <v>45407</v>
      </c>
      <c r="E106" s="243">
        <v>2594.75</v>
      </c>
      <c r="F106" s="243">
        <v>2617.9833333333331</v>
      </c>
      <c r="G106" s="245">
        <v>2551.7666666666664</v>
      </c>
      <c r="H106" s="245">
        <v>2508.7833333333333</v>
      </c>
      <c r="I106" s="245">
        <v>2442.5666666666666</v>
      </c>
      <c r="J106" s="245">
        <v>2660.9666666666662</v>
      </c>
      <c r="K106" s="245">
        <v>2727.1833333333325</v>
      </c>
      <c r="L106" s="245">
        <v>2770.1666666666661</v>
      </c>
      <c r="M106" s="246">
        <v>2684.2</v>
      </c>
      <c r="N106" s="246">
        <v>2575</v>
      </c>
      <c r="O106" s="246">
        <v>944700</v>
      </c>
      <c r="P106" s="247">
        <v>0.1785179640718563</v>
      </c>
    </row>
    <row r="107" spans="1:16" ht="12.75" customHeight="1">
      <c r="A107" s="239">
        <v>97</v>
      </c>
      <c r="B107" s="251" t="s">
        <v>115</v>
      </c>
      <c r="C107" s="248" t="s">
        <v>147</v>
      </c>
      <c r="D107" s="244">
        <v>45407</v>
      </c>
      <c r="E107" s="243">
        <v>3594.3</v>
      </c>
      <c r="F107" s="243">
        <v>3610.4333333333329</v>
      </c>
      <c r="G107" s="245">
        <v>3560.3166666666657</v>
      </c>
      <c r="H107" s="245">
        <v>3526.3333333333326</v>
      </c>
      <c r="I107" s="245">
        <v>3476.2166666666653</v>
      </c>
      <c r="J107" s="245">
        <v>3644.4166666666661</v>
      </c>
      <c r="K107" s="245">
        <v>3694.5333333333338</v>
      </c>
      <c r="L107" s="245">
        <v>3728.5166666666664</v>
      </c>
      <c r="M107" s="246">
        <v>3660.55</v>
      </c>
      <c r="N107" s="246">
        <v>3576.45</v>
      </c>
      <c r="O107" s="246">
        <v>5991300</v>
      </c>
      <c r="P107" s="247">
        <v>7.0596540769502295E-3</v>
      </c>
    </row>
    <row r="108" spans="1:16" ht="12.75" customHeight="1">
      <c r="A108" s="239">
        <v>98</v>
      </c>
      <c r="B108" s="251" t="s">
        <v>61</v>
      </c>
      <c r="C108" s="250" t="s">
        <v>148</v>
      </c>
      <c r="D108" s="244">
        <v>45407</v>
      </c>
      <c r="E108" s="243">
        <v>1568.15</v>
      </c>
      <c r="F108" s="243">
        <v>1563.5666666666666</v>
      </c>
      <c r="G108" s="245">
        <v>1549.1333333333332</v>
      </c>
      <c r="H108" s="245">
        <v>1530.1166666666666</v>
      </c>
      <c r="I108" s="245">
        <v>1515.6833333333332</v>
      </c>
      <c r="J108" s="245">
        <v>1582.5833333333333</v>
      </c>
      <c r="K108" s="245">
        <v>1597.0166666666667</v>
      </c>
      <c r="L108" s="245">
        <v>1616.0333333333333</v>
      </c>
      <c r="M108" s="246">
        <v>1578</v>
      </c>
      <c r="N108" s="246">
        <v>1544.55</v>
      </c>
      <c r="O108" s="246">
        <v>20905000</v>
      </c>
      <c r="P108" s="247">
        <v>1.5816710804441313E-2</v>
      </c>
    </row>
    <row r="109" spans="1:16" ht="12.75" customHeight="1">
      <c r="A109" s="239">
        <v>99</v>
      </c>
      <c r="B109" s="251" t="s">
        <v>77</v>
      </c>
      <c r="C109" s="243" t="s">
        <v>149</v>
      </c>
      <c r="D109" s="244">
        <v>45407</v>
      </c>
      <c r="E109" s="243">
        <v>307.10000000000002</v>
      </c>
      <c r="F109" s="243">
        <v>309.59999999999997</v>
      </c>
      <c r="G109" s="245">
        <v>303.69999999999993</v>
      </c>
      <c r="H109" s="245">
        <v>300.29999999999995</v>
      </c>
      <c r="I109" s="245">
        <v>294.39999999999992</v>
      </c>
      <c r="J109" s="245">
        <v>312.99999999999994</v>
      </c>
      <c r="K109" s="245">
        <v>318.89999999999992</v>
      </c>
      <c r="L109" s="245">
        <v>322.29999999999995</v>
      </c>
      <c r="M109" s="246">
        <v>315.5</v>
      </c>
      <c r="N109" s="246">
        <v>306.2</v>
      </c>
      <c r="O109" s="246">
        <v>92796200</v>
      </c>
      <c r="P109" s="247">
        <v>2.4665865745607449E-2</v>
      </c>
    </row>
    <row r="110" spans="1:16" ht="12.75" customHeight="1">
      <c r="A110" s="239">
        <v>100</v>
      </c>
      <c r="B110" s="251" t="s">
        <v>85</v>
      </c>
      <c r="C110" s="243" t="s">
        <v>150</v>
      </c>
      <c r="D110" s="244">
        <v>45407</v>
      </c>
      <c r="E110" s="243">
        <v>1489.7</v>
      </c>
      <c r="F110" s="243">
        <v>1494.2333333333333</v>
      </c>
      <c r="G110" s="245">
        <v>1483.4666666666667</v>
      </c>
      <c r="H110" s="245">
        <v>1477.2333333333333</v>
      </c>
      <c r="I110" s="245">
        <v>1466.4666666666667</v>
      </c>
      <c r="J110" s="245">
        <v>1500.4666666666667</v>
      </c>
      <c r="K110" s="245">
        <v>1511.2333333333336</v>
      </c>
      <c r="L110" s="245">
        <v>1517.4666666666667</v>
      </c>
      <c r="M110" s="246">
        <v>1505</v>
      </c>
      <c r="N110" s="246">
        <v>1488</v>
      </c>
      <c r="O110" s="246">
        <v>44534400</v>
      </c>
      <c r="P110" s="247">
        <v>7.7219292728943928E-2</v>
      </c>
    </row>
    <row r="111" spans="1:16" ht="12.75" customHeight="1">
      <c r="A111" s="239">
        <v>101</v>
      </c>
      <c r="B111" s="251" t="s">
        <v>82</v>
      </c>
      <c r="C111" s="243" t="s">
        <v>152</v>
      </c>
      <c r="D111" s="244">
        <v>45407</v>
      </c>
      <c r="E111" s="243">
        <v>175.55</v>
      </c>
      <c r="F111" s="243">
        <v>173.9</v>
      </c>
      <c r="G111" s="245">
        <v>171.9</v>
      </c>
      <c r="H111" s="245">
        <v>168.25</v>
      </c>
      <c r="I111" s="245">
        <v>166.25</v>
      </c>
      <c r="J111" s="245">
        <v>177.55</v>
      </c>
      <c r="K111" s="245">
        <v>179.55</v>
      </c>
      <c r="L111" s="245">
        <v>183.20000000000002</v>
      </c>
      <c r="M111" s="246">
        <v>175.9</v>
      </c>
      <c r="N111" s="246">
        <v>170.25</v>
      </c>
      <c r="O111" s="246">
        <v>162074250</v>
      </c>
      <c r="P111" s="247">
        <v>2.427752788218621E-2</v>
      </c>
    </row>
    <row r="112" spans="1:16" ht="12.75" customHeight="1">
      <c r="A112" s="239">
        <v>102</v>
      </c>
      <c r="B112" s="251" t="s">
        <v>42</v>
      </c>
      <c r="C112" s="243" t="s">
        <v>153</v>
      </c>
      <c r="D112" s="244">
        <v>45407</v>
      </c>
      <c r="E112" s="243">
        <v>1231.8</v>
      </c>
      <c r="F112" s="243">
        <v>1231.3999999999999</v>
      </c>
      <c r="G112" s="245">
        <v>1223.3999999999996</v>
      </c>
      <c r="H112" s="245">
        <v>1214.9999999999998</v>
      </c>
      <c r="I112" s="245">
        <v>1206.9999999999995</v>
      </c>
      <c r="J112" s="245">
        <v>1239.7999999999997</v>
      </c>
      <c r="K112" s="245">
        <v>1247.8000000000002</v>
      </c>
      <c r="L112" s="245">
        <v>1256.1999999999998</v>
      </c>
      <c r="M112" s="246">
        <v>1239.4000000000001</v>
      </c>
      <c r="N112" s="246">
        <v>1223</v>
      </c>
      <c r="O112" s="246">
        <v>2487550</v>
      </c>
      <c r="P112" s="247">
        <v>0</v>
      </c>
    </row>
    <row r="113" spans="1:16" ht="12.75" customHeight="1">
      <c r="A113" s="239">
        <v>103</v>
      </c>
      <c r="B113" s="251" t="s">
        <v>115</v>
      </c>
      <c r="C113" s="243" t="s">
        <v>154</v>
      </c>
      <c r="D113" s="244">
        <v>45407</v>
      </c>
      <c r="E113" s="243">
        <v>1011.6</v>
      </c>
      <c r="F113" s="243">
        <v>999.73333333333323</v>
      </c>
      <c r="G113" s="245">
        <v>980.46666666666647</v>
      </c>
      <c r="H113" s="245">
        <v>949.33333333333326</v>
      </c>
      <c r="I113" s="245">
        <v>930.06666666666649</v>
      </c>
      <c r="J113" s="245">
        <v>1030.8666666666663</v>
      </c>
      <c r="K113" s="245">
        <v>1050.1333333333332</v>
      </c>
      <c r="L113" s="245">
        <v>1081.2666666666664</v>
      </c>
      <c r="M113" s="246">
        <v>1019</v>
      </c>
      <c r="N113" s="246">
        <v>968.6</v>
      </c>
      <c r="O113" s="246">
        <v>14798000</v>
      </c>
      <c r="P113" s="247">
        <v>6.9770383958504656E-2</v>
      </c>
    </row>
    <row r="114" spans="1:16" ht="12.75" customHeight="1">
      <c r="A114" s="239">
        <v>104</v>
      </c>
      <c r="B114" s="251" t="s">
        <v>57</v>
      </c>
      <c r="C114" s="250" t="s">
        <v>155</v>
      </c>
      <c r="D114" s="244">
        <v>45407</v>
      </c>
      <c r="E114" s="243">
        <v>428</v>
      </c>
      <c r="F114" s="243">
        <v>428.55</v>
      </c>
      <c r="G114" s="245">
        <v>426.70000000000005</v>
      </c>
      <c r="H114" s="245">
        <v>425.40000000000003</v>
      </c>
      <c r="I114" s="245">
        <v>423.55000000000007</v>
      </c>
      <c r="J114" s="245">
        <v>429.85</v>
      </c>
      <c r="K114" s="245">
        <v>431.70000000000005</v>
      </c>
      <c r="L114" s="245">
        <v>433</v>
      </c>
      <c r="M114" s="246">
        <v>430.4</v>
      </c>
      <c r="N114" s="246">
        <v>427.25</v>
      </c>
      <c r="O114" s="246">
        <v>110155200</v>
      </c>
      <c r="P114" s="247">
        <v>7.3598267587498536E-3</v>
      </c>
    </row>
    <row r="115" spans="1:16" ht="12.75" customHeight="1">
      <c r="A115" s="239">
        <v>105</v>
      </c>
      <c r="B115" s="251" t="s">
        <v>130</v>
      </c>
      <c r="C115" s="243" t="s">
        <v>156</v>
      </c>
      <c r="D115" s="244">
        <v>45407</v>
      </c>
      <c r="E115" s="243">
        <v>900.5</v>
      </c>
      <c r="F115" s="243">
        <v>888.31666666666661</v>
      </c>
      <c r="G115" s="245">
        <v>873.23333333333323</v>
      </c>
      <c r="H115" s="245">
        <v>845.96666666666658</v>
      </c>
      <c r="I115" s="245">
        <v>830.88333333333321</v>
      </c>
      <c r="J115" s="245">
        <v>915.58333333333326</v>
      </c>
      <c r="K115" s="245">
        <v>930.66666666666674</v>
      </c>
      <c r="L115" s="245">
        <v>957.93333333333328</v>
      </c>
      <c r="M115" s="246">
        <v>903.4</v>
      </c>
      <c r="N115" s="246">
        <v>861.05</v>
      </c>
      <c r="O115" s="246">
        <v>11796250</v>
      </c>
      <c r="P115" s="247">
        <v>-4.007730647950361E-2</v>
      </c>
    </row>
    <row r="116" spans="1:16" ht="12.75" customHeight="1">
      <c r="A116" s="239">
        <v>106</v>
      </c>
      <c r="B116" s="251" t="s">
        <v>47</v>
      </c>
      <c r="C116" s="243" t="s">
        <v>157</v>
      </c>
      <c r="D116" s="244">
        <v>45407</v>
      </c>
      <c r="E116" s="243">
        <v>4358.3999999999996</v>
      </c>
      <c r="F116" s="243">
        <v>4334.3</v>
      </c>
      <c r="G116" s="245">
        <v>4280.9500000000007</v>
      </c>
      <c r="H116" s="245">
        <v>4203.5000000000009</v>
      </c>
      <c r="I116" s="245">
        <v>4150.1500000000015</v>
      </c>
      <c r="J116" s="245">
        <v>4411.75</v>
      </c>
      <c r="K116" s="245">
        <v>4465.1000000000004</v>
      </c>
      <c r="L116" s="245">
        <v>4542.5499999999993</v>
      </c>
      <c r="M116" s="246">
        <v>4387.6499999999996</v>
      </c>
      <c r="N116" s="246">
        <v>4256.8500000000004</v>
      </c>
      <c r="O116" s="246">
        <v>827750</v>
      </c>
      <c r="P116" s="247">
        <v>1.5124016938898972E-3</v>
      </c>
    </row>
    <row r="117" spans="1:16" ht="12.75" customHeight="1">
      <c r="A117" s="239">
        <v>107</v>
      </c>
      <c r="B117" s="251" t="s">
        <v>130</v>
      </c>
      <c r="C117" s="243" t="s">
        <v>158</v>
      </c>
      <c r="D117" s="244">
        <v>45407</v>
      </c>
      <c r="E117" s="243">
        <v>883.85</v>
      </c>
      <c r="F117" s="243">
        <v>878.93333333333339</v>
      </c>
      <c r="G117" s="245">
        <v>871.86666666666679</v>
      </c>
      <c r="H117" s="245">
        <v>859.88333333333344</v>
      </c>
      <c r="I117" s="245">
        <v>852.81666666666683</v>
      </c>
      <c r="J117" s="245">
        <v>890.91666666666674</v>
      </c>
      <c r="K117" s="245">
        <v>897.98333333333335</v>
      </c>
      <c r="L117" s="245">
        <v>909.9666666666667</v>
      </c>
      <c r="M117" s="246">
        <v>886</v>
      </c>
      <c r="N117" s="246">
        <v>866.95</v>
      </c>
      <c r="O117" s="246">
        <v>21381975</v>
      </c>
      <c r="P117" s="247">
        <v>-8.6997340009388208E-3</v>
      </c>
    </row>
    <row r="118" spans="1:16" ht="12.75" customHeight="1">
      <c r="A118" s="239">
        <v>108</v>
      </c>
      <c r="B118" s="251" t="s">
        <v>57</v>
      </c>
      <c r="C118" s="248" t="s">
        <v>159</v>
      </c>
      <c r="D118" s="244">
        <v>45407</v>
      </c>
      <c r="E118" s="243">
        <v>461.7</v>
      </c>
      <c r="F118" s="243">
        <v>463.58333333333331</v>
      </c>
      <c r="G118" s="245">
        <v>458.86666666666662</v>
      </c>
      <c r="H118" s="245">
        <v>456.0333333333333</v>
      </c>
      <c r="I118" s="245">
        <v>451.31666666666661</v>
      </c>
      <c r="J118" s="245">
        <v>466.41666666666663</v>
      </c>
      <c r="K118" s="245">
        <v>471.13333333333333</v>
      </c>
      <c r="L118" s="245">
        <v>473.96666666666664</v>
      </c>
      <c r="M118" s="246">
        <v>468.3</v>
      </c>
      <c r="N118" s="246">
        <v>460.75</v>
      </c>
      <c r="O118" s="246">
        <v>16618750</v>
      </c>
      <c r="P118" s="247">
        <v>3.8915370790028915E-2</v>
      </c>
    </row>
    <row r="119" spans="1:16" ht="12.75" customHeight="1">
      <c r="A119" s="239">
        <v>109</v>
      </c>
      <c r="B119" s="251" t="s">
        <v>61</v>
      </c>
      <c r="C119" s="243" t="s">
        <v>160</v>
      </c>
      <c r="D119" s="244">
        <v>45407</v>
      </c>
      <c r="E119" s="243">
        <v>1770.2</v>
      </c>
      <c r="F119" s="243">
        <v>1782.9333333333334</v>
      </c>
      <c r="G119" s="245">
        <v>1755.2166666666667</v>
      </c>
      <c r="H119" s="245">
        <v>1740.2333333333333</v>
      </c>
      <c r="I119" s="245">
        <v>1712.5166666666667</v>
      </c>
      <c r="J119" s="245">
        <v>1797.9166666666667</v>
      </c>
      <c r="K119" s="245">
        <v>1825.6333333333334</v>
      </c>
      <c r="L119" s="245">
        <v>1840.6166666666668</v>
      </c>
      <c r="M119" s="246">
        <v>1810.65</v>
      </c>
      <c r="N119" s="246">
        <v>1767.95</v>
      </c>
      <c r="O119" s="246">
        <v>33116800</v>
      </c>
      <c r="P119" s="247">
        <v>7.8638803481161076E-2</v>
      </c>
    </row>
    <row r="120" spans="1:16" ht="12.75" customHeight="1">
      <c r="A120" s="239">
        <v>110</v>
      </c>
      <c r="B120" s="251" t="s">
        <v>66</v>
      </c>
      <c r="C120" s="243" t="s">
        <v>161</v>
      </c>
      <c r="D120" s="244">
        <v>45407</v>
      </c>
      <c r="E120" s="243">
        <v>167.65</v>
      </c>
      <c r="F120" s="243">
        <v>166.56666666666666</v>
      </c>
      <c r="G120" s="245">
        <v>164.63333333333333</v>
      </c>
      <c r="H120" s="245">
        <v>161.61666666666667</v>
      </c>
      <c r="I120" s="245">
        <v>159.68333333333334</v>
      </c>
      <c r="J120" s="245">
        <v>169.58333333333331</v>
      </c>
      <c r="K120" s="245">
        <v>171.51666666666665</v>
      </c>
      <c r="L120" s="245">
        <v>174.5333333333333</v>
      </c>
      <c r="M120" s="246">
        <v>168.5</v>
      </c>
      <c r="N120" s="246">
        <v>163.55000000000001</v>
      </c>
      <c r="O120" s="246">
        <v>51536100</v>
      </c>
      <c r="P120" s="247">
        <v>-2.1932424422050976E-2</v>
      </c>
    </row>
    <row r="121" spans="1:16" ht="12.75" customHeight="1">
      <c r="A121" s="239">
        <v>111</v>
      </c>
      <c r="B121" s="251" t="s">
        <v>42</v>
      </c>
      <c r="C121" s="243" t="s">
        <v>162</v>
      </c>
      <c r="D121" s="244">
        <v>45407</v>
      </c>
      <c r="E121" s="243">
        <v>2296.6999999999998</v>
      </c>
      <c r="F121" s="243">
        <v>2293.1666666666665</v>
      </c>
      <c r="G121" s="245">
        <v>2280.5333333333328</v>
      </c>
      <c r="H121" s="245">
        <v>2264.3666666666663</v>
      </c>
      <c r="I121" s="245">
        <v>2251.7333333333327</v>
      </c>
      <c r="J121" s="245">
        <v>2309.333333333333</v>
      </c>
      <c r="K121" s="245">
        <v>2321.9666666666672</v>
      </c>
      <c r="L121" s="245">
        <v>2338.1333333333332</v>
      </c>
      <c r="M121" s="246">
        <v>2305.8000000000002</v>
      </c>
      <c r="N121" s="246">
        <v>2277</v>
      </c>
      <c r="O121" s="246">
        <v>2121000</v>
      </c>
      <c r="P121" s="247">
        <v>5.117998294000569E-3</v>
      </c>
    </row>
    <row r="122" spans="1:16" ht="12.75" customHeight="1">
      <c r="A122" s="239">
        <v>112</v>
      </c>
      <c r="B122" s="251" t="s">
        <v>42</v>
      </c>
      <c r="C122" s="243" t="s">
        <v>163</v>
      </c>
      <c r="D122" s="244">
        <v>45407</v>
      </c>
      <c r="E122" s="243">
        <v>418.5</v>
      </c>
      <c r="F122" s="243">
        <v>415.45</v>
      </c>
      <c r="G122" s="245">
        <v>411.15</v>
      </c>
      <c r="H122" s="245">
        <v>403.8</v>
      </c>
      <c r="I122" s="245">
        <v>399.5</v>
      </c>
      <c r="J122" s="245">
        <v>422.79999999999995</v>
      </c>
      <c r="K122" s="245">
        <v>427.1</v>
      </c>
      <c r="L122" s="245">
        <v>434.44999999999993</v>
      </c>
      <c r="M122" s="246">
        <v>419.75</v>
      </c>
      <c r="N122" s="246">
        <v>408.1</v>
      </c>
      <c r="O122" s="246">
        <v>10755900</v>
      </c>
      <c r="P122" s="247">
        <v>-2.104285935324153E-2</v>
      </c>
    </row>
    <row r="123" spans="1:16" ht="12.75" customHeight="1">
      <c r="A123" s="239">
        <v>113</v>
      </c>
      <c r="B123" s="251" t="s">
        <v>66</v>
      </c>
      <c r="C123" s="243" t="s">
        <v>164</v>
      </c>
      <c r="D123" s="244">
        <v>45407</v>
      </c>
      <c r="E123" s="243">
        <v>643.1</v>
      </c>
      <c r="F123" s="243">
        <v>640.68333333333328</v>
      </c>
      <c r="G123" s="245">
        <v>635.71666666666658</v>
      </c>
      <c r="H123" s="245">
        <v>628.33333333333326</v>
      </c>
      <c r="I123" s="245">
        <v>623.36666666666656</v>
      </c>
      <c r="J123" s="245">
        <v>648.06666666666661</v>
      </c>
      <c r="K123" s="245">
        <v>653.0333333333333</v>
      </c>
      <c r="L123" s="245">
        <v>660.41666666666663</v>
      </c>
      <c r="M123" s="246">
        <v>645.65</v>
      </c>
      <c r="N123" s="246">
        <v>633.29999999999995</v>
      </c>
      <c r="O123" s="246">
        <v>16114000</v>
      </c>
      <c r="P123" s="247">
        <v>-2.4816974810770568E-4</v>
      </c>
    </row>
    <row r="124" spans="1:16" ht="12.75" customHeight="1">
      <c r="A124" s="239">
        <v>114</v>
      </c>
      <c r="B124" s="251" t="s">
        <v>40</v>
      </c>
      <c r="C124" s="248" t="s">
        <v>165</v>
      </c>
      <c r="D124" s="244">
        <v>45407</v>
      </c>
      <c r="E124" s="243">
        <v>3824.1</v>
      </c>
      <c r="F124" s="243">
        <v>3829.2666666666664</v>
      </c>
      <c r="G124" s="245">
        <v>3783.2833333333328</v>
      </c>
      <c r="H124" s="245">
        <v>3742.4666666666662</v>
      </c>
      <c r="I124" s="245">
        <v>3696.4833333333327</v>
      </c>
      <c r="J124" s="245">
        <v>3870.083333333333</v>
      </c>
      <c r="K124" s="245">
        <v>3916.0666666666666</v>
      </c>
      <c r="L124" s="245">
        <v>3956.8833333333332</v>
      </c>
      <c r="M124" s="246">
        <v>3875.25</v>
      </c>
      <c r="N124" s="246">
        <v>3788.45</v>
      </c>
      <c r="O124" s="246">
        <v>13407600</v>
      </c>
      <c r="P124" s="247">
        <v>-8.9312277126846668E-2</v>
      </c>
    </row>
    <row r="125" spans="1:16" ht="12.75" customHeight="1">
      <c r="A125" s="239">
        <v>115</v>
      </c>
      <c r="B125" s="251" t="s">
        <v>85</v>
      </c>
      <c r="C125" s="243" t="s">
        <v>166</v>
      </c>
      <c r="D125" s="244">
        <v>45407</v>
      </c>
      <c r="E125" s="243">
        <v>4938.8</v>
      </c>
      <c r="F125" s="243">
        <v>4928.7166666666672</v>
      </c>
      <c r="G125" s="245">
        <v>4902.3833333333341</v>
      </c>
      <c r="H125" s="245">
        <v>4865.9666666666672</v>
      </c>
      <c r="I125" s="245">
        <v>4839.6333333333341</v>
      </c>
      <c r="J125" s="245">
        <v>4965.1333333333341</v>
      </c>
      <c r="K125" s="245">
        <v>4991.4666666666662</v>
      </c>
      <c r="L125" s="245">
        <v>5027.8833333333341</v>
      </c>
      <c r="M125" s="246">
        <v>4955.05</v>
      </c>
      <c r="N125" s="246">
        <v>4892.3</v>
      </c>
      <c r="O125" s="246">
        <v>3424950</v>
      </c>
      <c r="P125" s="247">
        <v>4.4430758402252335E-3</v>
      </c>
    </row>
    <row r="126" spans="1:16" ht="12.75" customHeight="1">
      <c r="A126" s="239">
        <v>116</v>
      </c>
      <c r="B126" s="251" t="s">
        <v>85</v>
      </c>
      <c r="C126" s="243" t="s">
        <v>167</v>
      </c>
      <c r="D126" s="244">
        <v>45407</v>
      </c>
      <c r="E126" s="243">
        <v>5626.1</v>
      </c>
      <c r="F126" s="243">
        <v>5621.0333333333328</v>
      </c>
      <c r="G126" s="245">
        <v>5567.0666666666657</v>
      </c>
      <c r="H126" s="245">
        <v>5508.0333333333328</v>
      </c>
      <c r="I126" s="245">
        <v>5454.0666666666657</v>
      </c>
      <c r="J126" s="245">
        <v>5680.0666666666657</v>
      </c>
      <c r="K126" s="245">
        <v>5734.0333333333328</v>
      </c>
      <c r="L126" s="245">
        <v>5793.0666666666657</v>
      </c>
      <c r="M126" s="246">
        <v>5675</v>
      </c>
      <c r="N126" s="246">
        <v>5562</v>
      </c>
      <c r="O126" s="246">
        <v>580600</v>
      </c>
      <c r="P126" s="247">
        <v>-4.9754500818330605E-2</v>
      </c>
    </row>
    <row r="127" spans="1:16" ht="12.75" customHeight="1">
      <c r="A127" s="239">
        <v>117</v>
      </c>
      <c r="B127" s="251" t="s">
        <v>42</v>
      </c>
      <c r="C127" s="243" t="s">
        <v>168</v>
      </c>
      <c r="D127" s="244">
        <v>45407</v>
      </c>
      <c r="E127" s="243">
        <v>1619.75</v>
      </c>
      <c r="F127" s="243">
        <v>1621.3</v>
      </c>
      <c r="G127" s="245">
        <v>1610.4499999999998</v>
      </c>
      <c r="H127" s="245">
        <v>1601.1499999999999</v>
      </c>
      <c r="I127" s="245">
        <v>1590.2999999999997</v>
      </c>
      <c r="J127" s="245">
        <v>1630.6</v>
      </c>
      <c r="K127" s="245">
        <v>1641.4499999999998</v>
      </c>
      <c r="L127" s="245">
        <v>1650.75</v>
      </c>
      <c r="M127" s="246">
        <v>1632.15</v>
      </c>
      <c r="N127" s="246">
        <v>1612</v>
      </c>
      <c r="O127" s="246">
        <v>6244950</v>
      </c>
      <c r="P127" s="247">
        <v>2.2404675758419149E-2</v>
      </c>
    </row>
    <row r="128" spans="1:16" ht="12.75" customHeight="1">
      <c r="A128" s="239">
        <v>118</v>
      </c>
      <c r="B128" s="251" t="s">
        <v>54</v>
      </c>
      <c r="C128" s="243" t="s">
        <v>169</v>
      </c>
      <c r="D128" s="244">
        <v>45407</v>
      </c>
      <c r="E128" s="243">
        <v>1981.1</v>
      </c>
      <c r="F128" s="243">
        <v>1959.7833333333335</v>
      </c>
      <c r="G128" s="245">
        <v>1933.5666666666671</v>
      </c>
      <c r="H128" s="245">
        <v>1886.0333333333335</v>
      </c>
      <c r="I128" s="245">
        <v>1859.8166666666671</v>
      </c>
      <c r="J128" s="245">
        <v>2007.3166666666671</v>
      </c>
      <c r="K128" s="245">
        <v>2033.5333333333338</v>
      </c>
      <c r="L128" s="245">
        <v>2081.0666666666671</v>
      </c>
      <c r="M128" s="246">
        <v>1986</v>
      </c>
      <c r="N128" s="246">
        <v>1912.25</v>
      </c>
      <c r="O128" s="246">
        <v>13044850</v>
      </c>
      <c r="P128" s="247">
        <v>4.8800215691561068E-3</v>
      </c>
    </row>
    <row r="129" spans="1:16" ht="12.75" customHeight="1">
      <c r="A129" s="239">
        <v>119</v>
      </c>
      <c r="B129" s="251" t="s">
        <v>66</v>
      </c>
      <c r="C129" s="243" t="s">
        <v>170</v>
      </c>
      <c r="D129" s="244">
        <v>45407</v>
      </c>
      <c r="E129" s="243">
        <v>295.89999999999998</v>
      </c>
      <c r="F129" s="243">
        <v>294.5</v>
      </c>
      <c r="G129" s="245">
        <v>288.5</v>
      </c>
      <c r="H129" s="245">
        <v>281.10000000000002</v>
      </c>
      <c r="I129" s="245">
        <v>275.10000000000002</v>
      </c>
      <c r="J129" s="245">
        <v>301.89999999999998</v>
      </c>
      <c r="K129" s="245">
        <v>307.89999999999998</v>
      </c>
      <c r="L129" s="245">
        <v>315.29999999999995</v>
      </c>
      <c r="M129" s="246">
        <v>300.5</v>
      </c>
      <c r="N129" s="246">
        <v>287.10000000000002</v>
      </c>
      <c r="O129" s="246">
        <v>21138000</v>
      </c>
      <c r="P129" s="247">
        <v>-2.6436993367722917E-2</v>
      </c>
    </row>
    <row r="130" spans="1:16" ht="12.75" customHeight="1">
      <c r="A130" s="239">
        <v>120</v>
      </c>
      <c r="B130" s="251" t="s">
        <v>66</v>
      </c>
      <c r="C130" s="243" t="s">
        <v>171</v>
      </c>
      <c r="D130" s="244">
        <v>45407</v>
      </c>
      <c r="E130" s="243">
        <v>184.8</v>
      </c>
      <c r="F130" s="243">
        <v>184.58333333333334</v>
      </c>
      <c r="G130" s="245">
        <v>182.4666666666667</v>
      </c>
      <c r="H130" s="245">
        <v>180.13333333333335</v>
      </c>
      <c r="I130" s="245">
        <v>178.01666666666671</v>
      </c>
      <c r="J130" s="245">
        <v>186.91666666666669</v>
      </c>
      <c r="K130" s="245">
        <v>189.0333333333333</v>
      </c>
      <c r="L130" s="245">
        <v>191.36666666666667</v>
      </c>
      <c r="M130" s="246">
        <v>186.7</v>
      </c>
      <c r="N130" s="246">
        <v>182.25</v>
      </c>
      <c r="O130" s="246">
        <v>57234000</v>
      </c>
      <c r="P130" s="247">
        <v>2.152495180980938E-2</v>
      </c>
    </row>
    <row r="131" spans="1:16" ht="12.75" customHeight="1">
      <c r="A131" s="239">
        <v>121</v>
      </c>
      <c r="B131" s="251" t="s">
        <v>57</v>
      </c>
      <c r="C131" s="243" t="s">
        <v>172</v>
      </c>
      <c r="D131" s="244">
        <v>45407</v>
      </c>
      <c r="E131" s="243">
        <v>501.65</v>
      </c>
      <c r="F131" s="243">
        <v>501</v>
      </c>
      <c r="G131" s="245">
        <v>499.05</v>
      </c>
      <c r="H131" s="245">
        <v>496.45</v>
      </c>
      <c r="I131" s="245">
        <v>494.5</v>
      </c>
      <c r="J131" s="245">
        <v>503.6</v>
      </c>
      <c r="K131" s="245">
        <v>505.55000000000007</v>
      </c>
      <c r="L131" s="245">
        <v>508.15000000000003</v>
      </c>
      <c r="M131" s="246">
        <v>502.95</v>
      </c>
      <c r="N131" s="246">
        <v>498.4</v>
      </c>
      <c r="O131" s="246">
        <v>13638000</v>
      </c>
      <c r="P131" s="247">
        <v>1.5863223759584031E-3</v>
      </c>
    </row>
    <row r="132" spans="1:16" ht="12.75" customHeight="1">
      <c r="A132" s="239">
        <v>122</v>
      </c>
      <c r="B132" s="251" t="s">
        <v>54</v>
      </c>
      <c r="C132" s="243" t="s">
        <v>173</v>
      </c>
      <c r="D132" s="244">
        <v>45407</v>
      </c>
      <c r="E132" s="243">
        <v>12594.5</v>
      </c>
      <c r="F132" s="243">
        <v>12594.1</v>
      </c>
      <c r="G132" s="245">
        <v>12512.900000000001</v>
      </c>
      <c r="H132" s="245">
        <v>12431.300000000001</v>
      </c>
      <c r="I132" s="245">
        <v>12350.100000000002</v>
      </c>
      <c r="J132" s="245">
        <v>12675.7</v>
      </c>
      <c r="K132" s="245">
        <v>12756.900000000001</v>
      </c>
      <c r="L132" s="245">
        <v>12838.5</v>
      </c>
      <c r="M132" s="246">
        <v>12675.3</v>
      </c>
      <c r="N132" s="246">
        <v>12512.5</v>
      </c>
      <c r="O132" s="246">
        <v>2248150</v>
      </c>
      <c r="P132" s="247">
        <v>6.1312627268455327E-3</v>
      </c>
    </row>
    <row r="133" spans="1:16" ht="12.75" customHeight="1">
      <c r="A133" s="239">
        <v>123</v>
      </c>
      <c r="B133" s="251" t="s">
        <v>57</v>
      </c>
      <c r="C133" s="243" t="s">
        <v>174</v>
      </c>
      <c r="D133" s="244">
        <v>45407</v>
      </c>
      <c r="E133" s="243">
        <v>1161.3</v>
      </c>
      <c r="F133" s="243">
        <v>1162.6333333333334</v>
      </c>
      <c r="G133" s="245">
        <v>1154.5166666666669</v>
      </c>
      <c r="H133" s="245">
        <v>1147.7333333333333</v>
      </c>
      <c r="I133" s="245">
        <v>1139.6166666666668</v>
      </c>
      <c r="J133" s="245">
        <v>1169.416666666667</v>
      </c>
      <c r="K133" s="245">
        <v>1177.5333333333333</v>
      </c>
      <c r="L133" s="245">
        <v>1184.3166666666671</v>
      </c>
      <c r="M133" s="246">
        <v>1170.75</v>
      </c>
      <c r="N133" s="246">
        <v>1155.8499999999999</v>
      </c>
      <c r="O133" s="246">
        <v>7242200</v>
      </c>
      <c r="P133" s="247">
        <v>3.5635635635635633E-2</v>
      </c>
    </row>
    <row r="134" spans="1:16" ht="12.75" customHeight="1">
      <c r="A134" s="239">
        <v>124</v>
      </c>
      <c r="B134" s="251" t="s">
        <v>85</v>
      </c>
      <c r="C134" s="243" t="s">
        <v>175</v>
      </c>
      <c r="D134" s="244">
        <v>45407</v>
      </c>
      <c r="E134" s="243">
        <v>3598.8</v>
      </c>
      <c r="F134" s="243">
        <v>3590.35</v>
      </c>
      <c r="G134" s="245">
        <v>3568.3999999999996</v>
      </c>
      <c r="H134" s="245">
        <v>3537.9999999999995</v>
      </c>
      <c r="I134" s="245">
        <v>3516.0499999999993</v>
      </c>
      <c r="J134" s="245">
        <v>3620.75</v>
      </c>
      <c r="K134" s="245">
        <v>3642.7</v>
      </c>
      <c r="L134" s="245">
        <v>3673.1000000000004</v>
      </c>
      <c r="M134" s="246">
        <v>3612.3</v>
      </c>
      <c r="N134" s="246">
        <v>3559.95</v>
      </c>
      <c r="O134" s="246">
        <v>3083600</v>
      </c>
      <c r="P134" s="247">
        <v>-9.7623635195889531E-3</v>
      </c>
    </row>
    <row r="135" spans="1:16" ht="12.75" customHeight="1">
      <c r="A135" s="239">
        <v>125</v>
      </c>
      <c r="B135" s="251" t="s">
        <v>42</v>
      </c>
      <c r="C135" s="243" t="s">
        <v>176</v>
      </c>
      <c r="D135" s="244">
        <v>45407</v>
      </c>
      <c r="E135" s="243">
        <v>1691.05</v>
      </c>
      <c r="F135" s="243">
        <v>1693.3999999999999</v>
      </c>
      <c r="G135" s="245">
        <v>1678.9999999999998</v>
      </c>
      <c r="H135" s="245">
        <v>1666.9499999999998</v>
      </c>
      <c r="I135" s="245">
        <v>1652.5499999999997</v>
      </c>
      <c r="J135" s="245">
        <v>1705.4499999999998</v>
      </c>
      <c r="K135" s="245">
        <v>1719.85</v>
      </c>
      <c r="L135" s="245">
        <v>1731.8999999999999</v>
      </c>
      <c r="M135" s="246">
        <v>1707.8</v>
      </c>
      <c r="N135" s="246">
        <v>1681.35</v>
      </c>
      <c r="O135" s="246">
        <v>1523200</v>
      </c>
      <c r="P135" s="247">
        <v>2.9189189189189189E-2</v>
      </c>
    </row>
    <row r="136" spans="1:16" ht="12.75" customHeight="1">
      <c r="A136" s="239">
        <v>126</v>
      </c>
      <c r="B136" s="251" t="s">
        <v>66</v>
      </c>
      <c r="C136" s="250" t="s">
        <v>177</v>
      </c>
      <c r="D136" s="244">
        <v>45407</v>
      </c>
      <c r="E136" s="243">
        <v>1021.95</v>
      </c>
      <c r="F136" s="243">
        <v>1026.5166666666667</v>
      </c>
      <c r="G136" s="245">
        <v>1013.4333333333334</v>
      </c>
      <c r="H136" s="245">
        <v>1004.9166666666667</v>
      </c>
      <c r="I136" s="245">
        <v>991.83333333333348</v>
      </c>
      <c r="J136" s="245">
        <v>1035.0333333333333</v>
      </c>
      <c r="K136" s="245">
        <v>1048.1166666666668</v>
      </c>
      <c r="L136" s="245">
        <v>1056.6333333333332</v>
      </c>
      <c r="M136" s="246">
        <v>1039.5999999999999</v>
      </c>
      <c r="N136" s="246">
        <v>1018</v>
      </c>
      <c r="O136" s="246">
        <v>8868000</v>
      </c>
      <c r="P136" s="247">
        <v>-6.4533476741059428E-3</v>
      </c>
    </row>
    <row r="137" spans="1:16" ht="12.75" customHeight="1">
      <c r="A137" s="239">
        <v>127</v>
      </c>
      <c r="B137" s="251" t="s">
        <v>82</v>
      </c>
      <c r="C137" s="250" t="s">
        <v>178</v>
      </c>
      <c r="D137" s="244">
        <v>45407</v>
      </c>
      <c r="E137" s="243">
        <v>1411.6</v>
      </c>
      <c r="F137" s="243">
        <v>1408.8666666666668</v>
      </c>
      <c r="G137" s="245">
        <v>1400.7333333333336</v>
      </c>
      <c r="H137" s="245">
        <v>1389.8666666666668</v>
      </c>
      <c r="I137" s="245">
        <v>1381.7333333333336</v>
      </c>
      <c r="J137" s="245">
        <v>1419.7333333333336</v>
      </c>
      <c r="K137" s="245">
        <v>1427.8666666666668</v>
      </c>
      <c r="L137" s="245">
        <v>1438.7333333333336</v>
      </c>
      <c r="M137" s="246">
        <v>1417</v>
      </c>
      <c r="N137" s="246">
        <v>1398</v>
      </c>
      <c r="O137" s="246">
        <v>2468800</v>
      </c>
      <c r="P137" s="247">
        <v>4.3978349120433018E-2</v>
      </c>
    </row>
    <row r="138" spans="1:16" ht="12.75" customHeight="1">
      <c r="A138" s="239">
        <v>128</v>
      </c>
      <c r="B138" s="251" t="s">
        <v>54</v>
      </c>
      <c r="C138" s="243" t="s">
        <v>179</v>
      </c>
      <c r="D138" s="244">
        <v>45407</v>
      </c>
      <c r="E138" s="243">
        <v>121.9</v>
      </c>
      <c r="F138" s="243">
        <v>121.91666666666667</v>
      </c>
      <c r="G138" s="245">
        <v>120.68333333333334</v>
      </c>
      <c r="H138" s="245">
        <v>119.46666666666667</v>
      </c>
      <c r="I138" s="245">
        <v>118.23333333333333</v>
      </c>
      <c r="J138" s="245">
        <v>123.13333333333334</v>
      </c>
      <c r="K138" s="245">
        <v>124.36666666666666</v>
      </c>
      <c r="L138" s="245">
        <v>125.58333333333334</v>
      </c>
      <c r="M138" s="246">
        <v>123.15</v>
      </c>
      <c r="N138" s="246">
        <v>120.7</v>
      </c>
      <c r="O138" s="246">
        <v>156768000</v>
      </c>
      <c r="P138" s="247">
        <v>-1.898562516951451E-3</v>
      </c>
    </row>
    <row r="139" spans="1:16" ht="12.75" customHeight="1">
      <c r="A139" s="239">
        <v>129</v>
      </c>
      <c r="B139" s="251" t="s">
        <v>85</v>
      </c>
      <c r="C139" s="243" t="s">
        <v>180</v>
      </c>
      <c r="D139" s="244">
        <v>45407</v>
      </c>
      <c r="E139" s="243">
        <v>2481.65</v>
      </c>
      <c r="F139" s="243">
        <v>2478.85</v>
      </c>
      <c r="G139" s="245">
        <v>2467.7999999999997</v>
      </c>
      <c r="H139" s="245">
        <v>2453.9499999999998</v>
      </c>
      <c r="I139" s="245">
        <v>2442.8999999999996</v>
      </c>
      <c r="J139" s="245">
        <v>2492.6999999999998</v>
      </c>
      <c r="K139" s="245">
        <v>2503.75</v>
      </c>
      <c r="L139" s="245">
        <v>2517.6</v>
      </c>
      <c r="M139" s="246">
        <v>2489.9</v>
      </c>
      <c r="N139" s="246">
        <v>2465</v>
      </c>
      <c r="O139" s="246">
        <v>2677675</v>
      </c>
      <c r="P139" s="247">
        <v>8.4930088037286373E-3</v>
      </c>
    </row>
    <row r="140" spans="1:16" ht="12.75" customHeight="1">
      <c r="A140" s="239">
        <v>130</v>
      </c>
      <c r="B140" s="251" t="s">
        <v>54</v>
      </c>
      <c r="C140" s="248" t="s">
        <v>181</v>
      </c>
      <c r="D140" s="244">
        <v>45407</v>
      </c>
      <c r="E140" s="243">
        <v>136852.04999999999</v>
      </c>
      <c r="F140" s="243">
        <v>136030.36666666667</v>
      </c>
      <c r="G140" s="245">
        <v>135063.68333333335</v>
      </c>
      <c r="H140" s="245">
        <v>133275.31666666668</v>
      </c>
      <c r="I140" s="245">
        <v>132308.63333333336</v>
      </c>
      <c r="J140" s="245">
        <v>137818.73333333334</v>
      </c>
      <c r="K140" s="245">
        <v>138785.41666666663</v>
      </c>
      <c r="L140" s="245">
        <v>140573.78333333333</v>
      </c>
      <c r="M140" s="246">
        <v>136997.04999999999</v>
      </c>
      <c r="N140" s="246">
        <v>134242</v>
      </c>
      <c r="O140" s="246">
        <v>48015</v>
      </c>
      <c r="P140" s="247">
        <v>-1.9746414466846811E-3</v>
      </c>
    </row>
    <row r="141" spans="1:16" ht="12.75" customHeight="1">
      <c r="A141" s="239">
        <v>131</v>
      </c>
      <c r="B141" s="251" t="s">
        <v>66</v>
      </c>
      <c r="C141" s="243" t="s">
        <v>182</v>
      </c>
      <c r="D141" s="244">
        <v>45407</v>
      </c>
      <c r="E141" s="243">
        <v>1564.25</v>
      </c>
      <c r="F141" s="243">
        <v>1561.6666666666667</v>
      </c>
      <c r="G141" s="245">
        <v>1546.3333333333335</v>
      </c>
      <c r="H141" s="245">
        <v>1528.4166666666667</v>
      </c>
      <c r="I141" s="245">
        <v>1513.0833333333335</v>
      </c>
      <c r="J141" s="245">
        <v>1579.5833333333335</v>
      </c>
      <c r="K141" s="245">
        <v>1594.916666666667</v>
      </c>
      <c r="L141" s="245">
        <v>1612.8333333333335</v>
      </c>
      <c r="M141" s="246">
        <v>1577</v>
      </c>
      <c r="N141" s="246">
        <v>1543.75</v>
      </c>
      <c r="O141" s="246">
        <v>5940000</v>
      </c>
      <c r="P141" s="247">
        <v>-2.1473226420222886E-2</v>
      </c>
    </row>
    <row r="142" spans="1:16" ht="12.75" customHeight="1">
      <c r="A142" s="239">
        <v>132</v>
      </c>
      <c r="B142" s="251" t="s">
        <v>130</v>
      </c>
      <c r="C142" s="243" t="s">
        <v>183</v>
      </c>
      <c r="D142" s="244">
        <v>45407</v>
      </c>
      <c r="E142" s="243">
        <v>167.2</v>
      </c>
      <c r="F142" s="243">
        <v>164.76666666666668</v>
      </c>
      <c r="G142" s="245">
        <v>161.63333333333335</v>
      </c>
      <c r="H142" s="245">
        <v>156.06666666666666</v>
      </c>
      <c r="I142" s="245">
        <v>152.93333333333334</v>
      </c>
      <c r="J142" s="245">
        <v>170.33333333333337</v>
      </c>
      <c r="K142" s="245">
        <v>173.4666666666667</v>
      </c>
      <c r="L142" s="245">
        <v>179.03333333333339</v>
      </c>
      <c r="M142" s="246">
        <v>167.9</v>
      </c>
      <c r="N142" s="246">
        <v>159.19999999999999</v>
      </c>
      <c r="O142" s="246">
        <v>92197500</v>
      </c>
      <c r="P142" s="247">
        <v>2.6726801971101645E-2</v>
      </c>
    </row>
    <row r="143" spans="1:16" ht="12.75" customHeight="1">
      <c r="A143" s="239">
        <v>133</v>
      </c>
      <c r="B143" s="251" t="s">
        <v>85</v>
      </c>
      <c r="C143" s="243" t="s">
        <v>184</v>
      </c>
      <c r="D143" s="244">
        <v>45407</v>
      </c>
      <c r="E143" s="243">
        <v>5696.3</v>
      </c>
      <c r="F143" s="243">
        <v>5710.55</v>
      </c>
      <c r="G143" s="245">
        <v>5656.85</v>
      </c>
      <c r="H143" s="245">
        <v>5617.4000000000005</v>
      </c>
      <c r="I143" s="245">
        <v>5563.7000000000007</v>
      </c>
      <c r="J143" s="245">
        <v>5750</v>
      </c>
      <c r="K143" s="245">
        <v>5803.6999999999989</v>
      </c>
      <c r="L143" s="245">
        <v>5843.15</v>
      </c>
      <c r="M143" s="246">
        <v>5764.25</v>
      </c>
      <c r="N143" s="246">
        <v>5671.1</v>
      </c>
      <c r="O143" s="246">
        <v>1170000</v>
      </c>
      <c r="P143" s="247">
        <v>4.3780582024208091E-3</v>
      </c>
    </row>
    <row r="144" spans="1:16" ht="12.75" customHeight="1">
      <c r="A144" s="239">
        <v>134</v>
      </c>
      <c r="B144" s="251" t="s">
        <v>928</v>
      </c>
      <c r="C144" s="243" t="s">
        <v>185</v>
      </c>
      <c r="D144" s="244">
        <v>45407</v>
      </c>
      <c r="E144" s="243">
        <v>3165.35</v>
      </c>
      <c r="F144" s="243">
        <v>3172.9666666666672</v>
      </c>
      <c r="G144" s="245">
        <v>3126.9333333333343</v>
      </c>
      <c r="H144" s="245">
        <v>3088.5166666666673</v>
      </c>
      <c r="I144" s="245">
        <v>3042.4833333333345</v>
      </c>
      <c r="J144" s="245">
        <v>3211.3833333333341</v>
      </c>
      <c r="K144" s="245">
        <v>3257.416666666667</v>
      </c>
      <c r="L144" s="245">
        <v>3295.8333333333339</v>
      </c>
      <c r="M144" s="246">
        <v>3219</v>
      </c>
      <c r="N144" s="246">
        <v>3134.55</v>
      </c>
      <c r="O144" s="246">
        <v>1720200</v>
      </c>
      <c r="P144" s="247">
        <v>6.5403195837978448E-2</v>
      </c>
    </row>
    <row r="145" spans="1:16" ht="12.75" customHeight="1">
      <c r="A145" s="239">
        <v>135</v>
      </c>
      <c r="B145" s="251" t="s">
        <v>57</v>
      </c>
      <c r="C145" s="243" t="s">
        <v>186</v>
      </c>
      <c r="D145" s="244">
        <v>45407</v>
      </c>
      <c r="E145" s="243">
        <v>2628.65</v>
      </c>
      <c r="F145" s="243">
        <v>2619.3833333333332</v>
      </c>
      <c r="G145" s="245">
        <v>2605.7666666666664</v>
      </c>
      <c r="H145" s="245">
        <v>2582.8833333333332</v>
      </c>
      <c r="I145" s="245">
        <v>2569.2666666666664</v>
      </c>
      <c r="J145" s="245">
        <v>2642.2666666666664</v>
      </c>
      <c r="K145" s="245">
        <v>2655.8833333333332</v>
      </c>
      <c r="L145" s="245">
        <v>2678.7666666666664</v>
      </c>
      <c r="M145" s="246">
        <v>2633</v>
      </c>
      <c r="N145" s="246">
        <v>2596.5</v>
      </c>
      <c r="O145" s="246">
        <v>5429600</v>
      </c>
      <c r="P145" s="247">
        <v>-1.6305529386187404E-2</v>
      </c>
    </row>
    <row r="146" spans="1:16" ht="12.75" customHeight="1">
      <c r="A146" s="239">
        <v>136</v>
      </c>
      <c r="B146" s="251" t="s">
        <v>130</v>
      </c>
      <c r="C146" s="243" t="s">
        <v>187</v>
      </c>
      <c r="D146" s="244">
        <v>45407</v>
      </c>
      <c r="E146" s="243">
        <v>216.75</v>
      </c>
      <c r="F146" s="243">
        <v>215.23333333333335</v>
      </c>
      <c r="G146" s="245">
        <v>212.76666666666671</v>
      </c>
      <c r="H146" s="245">
        <v>208.78333333333336</v>
      </c>
      <c r="I146" s="245">
        <v>206.31666666666672</v>
      </c>
      <c r="J146" s="245">
        <v>219.2166666666667</v>
      </c>
      <c r="K146" s="245">
        <v>221.68333333333334</v>
      </c>
      <c r="L146" s="245">
        <v>225.66666666666669</v>
      </c>
      <c r="M146" s="246">
        <v>217.7</v>
      </c>
      <c r="N146" s="246">
        <v>211.25</v>
      </c>
      <c r="O146" s="246">
        <v>89343000</v>
      </c>
      <c r="P146" s="247">
        <v>-2.060819301331993E-3</v>
      </c>
    </row>
    <row r="147" spans="1:16" ht="12.75" customHeight="1">
      <c r="A147" s="239">
        <v>137</v>
      </c>
      <c r="B147" s="251" t="s">
        <v>188</v>
      </c>
      <c r="C147" s="243" t="s">
        <v>189</v>
      </c>
      <c r="D147" s="244">
        <v>45407</v>
      </c>
      <c r="E147" s="243">
        <v>346.4</v>
      </c>
      <c r="F147" s="243">
        <v>345.25</v>
      </c>
      <c r="G147" s="245">
        <v>343.4</v>
      </c>
      <c r="H147" s="245">
        <v>340.4</v>
      </c>
      <c r="I147" s="245">
        <v>338.54999999999995</v>
      </c>
      <c r="J147" s="245">
        <v>348.25</v>
      </c>
      <c r="K147" s="245">
        <v>350.1</v>
      </c>
      <c r="L147" s="245">
        <v>353.1</v>
      </c>
      <c r="M147" s="246">
        <v>347.1</v>
      </c>
      <c r="N147" s="246">
        <v>342.25</v>
      </c>
      <c r="O147" s="246">
        <v>89814000</v>
      </c>
      <c r="P147" s="247">
        <v>-2.1090148121505413E-2</v>
      </c>
    </row>
    <row r="148" spans="1:16" ht="12.75" customHeight="1">
      <c r="A148" s="239">
        <v>138</v>
      </c>
      <c r="B148" s="251" t="s">
        <v>106</v>
      </c>
      <c r="C148" s="243" t="s">
        <v>190</v>
      </c>
      <c r="D148" s="244">
        <v>45407</v>
      </c>
      <c r="E148" s="243">
        <v>1563.15</v>
      </c>
      <c r="F148" s="243">
        <v>1550.2166666666665</v>
      </c>
      <c r="G148" s="245">
        <v>1517.9333333333329</v>
      </c>
      <c r="H148" s="245">
        <v>1472.7166666666665</v>
      </c>
      <c r="I148" s="245">
        <v>1440.4333333333329</v>
      </c>
      <c r="J148" s="245">
        <v>1595.4333333333329</v>
      </c>
      <c r="K148" s="245">
        <v>1627.7166666666662</v>
      </c>
      <c r="L148" s="245">
        <v>1672.9333333333329</v>
      </c>
      <c r="M148" s="246">
        <v>1582.5</v>
      </c>
      <c r="N148" s="246">
        <v>1505</v>
      </c>
      <c r="O148" s="246">
        <v>4806200</v>
      </c>
      <c r="P148" s="247">
        <v>-5.9360069494715506E-3</v>
      </c>
    </row>
    <row r="149" spans="1:16" ht="12.75" customHeight="1">
      <c r="A149" s="239">
        <v>139</v>
      </c>
      <c r="B149" s="251" t="s">
        <v>85</v>
      </c>
      <c r="C149" s="243" t="s">
        <v>191</v>
      </c>
      <c r="D149" s="244">
        <v>45407</v>
      </c>
      <c r="E149" s="243">
        <v>8895</v>
      </c>
      <c r="F149" s="243">
        <v>8906.0666666666675</v>
      </c>
      <c r="G149" s="245">
        <v>8798.9333333333343</v>
      </c>
      <c r="H149" s="245">
        <v>8702.8666666666668</v>
      </c>
      <c r="I149" s="245">
        <v>8595.7333333333336</v>
      </c>
      <c r="J149" s="245">
        <v>9002.133333333335</v>
      </c>
      <c r="K149" s="245">
        <v>9109.2666666666701</v>
      </c>
      <c r="L149" s="245">
        <v>9205.3333333333358</v>
      </c>
      <c r="M149" s="246">
        <v>9013.2000000000007</v>
      </c>
      <c r="N149" s="246">
        <v>8810</v>
      </c>
      <c r="O149" s="246">
        <v>1362400</v>
      </c>
      <c r="P149" s="247">
        <v>3.5730576250570169E-2</v>
      </c>
    </row>
    <row r="150" spans="1:16" ht="12.75" customHeight="1">
      <c r="A150" s="239">
        <v>140</v>
      </c>
      <c r="B150" s="251" t="s">
        <v>82</v>
      </c>
      <c r="C150" s="248" t="s">
        <v>192</v>
      </c>
      <c r="D150" s="244">
        <v>45407</v>
      </c>
      <c r="E150" s="243">
        <v>274.5</v>
      </c>
      <c r="F150" s="243">
        <v>273.81666666666666</v>
      </c>
      <c r="G150" s="245">
        <v>271.83333333333331</v>
      </c>
      <c r="H150" s="245">
        <v>269.16666666666663</v>
      </c>
      <c r="I150" s="245">
        <v>267.18333333333328</v>
      </c>
      <c r="J150" s="245">
        <v>276.48333333333335</v>
      </c>
      <c r="K150" s="245">
        <v>278.4666666666667</v>
      </c>
      <c r="L150" s="245">
        <v>281.13333333333338</v>
      </c>
      <c r="M150" s="246">
        <v>275.8</v>
      </c>
      <c r="N150" s="246">
        <v>271.14999999999998</v>
      </c>
      <c r="O150" s="246">
        <v>83756750</v>
      </c>
      <c r="P150" s="247">
        <v>-8.4772799781231492E-3</v>
      </c>
    </row>
    <row r="151" spans="1:16" ht="12.75" customHeight="1">
      <c r="A151" s="239">
        <v>141</v>
      </c>
      <c r="B151" s="251" t="s">
        <v>45</v>
      </c>
      <c r="C151" s="250" t="s">
        <v>193</v>
      </c>
      <c r="D151" s="244">
        <v>45407</v>
      </c>
      <c r="E151" s="243">
        <v>35127.449999999997</v>
      </c>
      <c r="F151" s="243">
        <v>35087.15</v>
      </c>
      <c r="G151" s="245">
        <v>34690.300000000003</v>
      </c>
      <c r="H151" s="245">
        <v>34253.15</v>
      </c>
      <c r="I151" s="245">
        <v>33856.300000000003</v>
      </c>
      <c r="J151" s="245">
        <v>35524.300000000003</v>
      </c>
      <c r="K151" s="245">
        <v>35921.149999999994</v>
      </c>
      <c r="L151" s="245">
        <v>36358.300000000003</v>
      </c>
      <c r="M151" s="246">
        <v>35484</v>
      </c>
      <c r="N151" s="246">
        <v>34650</v>
      </c>
      <c r="O151" s="246">
        <v>146265</v>
      </c>
      <c r="P151" s="247">
        <v>2.1367968995495968E-2</v>
      </c>
    </row>
    <row r="152" spans="1:16" ht="12.75" customHeight="1">
      <c r="A152" s="239">
        <v>142</v>
      </c>
      <c r="B152" s="251" t="s">
        <v>42</v>
      </c>
      <c r="C152" s="243" t="s">
        <v>194</v>
      </c>
      <c r="D152" s="244">
        <v>45407</v>
      </c>
      <c r="E152" s="243">
        <v>870.45</v>
      </c>
      <c r="F152" s="243">
        <v>869.48333333333346</v>
      </c>
      <c r="G152" s="245">
        <v>863.3666666666669</v>
      </c>
      <c r="H152" s="245">
        <v>856.28333333333342</v>
      </c>
      <c r="I152" s="245">
        <v>850.16666666666686</v>
      </c>
      <c r="J152" s="245">
        <v>876.56666666666695</v>
      </c>
      <c r="K152" s="245">
        <v>882.68333333333351</v>
      </c>
      <c r="L152" s="245">
        <v>889.76666666666699</v>
      </c>
      <c r="M152" s="246">
        <v>875.6</v>
      </c>
      <c r="N152" s="246">
        <v>862.4</v>
      </c>
      <c r="O152" s="246">
        <v>14172000</v>
      </c>
      <c r="P152" s="247">
        <v>3.915530136383634E-2</v>
      </c>
    </row>
    <row r="153" spans="1:16" ht="12.75" customHeight="1">
      <c r="A153" s="239">
        <v>143</v>
      </c>
      <c r="B153" s="251" t="s">
        <v>85</v>
      </c>
      <c r="C153" s="243" t="s">
        <v>195</v>
      </c>
      <c r="D153" s="244">
        <v>45407</v>
      </c>
      <c r="E153" s="243">
        <v>3996.8</v>
      </c>
      <c r="F153" s="243">
        <v>3991.0166666666664</v>
      </c>
      <c r="G153" s="245">
        <v>3975.7833333333328</v>
      </c>
      <c r="H153" s="245">
        <v>3954.7666666666664</v>
      </c>
      <c r="I153" s="245">
        <v>3939.5333333333328</v>
      </c>
      <c r="J153" s="245">
        <v>4012.0333333333328</v>
      </c>
      <c r="K153" s="245">
        <v>4027.2666666666664</v>
      </c>
      <c r="L153" s="245">
        <v>4048.2833333333328</v>
      </c>
      <c r="M153" s="246">
        <v>4006.25</v>
      </c>
      <c r="N153" s="246">
        <v>3970</v>
      </c>
      <c r="O153" s="246">
        <v>2912400</v>
      </c>
      <c r="P153" s="247">
        <v>2.0105078809106829E-2</v>
      </c>
    </row>
    <row r="154" spans="1:16" ht="12.75" customHeight="1">
      <c r="A154" s="239">
        <v>144</v>
      </c>
      <c r="B154" s="251" t="s">
        <v>82</v>
      </c>
      <c r="C154" s="243" t="s">
        <v>196</v>
      </c>
      <c r="D154" s="244">
        <v>45407</v>
      </c>
      <c r="E154" s="243">
        <v>274.14999999999998</v>
      </c>
      <c r="F154" s="243">
        <v>272.10000000000002</v>
      </c>
      <c r="G154" s="245">
        <v>269.40000000000003</v>
      </c>
      <c r="H154" s="245">
        <v>264.65000000000003</v>
      </c>
      <c r="I154" s="245">
        <v>261.95000000000005</v>
      </c>
      <c r="J154" s="245">
        <v>276.85000000000002</v>
      </c>
      <c r="K154" s="245">
        <v>279.55000000000007</v>
      </c>
      <c r="L154" s="245">
        <v>284.3</v>
      </c>
      <c r="M154" s="246">
        <v>274.8</v>
      </c>
      <c r="N154" s="246">
        <v>267.35000000000002</v>
      </c>
      <c r="O154" s="246">
        <v>34425000</v>
      </c>
      <c r="P154" s="247">
        <v>-9.8369143152989905E-3</v>
      </c>
    </row>
    <row r="155" spans="1:16" ht="12.75" customHeight="1">
      <c r="A155" s="239">
        <v>145</v>
      </c>
      <c r="B155" s="251" t="s">
        <v>66</v>
      </c>
      <c r="C155" s="248" t="s">
        <v>197</v>
      </c>
      <c r="D155" s="244">
        <v>45407</v>
      </c>
      <c r="E155" s="243">
        <v>409.55</v>
      </c>
      <c r="F155" s="243">
        <v>405.84999999999997</v>
      </c>
      <c r="G155" s="245">
        <v>401.19999999999993</v>
      </c>
      <c r="H155" s="245">
        <v>392.84999999999997</v>
      </c>
      <c r="I155" s="245">
        <v>388.19999999999993</v>
      </c>
      <c r="J155" s="245">
        <v>414.19999999999993</v>
      </c>
      <c r="K155" s="245">
        <v>418.84999999999991</v>
      </c>
      <c r="L155" s="245">
        <v>427.19999999999993</v>
      </c>
      <c r="M155" s="246">
        <v>410.5</v>
      </c>
      <c r="N155" s="246">
        <v>397.5</v>
      </c>
      <c r="O155" s="246">
        <v>80696875</v>
      </c>
      <c r="P155" s="247">
        <v>-2.5503041647168927E-2</v>
      </c>
    </row>
    <row r="156" spans="1:16" ht="12.75" customHeight="1">
      <c r="A156" s="239">
        <v>146</v>
      </c>
      <c r="B156" s="251" t="s">
        <v>57</v>
      </c>
      <c r="C156" s="243" t="s">
        <v>198</v>
      </c>
      <c r="D156" s="244">
        <v>45407</v>
      </c>
      <c r="E156" s="243">
        <v>3022.5</v>
      </c>
      <c r="F156" s="243">
        <v>3029.9</v>
      </c>
      <c r="G156" s="245">
        <v>2999.05</v>
      </c>
      <c r="H156" s="245">
        <v>2975.6</v>
      </c>
      <c r="I156" s="245">
        <v>2944.75</v>
      </c>
      <c r="J156" s="245">
        <v>3053.3500000000004</v>
      </c>
      <c r="K156" s="245">
        <v>3084.2</v>
      </c>
      <c r="L156" s="245">
        <v>3107.6500000000005</v>
      </c>
      <c r="M156" s="246">
        <v>3060.75</v>
      </c>
      <c r="N156" s="246">
        <v>3006.45</v>
      </c>
      <c r="O156" s="246">
        <v>1821000</v>
      </c>
      <c r="P156" s="247">
        <v>-5.7330057330057327E-3</v>
      </c>
    </row>
    <row r="157" spans="1:16" ht="12.75" customHeight="1">
      <c r="A157" s="239">
        <v>147</v>
      </c>
      <c r="B157" s="251" t="s">
        <v>928</v>
      </c>
      <c r="C157" s="243" t="s">
        <v>199</v>
      </c>
      <c r="D157" s="244">
        <v>45407</v>
      </c>
      <c r="E157" s="243">
        <v>3886.4</v>
      </c>
      <c r="F157" s="243">
        <v>3907.0333333333328</v>
      </c>
      <c r="G157" s="245">
        <v>3851.0666666666657</v>
      </c>
      <c r="H157" s="245">
        <v>3815.7333333333327</v>
      </c>
      <c r="I157" s="245">
        <v>3759.7666666666655</v>
      </c>
      <c r="J157" s="245">
        <v>3942.3666666666659</v>
      </c>
      <c r="K157" s="245">
        <v>3998.333333333333</v>
      </c>
      <c r="L157" s="245">
        <v>4033.6666666666661</v>
      </c>
      <c r="M157" s="246">
        <v>3963</v>
      </c>
      <c r="N157" s="246">
        <v>3871.7</v>
      </c>
      <c r="O157" s="246">
        <v>1439500</v>
      </c>
      <c r="P157" s="247">
        <v>8.0532212885154053E-3</v>
      </c>
    </row>
    <row r="158" spans="1:16" ht="12.75" customHeight="1">
      <c r="A158" s="239">
        <v>148</v>
      </c>
      <c r="B158" s="251" t="s">
        <v>61</v>
      </c>
      <c r="C158" s="243" t="s">
        <v>200</v>
      </c>
      <c r="D158" s="244">
        <v>45407</v>
      </c>
      <c r="E158" s="243">
        <v>127.6</v>
      </c>
      <c r="F158" s="243">
        <v>127.08333333333333</v>
      </c>
      <c r="G158" s="245">
        <v>126.31666666666666</v>
      </c>
      <c r="H158" s="245">
        <v>125.03333333333333</v>
      </c>
      <c r="I158" s="245">
        <v>124.26666666666667</v>
      </c>
      <c r="J158" s="245">
        <v>128.36666666666667</v>
      </c>
      <c r="K158" s="245">
        <v>129.13333333333333</v>
      </c>
      <c r="L158" s="245">
        <v>130.41666666666666</v>
      </c>
      <c r="M158" s="246">
        <v>127.85</v>
      </c>
      <c r="N158" s="246">
        <v>125.8</v>
      </c>
      <c r="O158" s="246">
        <v>223928000</v>
      </c>
      <c r="P158" s="247">
        <v>1.1930154368967138E-2</v>
      </c>
    </row>
    <row r="159" spans="1:16" ht="12.75" customHeight="1">
      <c r="A159" s="239">
        <v>149</v>
      </c>
      <c r="B159" s="251" t="s">
        <v>40</v>
      </c>
      <c r="C159" s="243" t="s">
        <v>201</v>
      </c>
      <c r="D159" s="244">
        <v>45407</v>
      </c>
      <c r="E159" s="243">
        <v>5244.6</v>
      </c>
      <c r="F159" s="243">
        <v>5206.9000000000005</v>
      </c>
      <c r="G159" s="245">
        <v>5158.8000000000011</v>
      </c>
      <c r="H159" s="245">
        <v>5073.0000000000009</v>
      </c>
      <c r="I159" s="245">
        <v>5024.9000000000015</v>
      </c>
      <c r="J159" s="245">
        <v>5292.7000000000007</v>
      </c>
      <c r="K159" s="245">
        <v>5340.8000000000011</v>
      </c>
      <c r="L159" s="245">
        <v>5426.6</v>
      </c>
      <c r="M159" s="246">
        <v>5255</v>
      </c>
      <c r="N159" s="246">
        <v>5121.1000000000004</v>
      </c>
      <c r="O159" s="246">
        <v>1865700</v>
      </c>
      <c r="P159" s="247">
        <v>2.1238163008374843E-2</v>
      </c>
    </row>
    <row r="160" spans="1:16" ht="12.75" customHeight="1">
      <c r="A160" s="239">
        <v>150</v>
      </c>
      <c r="B160" s="251" t="s">
        <v>188</v>
      </c>
      <c r="C160" s="243" t="s">
        <v>202</v>
      </c>
      <c r="D160" s="244">
        <v>45407</v>
      </c>
      <c r="E160" s="243">
        <v>281.45</v>
      </c>
      <c r="F160" s="243">
        <v>281.51666666666665</v>
      </c>
      <c r="G160" s="245">
        <v>279.73333333333329</v>
      </c>
      <c r="H160" s="245">
        <v>278.01666666666665</v>
      </c>
      <c r="I160" s="245">
        <v>276.23333333333329</v>
      </c>
      <c r="J160" s="245">
        <v>283.23333333333329</v>
      </c>
      <c r="K160" s="245">
        <v>285.01666666666659</v>
      </c>
      <c r="L160" s="245">
        <v>286.73333333333329</v>
      </c>
      <c r="M160" s="246">
        <v>283.3</v>
      </c>
      <c r="N160" s="246">
        <v>279.8</v>
      </c>
      <c r="O160" s="246">
        <v>64486800</v>
      </c>
      <c r="P160" s="247">
        <v>1.8768128305749872E-2</v>
      </c>
    </row>
    <row r="161" spans="1:16" ht="12.75" customHeight="1">
      <c r="A161" s="239">
        <v>151</v>
      </c>
      <c r="B161" s="251" t="s">
        <v>203</v>
      </c>
      <c r="C161" s="250" t="s">
        <v>204</v>
      </c>
      <c r="D161" s="244">
        <v>45407</v>
      </c>
      <c r="E161" s="243">
        <v>1397.8</v>
      </c>
      <c r="F161" s="243">
        <v>1392.7333333333333</v>
      </c>
      <c r="G161" s="245">
        <v>1382.3666666666668</v>
      </c>
      <c r="H161" s="245">
        <v>1366.9333333333334</v>
      </c>
      <c r="I161" s="245">
        <v>1356.5666666666668</v>
      </c>
      <c r="J161" s="245">
        <v>1408.1666666666667</v>
      </c>
      <c r="K161" s="245">
        <v>1418.5333333333331</v>
      </c>
      <c r="L161" s="245">
        <v>1433.9666666666667</v>
      </c>
      <c r="M161" s="246">
        <v>1403.1</v>
      </c>
      <c r="N161" s="246">
        <v>1377.3</v>
      </c>
      <c r="O161" s="246">
        <v>5252335</v>
      </c>
      <c r="P161" s="247">
        <v>-8.2231786043652014E-3</v>
      </c>
    </row>
    <row r="162" spans="1:16" ht="12.75" customHeight="1">
      <c r="A162" s="239">
        <v>152</v>
      </c>
      <c r="B162" s="251" t="s">
        <v>47</v>
      </c>
      <c r="C162" s="243" t="s">
        <v>206</v>
      </c>
      <c r="D162" s="244">
        <v>45407</v>
      </c>
      <c r="E162" s="243">
        <v>867.95</v>
      </c>
      <c r="F162" s="243">
        <v>858.91666666666663</v>
      </c>
      <c r="G162" s="245">
        <v>843.63333333333321</v>
      </c>
      <c r="H162" s="245">
        <v>819.31666666666661</v>
      </c>
      <c r="I162" s="245">
        <v>804.03333333333319</v>
      </c>
      <c r="J162" s="245">
        <v>883.23333333333323</v>
      </c>
      <c r="K162" s="245">
        <v>898.51666666666677</v>
      </c>
      <c r="L162" s="245">
        <v>922.83333333333326</v>
      </c>
      <c r="M162" s="246">
        <v>874.2</v>
      </c>
      <c r="N162" s="246">
        <v>834.6</v>
      </c>
      <c r="O162" s="246">
        <v>6211800</v>
      </c>
      <c r="P162" s="247">
        <v>0.32032520325203251</v>
      </c>
    </row>
    <row r="163" spans="1:16" ht="12.75" customHeight="1">
      <c r="A163" s="239">
        <v>153</v>
      </c>
      <c r="B163" s="251" t="s">
        <v>61</v>
      </c>
      <c r="C163" s="243" t="s">
        <v>207</v>
      </c>
      <c r="D163" s="244">
        <v>45407</v>
      </c>
      <c r="E163" s="243">
        <v>252.5</v>
      </c>
      <c r="F163" s="243">
        <v>251.28333333333333</v>
      </c>
      <c r="G163" s="245">
        <v>249.21666666666667</v>
      </c>
      <c r="H163" s="245">
        <v>245.93333333333334</v>
      </c>
      <c r="I163" s="245">
        <v>243.86666666666667</v>
      </c>
      <c r="J163" s="245">
        <v>254.56666666666666</v>
      </c>
      <c r="K163" s="245">
        <v>256.63333333333333</v>
      </c>
      <c r="L163" s="245">
        <v>259.91666666666663</v>
      </c>
      <c r="M163" s="246">
        <v>253.35</v>
      </c>
      <c r="N163" s="246">
        <v>248</v>
      </c>
      <c r="O163" s="246">
        <v>63272500</v>
      </c>
      <c r="P163" s="247">
        <v>1.5936095054592165E-2</v>
      </c>
    </row>
    <row r="164" spans="1:16" ht="12.75" customHeight="1">
      <c r="A164" s="239">
        <v>154</v>
      </c>
      <c r="B164" s="251" t="s">
        <v>66</v>
      </c>
      <c r="C164" s="243" t="s">
        <v>208</v>
      </c>
      <c r="D164" s="244">
        <v>45407</v>
      </c>
      <c r="E164" s="243">
        <v>467.2</v>
      </c>
      <c r="F164" s="243">
        <v>463.63333333333327</v>
      </c>
      <c r="G164" s="245">
        <v>457.86666666666656</v>
      </c>
      <c r="H164" s="245">
        <v>448.5333333333333</v>
      </c>
      <c r="I164" s="245">
        <v>442.76666666666659</v>
      </c>
      <c r="J164" s="245">
        <v>472.96666666666653</v>
      </c>
      <c r="K164" s="245">
        <v>478.73333333333329</v>
      </c>
      <c r="L164" s="245">
        <v>488.06666666666649</v>
      </c>
      <c r="M164" s="246">
        <v>469.4</v>
      </c>
      <c r="N164" s="246">
        <v>454.3</v>
      </c>
      <c r="O164" s="246">
        <v>42516000</v>
      </c>
      <c r="P164" s="247">
        <v>-1.7062005826050771E-2</v>
      </c>
    </row>
    <row r="165" spans="1:16" ht="12.75" customHeight="1">
      <c r="A165" s="239">
        <v>155</v>
      </c>
      <c r="B165" s="251" t="s">
        <v>82</v>
      </c>
      <c r="C165" s="243" t="s">
        <v>209</v>
      </c>
      <c r="D165" s="244">
        <v>45407</v>
      </c>
      <c r="E165" s="243">
        <v>2991.15</v>
      </c>
      <c r="F165" s="243">
        <v>2989.7000000000003</v>
      </c>
      <c r="G165" s="245">
        <v>2971.5500000000006</v>
      </c>
      <c r="H165" s="245">
        <v>2951.9500000000003</v>
      </c>
      <c r="I165" s="245">
        <v>2933.8000000000006</v>
      </c>
      <c r="J165" s="245">
        <v>3009.3000000000006</v>
      </c>
      <c r="K165" s="245">
        <v>3027.4500000000003</v>
      </c>
      <c r="L165" s="245">
        <v>3047.0500000000006</v>
      </c>
      <c r="M165" s="246">
        <v>3007.85</v>
      </c>
      <c r="N165" s="246">
        <v>2970.1</v>
      </c>
      <c r="O165" s="246">
        <v>40192500</v>
      </c>
      <c r="P165" s="247">
        <v>2.2703417917188821E-2</v>
      </c>
    </row>
    <row r="166" spans="1:16" ht="12.75" customHeight="1">
      <c r="A166" s="239">
        <v>156</v>
      </c>
      <c r="B166" s="251" t="s">
        <v>130</v>
      </c>
      <c r="C166" s="243" t="s">
        <v>210</v>
      </c>
      <c r="D166" s="244">
        <v>45407</v>
      </c>
      <c r="E166" s="243">
        <v>149.05000000000001</v>
      </c>
      <c r="F166" s="243">
        <v>147.10000000000002</v>
      </c>
      <c r="G166" s="245">
        <v>142.30000000000004</v>
      </c>
      <c r="H166" s="245">
        <v>135.55000000000001</v>
      </c>
      <c r="I166" s="245">
        <v>130.75000000000003</v>
      </c>
      <c r="J166" s="245">
        <v>153.85000000000005</v>
      </c>
      <c r="K166" s="245">
        <v>158.65</v>
      </c>
      <c r="L166" s="245">
        <v>165.40000000000006</v>
      </c>
      <c r="M166" s="246">
        <v>151.9</v>
      </c>
      <c r="N166" s="246">
        <v>140.35</v>
      </c>
      <c r="O166" s="246">
        <v>172920000</v>
      </c>
      <c r="P166" s="247">
        <v>0.14948947032546267</v>
      </c>
    </row>
    <row r="167" spans="1:16" ht="12.75" customHeight="1">
      <c r="A167" s="239">
        <v>157</v>
      </c>
      <c r="B167" s="251" t="s">
        <v>66</v>
      </c>
      <c r="C167" s="243" t="s">
        <v>211</v>
      </c>
      <c r="D167" s="244">
        <v>45407</v>
      </c>
      <c r="E167" s="243">
        <v>697.05</v>
      </c>
      <c r="F167" s="243">
        <v>696.6</v>
      </c>
      <c r="G167" s="245">
        <v>690.90000000000009</v>
      </c>
      <c r="H167" s="245">
        <v>684.75000000000011</v>
      </c>
      <c r="I167" s="245">
        <v>679.05000000000018</v>
      </c>
      <c r="J167" s="245">
        <v>702.75</v>
      </c>
      <c r="K167" s="245">
        <v>708.45</v>
      </c>
      <c r="L167" s="245">
        <v>714.59999999999991</v>
      </c>
      <c r="M167" s="246">
        <v>702.3</v>
      </c>
      <c r="N167" s="246">
        <v>690.45</v>
      </c>
      <c r="O167" s="246">
        <v>21480000</v>
      </c>
      <c r="P167" s="247">
        <v>-3.4887173396674583E-3</v>
      </c>
    </row>
    <row r="168" spans="1:16" ht="12.75" customHeight="1">
      <c r="A168" s="239">
        <v>158</v>
      </c>
      <c r="B168" s="251" t="s">
        <v>66</v>
      </c>
      <c r="C168" s="243" t="s">
        <v>212</v>
      </c>
      <c r="D168" s="244">
        <v>45407</v>
      </c>
      <c r="E168" s="243">
        <v>1481.8</v>
      </c>
      <c r="F168" s="243">
        <v>1486.8666666666668</v>
      </c>
      <c r="G168" s="245">
        <v>1469.5333333333335</v>
      </c>
      <c r="H168" s="245">
        <v>1457.2666666666667</v>
      </c>
      <c r="I168" s="245">
        <v>1439.9333333333334</v>
      </c>
      <c r="J168" s="245">
        <v>1499.1333333333337</v>
      </c>
      <c r="K168" s="245">
        <v>1516.4666666666667</v>
      </c>
      <c r="L168" s="245">
        <v>1528.7333333333338</v>
      </c>
      <c r="M168" s="246">
        <v>1504.2</v>
      </c>
      <c r="N168" s="246">
        <v>1474.6</v>
      </c>
      <c r="O168" s="246">
        <v>8787750</v>
      </c>
      <c r="P168" s="247">
        <v>2.5647759103641456E-2</v>
      </c>
    </row>
    <row r="169" spans="1:16" ht="12.75" customHeight="1">
      <c r="A169" s="239">
        <v>159</v>
      </c>
      <c r="B169" s="251" t="s">
        <v>61</v>
      </c>
      <c r="C169" s="248" t="s">
        <v>213</v>
      </c>
      <c r="D169" s="244">
        <v>45407</v>
      </c>
      <c r="E169" s="243">
        <v>772.3</v>
      </c>
      <c r="F169" s="243">
        <v>768.29999999999984</v>
      </c>
      <c r="G169" s="245">
        <v>762.1999999999997</v>
      </c>
      <c r="H169" s="245">
        <v>752.09999999999991</v>
      </c>
      <c r="I169" s="245">
        <v>745.99999999999977</v>
      </c>
      <c r="J169" s="245">
        <v>778.39999999999964</v>
      </c>
      <c r="K169" s="245">
        <v>784.49999999999977</v>
      </c>
      <c r="L169" s="245">
        <v>794.59999999999957</v>
      </c>
      <c r="M169" s="246">
        <v>774.4</v>
      </c>
      <c r="N169" s="246">
        <v>758.2</v>
      </c>
      <c r="O169" s="246">
        <v>93346500</v>
      </c>
      <c r="P169" s="247">
        <v>1.0456752236673325E-2</v>
      </c>
    </row>
    <row r="170" spans="1:16" ht="12.75" customHeight="1">
      <c r="A170" s="239">
        <v>160</v>
      </c>
      <c r="B170" s="251" t="s">
        <v>47</v>
      </c>
      <c r="C170" s="243" t="s">
        <v>214</v>
      </c>
      <c r="D170" s="244">
        <v>45407</v>
      </c>
      <c r="E170" s="243">
        <v>26741.3</v>
      </c>
      <c r="F170" s="243">
        <v>26630.233333333334</v>
      </c>
      <c r="G170" s="245">
        <v>26336.066666666666</v>
      </c>
      <c r="H170" s="245">
        <v>25930.833333333332</v>
      </c>
      <c r="I170" s="245">
        <v>25636.666666666664</v>
      </c>
      <c r="J170" s="245">
        <v>27035.466666666667</v>
      </c>
      <c r="K170" s="245">
        <v>27329.633333333331</v>
      </c>
      <c r="L170" s="245">
        <v>27734.866666666669</v>
      </c>
      <c r="M170" s="246">
        <v>26924.400000000001</v>
      </c>
      <c r="N170" s="246">
        <v>26225</v>
      </c>
      <c r="O170" s="246">
        <v>267850</v>
      </c>
      <c r="P170" s="247">
        <v>3.436956941494497E-2</v>
      </c>
    </row>
    <row r="171" spans="1:16" ht="12.75" customHeight="1">
      <c r="A171" s="239">
        <v>161</v>
      </c>
      <c r="B171" s="251" t="s">
        <v>40</v>
      </c>
      <c r="C171" s="243" t="s">
        <v>215</v>
      </c>
      <c r="D171" s="244">
        <v>45407</v>
      </c>
      <c r="E171" s="243">
        <v>5596.85</v>
      </c>
      <c r="F171" s="243">
        <v>5565.7</v>
      </c>
      <c r="G171" s="245">
        <v>5516.4</v>
      </c>
      <c r="H171" s="245">
        <v>5435.95</v>
      </c>
      <c r="I171" s="245">
        <v>5386.65</v>
      </c>
      <c r="J171" s="245">
        <v>5646.15</v>
      </c>
      <c r="K171" s="245">
        <v>5695.4500000000007</v>
      </c>
      <c r="L171" s="245">
        <v>5775.9</v>
      </c>
      <c r="M171" s="246">
        <v>5615</v>
      </c>
      <c r="N171" s="246">
        <v>5485.25</v>
      </c>
      <c r="O171" s="246">
        <v>1265850</v>
      </c>
      <c r="P171" s="247">
        <v>4.4043053321786464E-2</v>
      </c>
    </row>
    <row r="172" spans="1:16" ht="12.75" customHeight="1">
      <c r="A172" s="239">
        <v>162</v>
      </c>
      <c r="B172" s="251" t="s">
        <v>45</v>
      </c>
      <c r="C172" s="243" t="s">
        <v>216</v>
      </c>
      <c r="D172" s="244">
        <v>45407</v>
      </c>
      <c r="E172" s="243">
        <v>2635.65</v>
      </c>
      <c r="F172" s="243">
        <v>2641.0833333333335</v>
      </c>
      <c r="G172" s="245">
        <v>2608.5166666666669</v>
      </c>
      <c r="H172" s="245">
        <v>2581.3833333333332</v>
      </c>
      <c r="I172" s="245">
        <v>2548.8166666666666</v>
      </c>
      <c r="J172" s="245">
        <v>2668.2166666666672</v>
      </c>
      <c r="K172" s="245">
        <v>2700.7833333333338</v>
      </c>
      <c r="L172" s="245">
        <v>2727.9166666666674</v>
      </c>
      <c r="M172" s="246">
        <v>2673.65</v>
      </c>
      <c r="N172" s="246">
        <v>2613.9499999999998</v>
      </c>
      <c r="O172" s="246">
        <v>4461375</v>
      </c>
      <c r="P172" s="247">
        <v>2.2430388449639051E-2</v>
      </c>
    </row>
    <row r="173" spans="1:16" ht="12.75" customHeight="1">
      <c r="A173" s="239">
        <v>163</v>
      </c>
      <c r="B173" s="251" t="s">
        <v>66</v>
      </c>
      <c r="C173" s="243" t="s">
        <v>217</v>
      </c>
      <c r="D173" s="244">
        <v>45407</v>
      </c>
      <c r="E173" s="243">
        <v>2478.6999999999998</v>
      </c>
      <c r="F173" s="243">
        <v>2467.65</v>
      </c>
      <c r="G173" s="245">
        <v>2451.4</v>
      </c>
      <c r="H173" s="245">
        <v>2424.1</v>
      </c>
      <c r="I173" s="245">
        <v>2407.85</v>
      </c>
      <c r="J173" s="245">
        <v>2494.9500000000003</v>
      </c>
      <c r="K173" s="245">
        <v>2511.2000000000003</v>
      </c>
      <c r="L173" s="245">
        <v>2538.5000000000005</v>
      </c>
      <c r="M173" s="246">
        <v>2483.9</v>
      </c>
      <c r="N173" s="246">
        <v>2440.35</v>
      </c>
      <c r="O173" s="246">
        <v>5821800</v>
      </c>
      <c r="P173" s="247">
        <v>-4.0257171117705243E-2</v>
      </c>
    </row>
    <row r="174" spans="1:16" ht="12.75" customHeight="1">
      <c r="A174" s="239">
        <v>164</v>
      </c>
      <c r="B174" s="251" t="s">
        <v>42</v>
      </c>
      <c r="C174" s="243" t="s">
        <v>218</v>
      </c>
      <c r="D174" s="244">
        <v>45407</v>
      </c>
      <c r="E174" s="243">
        <v>1629.85</v>
      </c>
      <c r="F174" s="243">
        <v>1630.7</v>
      </c>
      <c r="G174" s="245">
        <v>1620.65</v>
      </c>
      <c r="H174" s="245">
        <v>1611.45</v>
      </c>
      <c r="I174" s="245">
        <v>1601.4</v>
      </c>
      <c r="J174" s="245">
        <v>1639.9</v>
      </c>
      <c r="K174" s="245">
        <v>1649.9499999999998</v>
      </c>
      <c r="L174" s="245">
        <v>1659.15</v>
      </c>
      <c r="M174" s="246">
        <v>1640.75</v>
      </c>
      <c r="N174" s="246">
        <v>1621.5</v>
      </c>
      <c r="O174" s="246">
        <v>13032600</v>
      </c>
      <c r="P174" s="247">
        <v>-1.902102323620844E-2</v>
      </c>
    </row>
    <row r="175" spans="1:16" ht="12.75" customHeight="1">
      <c r="A175" s="239">
        <v>165</v>
      </c>
      <c r="B175" s="251" t="s">
        <v>203</v>
      </c>
      <c r="C175" s="243" t="s">
        <v>219</v>
      </c>
      <c r="D175" s="244">
        <v>45407</v>
      </c>
      <c r="E175" s="243">
        <v>617.20000000000005</v>
      </c>
      <c r="F175" s="243">
        <v>614.56666666666661</v>
      </c>
      <c r="G175" s="245">
        <v>609.48333333333323</v>
      </c>
      <c r="H175" s="245">
        <v>601.76666666666665</v>
      </c>
      <c r="I175" s="245">
        <v>596.68333333333328</v>
      </c>
      <c r="J175" s="245">
        <v>622.28333333333319</v>
      </c>
      <c r="K175" s="245">
        <v>627.36666666666667</v>
      </c>
      <c r="L175" s="245">
        <v>635.08333333333314</v>
      </c>
      <c r="M175" s="246">
        <v>619.65</v>
      </c>
      <c r="N175" s="246">
        <v>606.85</v>
      </c>
      <c r="O175" s="246">
        <v>5902500</v>
      </c>
      <c r="P175" s="247">
        <v>-3.4829531518273241E-2</v>
      </c>
    </row>
    <row r="176" spans="1:16" ht="12.75" customHeight="1">
      <c r="A176" s="239">
        <v>166</v>
      </c>
      <c r="B176" s="251" t="s">
        <v>42</v>
      </c>
      <c r="C176" s="243" t="s">
        <v>220</v>
      </c>
      <c r="D176" s="244">
        <v>45407</v>
      </c>
      <c r="E176" s="243">
        <v>727.15</v>
      </c>
      <c r="F176" s="243">
        <v>723.91666666666663</v>
      </c>
      <c r="G176" s="245">
        <v>714.38333333333321</v>
      </c>
      <c r="H176" s="245">
        <v>701.61666666666656</v>
      </c>
      <c r="I176" s="245">
        <v>692.08333333333314</v>
      </c>
      <c r="J176" s="245">
        <v>736.68333333333328</v>
      </c>
      <c r="K176" s="245">
        <v>746.21666666666681</v>
      </c>
      <c r="L176" s="245">
        <v>758.98333333333335</v>
      </c>
      <c r="M176" s="246">
        <v>733.45</v>
      </c>
      <c r="N176" s="246">
        <v>711.15</v>
      </c>
      <c r="O176" s="246">
        <v>4045000</v>
      </c>
      <c r="P176" s="247">
        <v>8.979795460214518E-3</v>
      </c>
    </row>
    <row r="177" spans="1:16" ht="12.75" customHeight="1">
      <c r="A177" s="239">
        <v>167</v>
      </c>
      <c r="B177" s="251" t="s">
        <v>928</v>
      </c>
      <c r="C177" s="243" t="s">
        <v>221</v>
      </c>
      <c r="D177" s="244">
        <v>45407</v>
      </c>
      <c r="E177" s="243">
        <v>1094.6500000000001</v>
      </c>
      <c r="F177" s="243">
        <v>1092.1000000000001</v>
      </c>
      <c r="G177" s="245">
        <v>1086.5000000000002</v>
      </c>
      <c r="H177" s="245">
        <v>1078.3500000000001</v>
      </c>
      <c r="I177" s="245">
        <v>1072.7500000000002</v>
      </c>
      <c r="J177" s="245">
        <v>1100.2500000000002</v>
      </c>
      <c r="K177" s="245">
        <v>1105.8500000000001</v>
      </c>
      <c r="L177" s="245">
        <v>1114.0000000000002</v>
      </c>
      <c r="M177" s="246">
        <v>1097.7</v>
      </c>
      <c r="N177" s="246">
        <v>1083.95</v>
      </c>
      <c r="O177" s="246">
        <v>11068200</v>
      </c>
      <c r="P177" s="247">
        <v>-7.8390770596065678E-3</v>
      </c>
    </row>
    <row r="178" spans="1:16" ht="12.75" customHeight="1">
      <c r="A178" s="239">
        <v>168</v>
      </c>
      <c r="B178" s="251" t="s">
        <v>77</v>
      </c>
      <c r="C178" s="250" t="s">
        <v>222</v>
      </c>
      <c r="D178" s="244">
        <v>45407</v>
      </c>
      <c r="E178" s="243">
        <v>2087.5500000000002</v>
      </c>
      <c r="F178" s="243">
        <v>2076.1666666666665</v>
      </c>
      <c r="G178" s="245">
        <v>2058.3833333333332</v>
      </c>
      <c r="H178" s="245">
        <v>2029.2166666666667</v>
      </c>
      <c r="I178" s="245">
        <v>2011.4333333333334</v>
      </c>
      <c r="J178" s="245">
        <v>2105.333333333333</v>
      </c>
      <c r="K178" s="245">
        <v>2123.1166666666668</v>
      </c>
      <c r="L178" s="245">
        <v>2152.2833333333328</v>
      </c>
      <c r="M178" s="246">
        <v>2093.9499999999998</v>
      </c>
      <c r="N178" s="246">
        <v>2047</v>
      </c>
      <c r="O178" s="246">
        <v>6207000</v>
      </c>
      <c r="P178" s="247">
        <v>4.2842741935483868E-2</v>
      </c>
    </row>
    <row r="179" spans="1:16" ht="12.75" customHeight="1">
      <c r="A179" s="239">
        <v>169</v>
      </c>
      <c r="B179" s="251" t="s">
        <v>57</v>
      </c>
      <c r="C179" s="243" t="s">
        <v>223</v>
      </c>
      <c r="D179" s="244">
        <v>45407</v>
      </c>
      <c r="E179" s="243">
        <v>1136.6500000000001</v>
      </c>
      <c r="F179" s="243">
        <v>1122.6833333333334</v>
      </c>
      <c r="G179" s="245">
        <v>1106.6666666666667</v>
      </c>
      <c r="H179" s="245">
        <v>1076.6833333333334</v>
      </c>
      <c r="I179" s="245">
        <v>1060.6666666666667</v>
      </c>
      <c r="J179" s="245">
        <v>1152.6666666666667</v>
      </c>
      <c r="K179" s="245">
        <v>1168.6833333333332</v>
      </c>
      <c r="L179" s="245">
        <v>1198.6666666666667</v>
      </c>
      <c r="M179" s="246">
        <v>1138.7</v>
      </c>
      <c r="N179" s="246">
        <v>1092.7</v>
      </c>
      <c r="O179" s="246">
        <v>13787100</v>
      </c>
      <c r="P179" s="247">
        <v>7.1633438265127664E-2</v>
      </c>
    </row>
    <row r="180" spans="1:16" ht="12.75" customHeight="1">
      <c r="A180" s="239">
        <v>170</v>
      </c>
      <c r="B180" s="251" t="s">
        <v>54</v>
      </c>
      <c r="C180" s="249" t="s">
        <v>224</v>
      </c>
      <c r="D180" s="244">
        <v>45407</v>
      </c>
      <c r="E180" s="243">
        <v>1012.35</v>
      </c>
      <c r="F180" s="243">
        <v>1008.0166666666668</v>
      </c>
      <c r="G180" s="245">
        <v>1002.1833333333335</v>
      </c>
      <c r="H180" s="245">
        <v>992.01666666666677</v>
      </c>
      <c r="I180" s="245">
        <v>986.18333333333351</v>
      </c>
      <c r="J180" s="245">
        <v>1018.1833333333335</v>
      </c>
      <c r="K180" s="245">
        <v>1024.0166666666669</v>
      </c>
      <c r="L180" s="245">
        <v>1034.1833333333334</v>
      </c>
      <c r="M180" s="246">
        <v>1013.85</v>
      </c>
      <c r="N180" s="246">
        <v>997.85</v>
      </c>
      <c r="O180" s="246">
        <v>64040925</v>
      </c>
      <c r="P180" s="247">
        <v>1.984303932934986E-3</v>
      </c>
    </row>
    <row r="181" spans="1:16" ht="12.75" customHeight="1">
      <c r="A181" s="239">
        <v>171</v>
      </c>
      <c r="B181" s="251" t="s">
        <v>188</v>
      </c>
      <c r="C181" s="243" t="s">
        <v>225</v>
      </c>
      <c r="D181" s="244">
        <v>45407</v>
      </c>
      <c r="E181" s="243">
        <v>411.7</v>
      </c>
      <c r="F181" s="243">
        <v>411.43333333333334</v>
      </c>
      <c r="G181" s="245">
        <v>408.9666666666667</v>
      </c>
      <c r="H181" s="245">
        <v>406.23333333333335</v>
      </c>
      <c r="I181" s="245">
        <v>403.76666666666671</v>
      </c>
      <c r="J181" s="245">
        <v>414.16666666666669</v>
      </c>
      <c r="K181" s="245">
        <v>416.63333333333327</v>
      </c>
      <c r="L181" s="245">
        <v>419.36666666666667</v>
      </c>
      <c r="M181" s="246">
        <v>413.9</v>
      </c>
      <c r="N181" s="246">
        <v>408.7</v>
      </c>
      <c r="O181" s="246">
        <v>87604875</v>
      </c>
      <c r="P181" s="247">
        <v>-4.3726746193088108E-3</v>
      </c>
    </row>
    <row r="182" spans="1:16" ht="12.75" customHeight="1">
      <c r="A182" s="239">
        <v>172</v>
      </c>
      <c r="B182" s="251" t="s">
        <v>130</v>
      </c>
      <c r="C182" s="243" t="s">
        <v>226</v>
      </c>
      <c r="D182" s="244">
        <v>45407</v>
      </c>
      <c r="E182" s="243">
        <v>165.6</v>
      </c>
      <c r="F182" s="243">
        <v>164.9</v>
      </c>
      <c r="G182" s="245">
        <v>163.4</v>
      </c>
      <c r="H182" s="245">
        <v>161.19999999999999</v>
      </c>
      <c r="I182" s="245">
        <v>159.69999999999999</v>
      </c>
      <c r="J182" s="245">
        <v>167.10000000000002</v>
      </c>
      <c r="K182" s="245">
        <v>168.60000000000002</v>
      </c>
      <c r="L182" s="245">
        <v>170.80000000000004</v>
      </c>
      <c r="M182" s="246">
        <v>166.4</v>
      </c>
      <c r="N182" s="246">
        <v>162.69999999999999</v>
      </c>
      <c r="O182" s="246">
        <v>251361000</v>
      </c>
      <c r="P182" s="247">
        <v>-1.5729453401494297E-3</v>
      </c>
    </row>
    <row r="183" spans="1:16" ht="12.75" customHeight="1">
      <c r="A183" s="239">
        <v>173</v>
      </c>
      <c r="B183" s="251" t="s">
        <v>85</v>
      </c>
      <c r="C183" s="243" t="s">
        <v>227</v>
      </c>
      <c r="D183" s="244">
        <v>45407</v>
      </c>
      <c r="E183" s="243">
        <v>3913.05</v>
      </c>
      <c r="F183" s="243">
        <v>3917.8166666666671</v>
      </c>
      <c r="G183" s="245">
        <v>3895.6333333333341</v>
      </c>
      <c r="H183" s="245">
        <v>3878.2166666666672</v>
      </c>
      <c r="I183" s="245">
        <v>3856.0333333333342</v>
      </c>
      <c r="J183" s="245">
        <v>3935.233333333334</v>
      </c>
      <c r="K183" s="245">
        <v>3957.4166666666674</v>
      </c>
      <c r="L183" s="245">
        <v>3974.8333333333339</v>
      </c>
      <c r="M183" s="246">
        <v>3940</v>
      </c>
      <c r="N183" s="246">
        <v>3900.4</v>
      </c>
      <c r="O183" s="246">
        <v>17392725</v>
      </c>
      <c r="P183" s="247">
        <v>3.5669626109791172E-2</v>
      </c>
    </row>
    <row r="184" spans="1:16" ht="12.75" customHeight="1">
      <c r="A184" s="239">
        <v>174</v>
      </c>
      <c r="B184" s="251" t="s">
        <v>85</v>
      </c>
      <c r="C184" s="243" t="s">
        <v>228</v>
      </c>
      <c r="D184" s="244">
        <v>45407</v>
      </c>
      <c r="E184" s="243">
        <v>1246.1500000000001</v>
      </c>
      <c r="F184" s="243">
        <v>1248.9666666666669</v>
      </c>
      <c r="G184" s="245">
        <v>1241.7333333333338</v>
      </c>
      <c r="H184" s="245">
        <v>1237.3166666666668</v>
      </c>
      <c r="I184" s="245">
        <v>1230.0833333333337</v>
      </c>
      <c r="J184" s="245">
        <v>1253.3833333333339</v>
      </c>
      <c r="K184" s="245">
        <v>1260.616666666667</v>
      </c>
      <c r="L184" s="245">
        <v>1265.033333333334</v>
      </c>
      <c r="M184" s="246">
        <v>1256.2</v>
      </c>
      <c r="N184" s="246">
        <v>1244.55</v>
      </c>
      <c r="O184" s="246">
        <v>14095800</v>
      </c>
      <c r="P184" s="247">
        <v>2.7555438918777063E-2</v>
      </c>
    </row>
    <row r="185" spans="1:16" ht="12.75" customHeight="1">
      <c r="A185" s="239">
        <v>175</v>
      </c>
      <c r="B185" s="251" t="s">
        <v>57</v>
      </c>
      <c r="C185" s="243" t="s">
        <v>229</v>
      </c>
      <c r="D185" s="244">
        <v>45407</v>
      </c>
      <c r="E185" s="243">
        <v>3774.4</v>
      </c>
      <c r="F185" s="243">
        <v>3775.25</v>
      </c>
      <c r="G185" s="245">
        <v>3753</v>
      </c>
      <c r="H185" s="245">
        <v>3731.6</v>
      </c>
      <c r="I185" s="245">
        <v>3709.35</v>
      </c>
      <c r="J185" s="245">
        <v>3796.65</v>
      </c>
      <c r="K185" s="245">
        <v>3818.9</v>
      </c>
      <c r="L185" s="245">
        <v>3840.3</v>
      </c>
      <c r="M185" s="246">
        <v>3797.5</v>
      </c>
      <c r="N185" s="246">
        <v>3753.85</v>
      </c>
      <c r="O185" s="246">
        <v>5081650</v>
      </c>
      <c r="P185" s="247">
        <v>-6.1949339207048463E-4</v>
      </c>
    </row>
    <row r="186" spans="1:16" ht="12.75" customHeight="1">
      <c r="A186" s="239">
        <v>176</v>
      </c>
      <c r="B186" s="251" t="s">
        <v>42</v>
      </c>
      <c r="C186" s="243" t="s">
        <v>230</v>
      </c>
      <c r="D186" s="244">
        <v>45407</v>
      </c>
      <c r="E186" s="243">
        <v>2682.8</v>
      </c>
      <c r="F186" s="243">
        <v>2680.75</v>
      </c>
      <c r="G186" s="245">
        <v>2663.7</v>
      </c>
      <c r="H186" s="245">
        <v>2644.6</v>
      </c>
      <c r="I186" s="245">
        <v>2627.5499999999997</v>
      </c>
      <c r="J186" s="245">
        <v>2699.85</v>
      </c>
      <c r="K186" s="245">
        <v>2716.9</v>
      </c>
      <c r="L186" s="245">
        <v>2736</v>
      </c>
      <c r="M186" s="246">
        <v>2697.8</v>
      </c>
      <c r="N186" s="246">
        <v>2661.65</v>
      </c>
      <c r="O186" s="246">
        <v>1531500</v>
      </c>
      <c r="P186" s="247">
        <v>-1.1616650532429816E-2</v>
      </c>
    </row>
    <row r="187" spans="1:16" ht="12.75" customHeight="1">
      <c r="A187" s="239">
        <v>177</v>
      </c>
      <c r="B187" s="251" t="s">
        <v>45</v>
      </c>
      <c r="C187" s="243" t="s">
        <v>231</v>
      </c>
      <c r="D187" s="244">
        <v>45407</v>
      </c>
      <c r="E187" s="243">
        <v>3921.6</v>
      </c>
      <c r="F187" s="243">
        <v>3921.2166666666672</v>
      </c>
      <c r="G187" s="245">
        <v>3903.4333333333343</v>
      </c>
      <c r="H187" s="245">
        <v>3885.2666666666673</v>
      </c>
      <c r="I187" s="245">
        <v>3867.4833333333345</v>
      </c>
      <c r="J187" s="245">
        <v>3939.3833333333341</v>
      </c>
      <c r="K187" s="245">
        <v>3957.166666666667</v>
      </c>
      <c r="L187" s="245">
        <v>3975.3333333333339</v>
      </c>
      <c r="M187" s="246">
        <v>3939</v>
      </c>
      <c r="N187" s="246">
        <v>3903.05</v>
      </c>
      <c r="O187" s="246">
        <v>3073200</v>
      </c>
      <c r="P187" s="247">
        <v>6.6935147896125535E-2</v>
      </c>
    </row>
    <row r="188" spans="1:16" ht="12.75" customHeight="1">
      <c r="A188" s="239">
        <v>178</v>
      </c>
      <c r="B188" s="251" t="s">
        <v>54</v>
      </c>
      <c r="C188" s="243" t="s">
        <v>232</v>
      </c>
      <c r="D188" s="244">
        <v>45407</v>
      </c>
      <c r="E188" s="243">
        <v>2166.6</v>
      </c>
      <c r="F188" s="243">
        <v>2157.2166666666667</v>
      </c>
      <c r="G188" s="245">
        <v>2135.4333333333334</v>
      </c>
      <c r="H188" s="245">
        <v>2104.2666666666669</v>
      </c>
      <c r="I188" s="245">
        <v>2082.4833333333336</v>
      </c>
      <c r="J188" s="245">
        <v>2188.3833333333332</v>
      </c>
      <c r="K188" s="245">
        <v>2210.166666666667</v>
      </c>
      <c r="L188" s="245">
        <v>2241.333333333333</v>
      </c>
      <c r="M188" s="246">
        <v>2179</v>
      </c>
      <c r="N188" s="246">
        <v>2126.0500000000002</v>
      </c>
      <c r="O188" s="246">
        <v>4753700</v>
      </c>
      <c r="P188" s="247">
        <v>1.3657735651914322E-2</v>
      </c>
    </row>
    <row r="189" spans="1:16" ht="12.75" customHeight="1">
      <c r="A189" s="239">
        <v>179</v>
      </c>
      <c r="B189" s="251" t="s">
        <v>57</v>
      </c>
      <c r="C189" s="243" t="s">
        <v>233</v>
      </c>
      <c r="D189" s="244">
        <v>45407</v>
      </c>
      <c r="E189" s="243">
        <v>1818.4</v>
      </c>
      <c r="F189" s="243">
        <v>1810.55</v>
      </c>
      <c r="G189" s="245">
        <v>1788.6999999999998</v>
      </c>
      <c r="H189" s="245">
        <v>1758.9999999999998</v>
      </c>
      <c r="I189" s="245">
        <v>1737.1499999999996</v>
      </c>
      <c r="J189" s="245">
        <v>1840.25</v>
      </c>
      <c r="K189" s="245">
        <v>1862.1</v>
      </c>
      <c r="L189" s="245">
        <v>1891.8000000000002</v>
      </c>
      <c r="M189" s="246">
        <v>1832.4</v>
      </c>
      <c r="N189" s="246">
        <v>1780.85</v>
      </c>
      <c r="O189" s="246">
        <v>2402400</v>
      </c>
      <c r="P189" s="247">
        <v>9.1603053435114504E-2</v>
      </c>
    </row>
    <row r="190" spans="1:16" ht="12.75" customHeight="1">
      <c r="A190" s="239">
        <v>180</v>
      </c>
      <c r="B190" s="251" t="s">
        <v>47</v>
      </c>
      <c r="C190" s="243" t="s">
        <v>234</v>
      </c>
      <c r="D190" s="244">
        <v>45407</v>
      </c>
      <c r="E190" s="243">
        <v>10109.9</v>
      </c>
      <c r="F190" s="243">
        <v>10060.133333333333</v>
      </c>
      <c r="G190" s="245">
        <v>9972.2666666666664</v>
      </c>
      <c r="H190" s="245">
        <v>9834.6333333333332</v>
      </c>
      <c r="I190" s="245">
        <v>9746.7666666666664</v>
      </c>
      <c r="J190" s="245">
        <v>10197.766666666666</v>
      </c>
      <c r="K190" s="245">
        <v>10285.633333333331</v>
      </c>
      <c r="L190" s="245">
        <v>10423.266666666666</v>
      </c>
      <c r="M190" s="246">
        <v>10148</v>
      </c>
      <c r="N190" s="246">
        <v>9922.5</v>
      </c>
      <c r="O190" s="246">
        <v>2000600</v>
      </c>
      <c r="P190" s="247">
        <v>1.7525411847178409E-3</v>
      </c>
    </row>
    <row r="191" spans="1:16" ht="12.75" customHeight="1">
      <c r="A191" s="239">
        <v>181</v>
      </c>
      <c r="B191" s="251" t="s">
        <v>928</v>
      </c>
      <c r="C191" s="243" t="s">
        <v>235</v>
      </c>
      <c r="D191" s="244">
        <v>45407</v>
      </c>
      <c r="E191" s="243">
        <v>479.05</v>
      </c>
      <c r="F191" s="243">
        <v>474.59999999999997</v>
      </c>
      <c r="G191" s="245">
        <v>468.99999999999994</v>
      </c>
      <c r="H191" s="245">
        <v>458.95</v>
      </c>
      <c r="I191" s="245">
        <v>453.34999999999997</v>
      </c>
      <c r="J191" s="245">
        <v>484.64999999999992</v>
      </c>
      <c r="K191" s="245">
        <v>490.24999999999994</v>
      </c>
      <c r="L191" s="245">
        <v>500.2999999999999</v>
      </c>
      <c r="M191" s="246">
        <v>480.2</v>
      </c>
      <c r="N191" s="246">
        <v>464.55</v>
      </c>
      <c r="O191" s="246">
        <v>42337100</v>
      </c>
      <c r="P191" s="247">
        <v>1.7210144927536232E-2</v>
      </c>
    </row>
    <row r="192" spans="1:16" ht="12.75" customHeight="1">
      <c r="A192" s="239">
        <v>182</v>
      </c>
      <c r="B192" s="251" t="s">
        <v>130</v>
      </c>
      <c r="C192" s="243" t="s">
        <v>236</v>
      </c>
      <c r="D192" s="244">
        <v>45407</v>
      </c>
      <c r="E192" s="243">
        <v>303.35000000000002</v>
      </c>
      <c r="F192" s="243">
        <v>298.58333333333331</v>
      </c>
      <c r="G192" s="245">
        <v>292.76666666666665</v>
      </c>
      <c r="H192" s="245">
        <v>282.18333333333334</v>
      </c>
      <c r="I192" s="245">
        <v>276.36666666666667</v>
      </c>
      <c r="J192" s="245">
        <v>309.16666666666663</v>
      </c>
      <c r="K192" s="245">
        <v>314.98333333333335</v>
      </c>
      <c r="L192" s="245">
        <v>325.56666666666661</v>
      </c>
      <c r="M192" s="246">
        <v>304.39999999999998</v>
      </c>
      <c r="N192" s="246">
        <v>288</v>
      </c>
      <c r="O192" s="246">
        <v>127516600</v>
      </c>
      <c r="P192" s="247">
        <v>3.7443161617484705E-2</v>
      </c>
    </row>
    <row r="193" spans="1:16" ht="12.75" customHeight="1">
      <c r="A193" s="239">
        <v>183</v>
      </c>
      <c r="B193" s="251" t="s">
        <v>40</v>
      </c>
      <c r="C193" s="243" t="s">
        <v>237</v>
      </c>
      <c r="D193" s="244">
        <v>45407</v>
      </c>
      <c r="E193" s="243">
        <v>1199.4000000000001</v>
      </c>
      <c r="F193" s="243">
        <v>1193.8166666666668</v>
      </c>
      <c r="G193" s="245">
        <v>1168.6833333333336</v>
      </c>
      <c r="H193" s="245">
        <v>1137.9666666666667</v>
      </c>
      <c r="I193" s="245">
        <v>1112.8333333333335</v>
      </c>
      <c r="J193" s="245">
        <v>1224.5333333333338</v>
      </c>
      <c r="K193" s="245">
        <v>1249.666666666667</v>
      </c>
      <c r="L193" s="245">
        <v>1280.3833333333339</v>
      </c>
      <c r="M193" s="246">
        <v>1218.95</v>
      </c>
      <c r="N193" s="246">
        <v>1163.0999999999999</v>
      </c>
      <c r="O193" s="246">
        <v>7314600</v>
      </c>
      <c r="P193" s="247">
        <v>8.0762411347517729E-2</v>
      </c>
    </row>
    <row r="194" spans="1:16" ht="12.75" customHeight="1">
      <c r="A194" s="239">
        <v>184</v>
      </c>
      <c r="B194" s="251" t="s">
        <v>85</v>
      </c>
      <c r="C194" s="243" t="s">
        <v>238</v>
      </c>
      <c r="D194" s="244">
        <v>45407</v>
      </c>
      <c r="E194" s="243">
        <v>483.25</v>
      </c>
      <c r="F194" s="243">
        <v>483.16666666666669</v>
      </c>
      <c r="G194" s="245">
        <v>481.38333333333338</v>
      </c>
      <c r="H194" s="245">
        <v>479.51666666666671</v>
      </c>
      <c r="I194" s="245">
        <v>477.73333333333341</v>
      </c>
      <c r="J194" s="245">
        <v>485.03333333333336</v>
      </c>
      <c r="K194" s="245">
        <v>486.81666666666666</v>
      </c>
      <c r="L194" s="245">
        <v>488.68333333333334</v>
      </c>
      <c r="M194" s="246">
        <v>484.95</v>
      </c>
      <c r="N194" s="246">
        <v>481.3</v>
      </c>
      <c r="O194" s="246">
        <v>53361000</v>
      </c>
      <c r="P194" s="247">
        <v>1.4689523374882342E-2</v>
      </c>
    </row>
    <row r="195" spans="1:16" ht="12.75" customHeight="1">
      <c r="A195" s="239">
        <v>185</v>
      </c>
      <c r="B195" s="251" t="s">
        <v>203</v>
      </c>
      <c r="C195" s="243" t="s">
        <v>239</v>
      </c>
      <c r="D195" s="244">
        <v>45407</v>
      </c>
      <c r="E195" s="243">
        <v>154.69999999999999</v>
      </c>
      <c r="F195" s="243">
        <v>152.95000000000002</v>
      </c>
      <c r="G195" s="245">
        <v>149.90000000000003</v>
      </c>
      <c r="H195" s="245">
        <v>145.10000000000002</v>
      </c>
      <c r="I195" s="245">
        <v>142.05000000000004</v>
      </c>
      <c r="J195" s="245">
        <v>157.75000000000003</v>
      </c>
      <c r="K195" s="245">
        <v>160.80000000000004</v>
      </c>
      <c r="L195" s="245">
        <v>165.60000000000002</v>
      </c>
      <c r="M195" s="246">
        <v>156</v>
      </c>
      <c r="N195" s="246">
        <v>148.15</v>
      </c>
      <c r="O195" s="246">
        <v>144402000</v>
      </c>
      <c r="P195" s="247">
        <v>8.7454533131509388E-2</v>
      </c>
    </row>
    <row r="196" spans="1:16" ht="12.75" customHeight="1">
      <c r="A196" s="239">
        <v>186</v>
      </c>
      <c r="B196" s="251" t="s">
        <v>42</v>
      </c>
      <c r="C196" s="243" t="s">
        <v>240</v>
      </c>
      <c r="D196" s="244">
        <v>45407</v>
      </c>
      <c r="E196" s="243">
        <v>1000.95</v>
      </c>
      <c r="F196" s="243">
        <v>1003.3000000000001</v>
      </c>
      <c r="G196" s="245">
        <v>993.65000000000009</v>
      </c>
      <c r="H196" s="245">
        <v>986.35</v>
      </c>
      <c r="I196" s="245">
        <v>976.7</v>
      </c>
      <c r="J196" s="245">
        <v>1010.6000000000001</v>
      </c>
      <c r="K196" s="245">
        <v>1020.25</v>
      </c>
      <c r="L196" s="245">
        <v>1027.5500000000002</v>
      </c>
      <c r="M196" s="246">
        <v>1012.95</v>
      </c>
      <c r="N196" s="246">
        <v>996</v>
      </c>
      <c r="O196" s="246">
        <v>8286300</v>
      </c>
      <c r="P196" s="247">
        <v>3.0326768128916742E-2</v>
      </c>
    </row>
    <row r="197" spans="1:16" ht="12.75" customHeight="1">
      <c r="A197" s="239"/>
      <c r="B197" s="251"/>
      <c r="C197" s="243"/>
      <c r="D197" s="244"/>
      <c r="E197" s="243"/>
      <c r="F197" s="243"/>
      <c r="G197" s="245"/>
      <c r="H197" s="245"/>
      <c r="I197" s="245"/>
      <c r="J197" s="245"/>
      <c r="K197" s="245"/>
      <c r="L197" s="245"/>
      <c r="M197" s="246"/>
      <c r="N197" s="246"/>
      <c r="O197" s="246"/>
      <c r="P197" s="247"/>
    </row>
    <row r="198" spans="1:16" ht="12.75" customHeight="1">
      <c r="A198" s="239"/>
      <c r="B198" s="251"/>
      <c r="C198" s="243"/>
      <c r="D198" s="244"/>
      <c r="E198" s="243"/>
      <c r="F198" s="243"/>
      <c r="G198" s="245"/>
      <c r="H198" s="245"/>
      <c r="I198" s="245"/>
      <c r="J198" s="245"/>
      <c r="K198" s="245"/>
      <c r="L198" s="245"/>
      <c r="M198" s="246"/>
      <c r="N198" s="246"/>
      <c r="O198" s="246"/>
      <c r="P198" s="247"/>
    </row>
    <row r="199" spans="1:16" ht="12.75" customHeight="1">
      <c r="A199" s="233"/>
      <c r="B199" s="43"/>
      <c r="C199" s="233"/>
      <c r="D199" s="234"/>
      <c r="E199" s="235"/>
      <c r="F199" s="235"/>
      <c r="G199" s="236"/>
      <c r="H199" s="236"/>
      <c r="I199" s="236"/>
      <c r="J199" s="236"/>
      <c r="K199" s="236"/>
      <c r="L199" s="236"/>
      <c r="M199" s="233"/>
      <c r="N199" s="233"/>
      <c r="O199" s="237"/>
      <c r="P199" s="238"/>
    </row>
    <row r="200" spans="1:16" ht="12.75" customHeight="1">
      <c r="A200" s="233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3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3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3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3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3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3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3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3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3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3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3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3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45385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34" t="s">
        <v>16</v>
      </c>
      <c r="B8" s="336"/>
      <c r="C8" s="339" t="s">
        <v>20</v>
      </c>
      <c r="D8" s="339" t="s">
        <v>21</v>
      </c>
      <c r="E8" s="331" t="s">
        <v>22</v>
      </c>
      <c r="F8" s="332"/>
      <c r="G8" s="333"/>
      <c r="H8" s="331" t="s">
        <v>23</v>
      </c>
      <c r="I8" s="332"/>
      <c r="J8" s="333"/>
      <c r="K8" s="26"/>
      <c r="L8" s="48"/>
      <c r="M8" s="48"/>
      <c r="N8" s="1"/>
      <c r="O8" s="1"/>
    </row>
    <row r="9" spans="1:15" ht="36" customHeight="1">
      <c r="A9" s="335"/>
      <c r="B9" s="338"/>
      <c r="C9" s="338"/>
      <c r="D9" s="33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256</v>
      </c>
      <c r="N9" s="1"/>
      <c r="O9" s="1"/>
    </row>
    <row r="10" spans="1:15" ht="12.75" customHeight="1">
      <c r="A10" s="51">
        <v>1</v>
      </c>
      <c r="B10" s="34" t="s">
        <v>257</v>
      </c>
      <c r="C10" s="34">
        <v>22453.3</v>
      </c>
      <c r="D10" s="34">
        <v>22446.349999999995</v>
      </c>
      <c r="E10" s="34">
        <v>22395.099999999991</v>
      </c>
      <c r="F10" s="34">
        <v>22336.899999999998</v>
      </c>
      <c r="G10" s="34">
        <v>22285.649999999994</v>
      </c>
      <c r="H10" s="34">
        <v>22504.549999999988</v>
      </c>
      <c r="I10" s="34">
        <v>22555.799999999996</v>
      </c>
      <c r="J10" s="34">
        <v>22613.999999999985</v>
      </c>
      <c r="K10" s="34">
        <v>22497.599999999999</v>
      </c>
      <c r="L10" s="34">
        <v>22388.15</v>
      </c>
      <c r="M10" s="52"/>
      <c r="N10" s="1"/>
      <c r="O10" s="1"/>
    </row>
    <row r="11" spans="1:15" ht="12.75" customHeight="1">
      <c r="A11" s="51">
        <v>2</v>
      </c>
      <c r="B11" s="35" t="s">
        <v>258</v>
      </c>
      <c r="C11" s="34">
        <v>47545.45</v>
      </c>
      <c r="D11" s="34">
        <v>47553.783333333326</v>
      </c>
      <c r="E11" s="34">
        <v>47400.216666666653</v>
      </c>
      <c r="F11" s="34">
        <v>47254.98333333333</v>
      </c>
      <c r="G11" s="34">
        <v>47101.416666666657</v>
      </c>
      <c r="H11" s="34">
        <v>47699.016666666648</v>
      </c>
      <c r="I11" s="34">
        <v>47852.583333333328</v>
      </c>
      <c r="J11" s="34">
        <v>47997.816666666644</v>
      </c>
      <c r="K11" s="34">
        <v>47707.35</v>
      </c>
      <c r="L11" s="34">
        <v>47408.55</v>
      </c>
      <c r="M11" s="52"/>
      <c r="N11" s="1"/>
      <c r="O11" s="1"/>
    </row>
    <row r="12" spans="1:15" ht="12.75" customHeight="1">
      <c r="A12" s="51">
        <v>3</v>
      </c>
      <c r="B12" s="31" t="s">
        <v>259</v>
      </c>
      <c r="C12" s="36">
        <v>5945.9</v>
      </c>
      <c r="D12" s="36">
        <v>5922.95</v>
      </c>
      <c r="E12" s="36">
        <v>5891.95</v>
      </c>
      <c r="F12" s="36">
        <v>5838</v>
      </c>
      <c r="G12" s="36">
        <v>5807</v>
      </c>
      <c r="H12" s="36">
        <v>5976.9</v>
      </c>
      <c r="I12" s="36">
        <v>6007.9</v>
      </c>
      <c r="J12" s="36">
        <v>6061.8499999999995</v>
      </c>
      <c r="K12" s="36">
        <v>5953.95</v>
      </c>
      <c r="L12" s="36">
        <v>5869</v>
      </c>
      <c r="M12" s="52"/>
      <c r="N12" s="1"/>
      <c r="O12" s="1"/>
    </row>
    <row r="13" spans="1:15" ht="12.75" customHeight="1">
      <c r="A13" s="51">
        <v>4</v>
      </c>
      <c r="B13" s="31" t="s">
        <v>260</v>
      </c>
      <c r="C13" s="36">
        <v>8455.25</v>
      </c>
      <c r="D13" s="36">
        <v>8442.9</v>
      </c>
      <c r="E13" s="36">
        <v>8414.15</v>
      </c>
      <c r="F13" s="36">
        <v>8373.0499999999993</v>
      </c>
      <c r="G13" s="36">
        <v>8344.2999999999993</v>
      </c>
      <c r="H13" s="36">
        <v>8484</v>
      </c>
      <c r="I13" s="36">
        <v>8512.75</v>
      </c>
      <c r="J13" s="36">
        <v>8553.85</v>
      </c>
      <c r="K13" s="36">
        <v>8471.65</v>
      </c>
      <c r="L13" s="36">
        <v>8401.7999999999993</v>
      </c>
      <c r="M13" s="52"/>
      <c r="N13" s="1"/>
      <c r="O13" s="1"/>
    </row>
    <row r="14" spans="1:15" ht="12.75" customHeight="1">
      <c r="A14" s="51">
        <v>5</v>
      </c>
      <c r="B14" s="31" t="s">
        <v>261</v>
      </c>
      <c r="C14" s="36">
        <v>34793.949999999997</v>
      </c>
      <c r="D14" s="36">
        <v>34849.399999999994</v>
      </c>
      <c r="E14" s="36">
        <v>34714.44999999999</v>
      </c>
      <c r="F14" s="36">
        <v>34634.949999999997</v>
      </c>
      <c r="G14" s="36">
        <v>34499.999999999993</v>
      </c>
      <c r="H14" s="36">
        <v>34928.899999999987</v>
      </c>
      <c r="I14" s="36">
        <v>35063.85</v>
      </c>
      <c r="J14" s="36">
        <v>35143.349999999984</v>
      </c>
      <c r="K14" s="36">
        <v>34984.35</v>
      </c>
      <c r="L14" s="36">
        <v>34769.9</v>
      </c>
      <c r="M14" s="52"/>
      <c r="N14" s="1"/>
      <c r="O14" s="1"/>
    </row>
    <row r="15" spans="1:15" ht="12.75" customHeight="1">
      <c r="A15" s="51">
        <v>6</v>
      </c>
      <c r="B15" s="31" t="s">
        <v>262</v>
      </c>
      <c r="C15" s="36">
        <v>9447.35</v>
      </c>
      <c r="D15" s="36">
        <v>9400.2333333333336</v>
      </c>
      <c r="E15" s="36">
        <v>9344.9166666666679</v>
      </c>
      <c r="F15" s="36">
        <v>9242.4833333333336</v>
      </c>
      <c r="G15" s="36">
        <v>9187.1666666666679</v>
      </c>
      <c r="H15" s="36">
        <v>9502.6666666666679</v>
      </c>
      <c r="I15" s="36">
        <v>9557.9833333333336</v>
      </c>
      <c r="J15" s="36">
        <v>9660.4166666666679</v>
      </c>
      <c r="K15" s="36">
        <v>9455.5499999999993</v>
      </c>
      <c r="L15" s="36">
        <v>9297.7999999999993</v>
      </c>
      <c r="M15" s="52"/>
      <c r="N15" s="1"/>
      <c r="O15" s="1"/>
    </row>
    <row r="16" spans="1:15" ht="12.75" customHeight="1">
      <c r="A16" s="51">
        <v>7</v>
      </c>
      <c r="B16" s="31" t="s">
        <v>263</v>
      </c>
      <c r="C16" s="36">
        <v>13922.6</v>
      </c>
      <c r="D16" s="36">
        <v>13867.300000000001</v>
      </c>
      <c r="E16" s="36">
        <v>13800.000000000002</v>
      </c>
      <c r="F16" s="36">
        <v>13677.400000000001</v>
      </c>
      <c r="G16" s="36">
        <v>13610.100000000002</v>
      </c>
      <c r="H16" s="36">
        <v>13989.900000000001</v>
      </c>
      <c r="I16" s="36">
        <v>14057.2</v>
      </c>
      <c r="J16" s="36">
        <v>14179.800000000001</v>
      </c>
      <c r="K16" s="36">
        <v>13934.6</v>
      </c>
      <c r="L16" s="36">
        <v>13744.7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6429.85</v>
      </c>
      <c r="D17" s="36">
        <v>6449.166666666667</v>
      </c>
      <c r="E17" s="36">
        <v>6353.3333333333339</v>
      </c>
      <c r="F17" s="36">
        <v>6276.8166666666666</v>
      </c>
      <c r="G17" s="36">
        <v>6180.9833333333336</v>
      </c>
      <c r="H17" s="36">
        <v>6525.6833333333343</v>
      </c>
      <c r="I17" s="36">
        <v>6621.5166666666682</v>
      </c>
      <c r="J17" s="36">
        <v>6698.0333333333347</v>
      </c>
      <c r="K17" s="31">
        <v>6545</v>
      </c>
      <c r="L17" s="31">
        <v>6372.65</v>
      </c>
      <c r="M17" s="31">
        <v>2.80233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2648.65</v>
      </c>
      <c r="D18" s="36">
        <v>2617.5</v>
      </c>
      <c r="E18" s="36">
        <v>2577</v>
      </c>
      <c r="F18" s="36">
        <v>2505.35</v>
      </c>
      <c r="G18" s="36">
        <v>2464.85</v>
      </c>
      <c r="H18" s="36">
        <v>2689.15</v>
      </c>
      <c r="I18" s="36">
        <v>2729.65</v>
      </c>
      <c r="J18" s="36">
        <v>2801.3</v>
      </c>
      <c r="K18" s="31">
        <v>2658</v>
      </c>
      <c r="L18" s="31">
        <v>2545.85</v>
      </c>
      <c r="M18" s="31">
        <v>4.9363900000000003</v>
      </c>
      <c r="N18" s="1"/>
      <c r="O18" s="1"/>
    </row>
    <row r="19" spans="1:15" ht="12.75" customHeight="1">
      <c r="A19" s="51">
        <v>10</v>
      </c>
      <c r="B19" s="53" t="s">
        <v>313</v>
      </c>
      <c r="C19" s="31">
        <v>1574.7</v>
      </c>
      <c r="D19" s="36">
        <v>1556.2333333333333</v>
      </c>
      <c r="E19" s="36">
        <v>1528.4666666666667</v>
      </c>
      <c r="F19" s="36">
        <v>1482.2333333333333</v>
      </c>
      <c r="G19" s="36">
        <v>1454.4666666666667</v>
      </c>
      <c r="H19" s="36">
        <v>1602.4666666666667</v>
      </c>
      <c r="I19" s="36">
        <v>1630.2333333333336</v>
      </c>
      <c r="J19" s="36">
        <v>1676.4666666666667</v>
      </c>
      <c r="K19" s="31">
        <v>1584</v>
      </c>
      <c r="L19" s="31">
        <v>1510</v>
      </c>
      <c r="M19" s="31">
        <v>5.8925000000000001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591.6</v>
      </c>
      <c r="D20" s="36">
        <v>591.01666666666677</v>
      </c>
      <c r="E20" s="36">
        <v>583.83333333333348</v>
      </c>
      <c r="F20" s="36">
        <v>576.06666666666672</v>
      </c>
      <c r="G20" s="36">
        <v>568.88333333333344</v>
      </c>
      <c r="H20" s="36">
        <v>598.78333333333353</v>
      </c>
      <c r="I20" s="36">
        <v>605.9666666666667</v>
      </c>
      <c r="J20" s="36">
        <v>613.73333333333358</v>
      </c>
      <c r="K20" s="31">
        <v>598.20000000000005</v>
      </c>
      <c r="L20" s="31">
        <v>583.25</v>
      </c>
      <c r="M20" s="31">
        <v>40.188310000000001</v>
      </c>
      <c r="N20" s="1"/>
      <c r="O20" s="1"/>
    </row>
    <row r="21" spans="1:15" ht="12.75" customHeight="1">
      <c r="A21" s="51">
        <v>12</v>
      </c>
      <c r="B21" s="53" t="s">
        <v>867</v>
      </c>
      <c r="C21" s="31">
        <v>1098.3499999999999</v>
      </c>
      <c r="D21" s="36">
        <v>1105.7333333333333</v>
      </c>
      <c r="E21" s="36">
        <v>1082.6166666666668</v>
      </c>
      <c r="F21" s="36">
        <v>1066.8833333333334</v>
      </c>
      <c r="G21" s="36">
        <v>1043.7666666666669</v>
      </c>
      <c r="H21" s="36">
        <v>1121.4666666666667</v>
      </c>
      <c r="I21" s="36">
        <v>1144.583333333333</v>
      </c>
      <c r="J21" s="36">
        <v>1160.3166666666666</v>
      </c>
      <c r="K21" s="31">
        <v>1128.8499999999999</v>
      </c>
      <c r="L21" s="31">
        <v>1090</v>
      </c>
      <c r="M21" s="31">
        <v>17.162189999999999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3268.75</v>
      </c>
      <c r="D22" s="36">
        <v>3264.5833333333335</v>
      </c>
      <c r="E22" s="36">
        <v>3244.166666666667</v>
      </c>
      <c r="F22" s="36">
        <v>3219.5833333333335</v>
      </c>
      <c r="G22" s="36">
        <v>3199.166666666667</v>
      </c>
      <c r="H22" s="36">
        <v>3289.166666666667</v>
      </c>
      <c r="I22" s="36">
        <v>3309.5833333333339</v>
      </c>
      <c r="J22" s="36">
        <v>3334.166666666667</v>
      </c>
      <c r="K22" s="31">
        <v>3285</v>
      </c>
      <c r="L22" s="31">
        <v>3240</v>
      </c>
      <c r="M22" s="31">
        <v>8.6882900000000003</v>
      </c>
      <c r="N22" s="1"/>
      <c r="O22" s="1"/>
    </row>
    <row r="23" spans="1:15" ht="12.75" customHeight="1">
      <c r="A23" s="51">
        <v>14</v>
      </c>
      <c r="B23" s="53" t="s">
        <v>264</v>
      </c>
      <c r="C23" s="31">
        <v>1892.65</v>
      </c>
      <c r="D23" s="36">
        <v>1890.2333333333333</v>
      </c>
      <c r="E23" s="36">
        <v>1874.4666666666667</v>
      </c>
      <c r="F23" s="36">
        <v>1856.2833333333333</v>
      </c>
      <c r="G23" s="36">
        <v>1840.5166666666667</v>
      </c>
      <c r="H23" s="36">
        <v>1908.4166666666667</v>
      </c>
      <c r="I23" s="36">
        <v>1924.1833333333336</v>
      </c>
      <c r="J23" s="36">
        <v>1942.3666666666668</v>
      </c>
      <c r="K23" s="31">
        <v>1906</v>
      </c>
      <c r="L23" s="31">
        <v>1872.05</v>
      </c>
      <c r="M23" s="31">
        <v>4.4058000000000002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1404.15</v>
      </c>
      <c r="D24" s="36">
        <v>1405.7666666666667</v>
      </c>
      <c r="E24" s="36">
        <v>1386.5833333333333</v>
      </c>
      <c r="F24" s="36">
        <v>1369.0166666666667</v>
      </c>
      <c r="G24" s="36">
        <v>1349.8333333333333</v>
      </c>
      <c r="H24" s="36">
        <v>1423.3333333333333</v>
      </c>
      <c r="I24" s="36">
        <v>1442.5166666666667</v>
      </c>
      <c r="J24" s="36">
        <v>1460.0833333333333</v>
      </c>
      <c r="K24" s="31">
        <v>1424.95</v>
      </c>
      <c r="L24" s="31">
        <v>1388.2</v>
      </c>
      <c r="M24" s="31">
        <v>57.690010000000001</v>
      </c>
      <c r="N24" s="1"/>
      <c r="O24" s="1"/>
    </row>
    <row r="25" spans="1:15" ht="12.75" customHeight="1">
      <c r="A25" s="51">
        <v>16</v>
      </c>
      <c r="B25" s="53" t="s">
        <v>824</v>
      </c>
      <c r="C25" s="31">
        <v>588.45000000000005</v>
      </c>
      <c r="D25" s="36">
        <v>583.63333333333333</v>
      </c>
      <c r="E25" s="36">
        <v>578.81666666666661</v>
      </c>
      <c r="F25" s="36">
        <v>569.18333333333328</v>
      </c>
      <c r="G25" s="36">
        <v>564.36666666666656</v>
      </c>
      <c r="H25" s="36">
        <v>593.26666666666665</v>
      </c>
      <c r="I25" s="36">
        <v>598.08333333333348</v>
      </c>
      <c r="J25" s="36">
        <v>607.7166666666667</v>
      </c>
      <c r="K25" s="31">
        <v>588.45000000000005</v>
      </c>
      <c r="L25" s="31">
        <v>574</v>
      </c>
      <c r="M25" s="31">
        <v>70.103229999999996</v>
      </c>
      <c r="N25" s="1"/>
      <c r="O25" s="1"/>
    </row>
    <row r="26" spans="1:15" ht="12.75" customHeight="1">
      <c r="A26" s="51">
        <v>17</v>
      </c>
      <c r="B26" s="53" t="s">
        <v>265</v>
      </c>
      <c r="C26" s="31">
        <v>976.25</v>
      </c>
      <c r="D26" s="36">
        <v>974.94999999999993</v>
      </c>
      <c r="E26" s="36">
        <v>964.94999999999982</v>
      </c>
      <c r="F26" s="36">
        <v>953.64999999999986</v>
      </c>
      <c r="G26" s="36">
        <v>943.64999999999975</v>
      </c>
      <c r="H26" s="36">
        <v>986.24999999999989</v>
      </c>
      <c r="I26" s="36">
        <v>996.25000000000011</v>
      </c>
      <c r="J26" s="36">
        <v>1007.55</v>
      </c>
      <c r="K26" s="31">
        <v>984.95</v>
      </c>
      <c r="L26" s="31">
        <v>963.65</v>
      </c>
      <c r="M26" s="31">
        <v>33.042349999999999</v>
      </c>
      <c r="N26" s="1"/>
      <c r="O26" s="1"/>
    </row>
    <row r="27" spans="1:15" ht="12.75" customHeight="1">
      <c r="A27" s="51">
        <v>18</v>
      </c>
      <c r="B27" s="53" t="s">
        <v>266</v>
      </c>
      <c r="C27" s="31">
        <v>354.15</v>
      </c>
      <c r="D27" s="36">
        <v>351.3</v>
      </c>
      <c r="E27" s="36">
        <v>340.1</v>
      </c>
      <c r="F27" s="36">
        <v>326.05</v>
      </c>
      <c r="G27" s="36">
        <v>314.85000000000002</v>
      </c>
      <c r="H27" s="36">
        <v>365.35</v>
      </c>
      <c r="I27" s="36">
        <v>376.54999999999995</v>
      </c>
      <c r="J27" s="36">
        <v>390.6</v>
      </c>
      <c r="K27" s="31">
        <v>362.5</v>
      </c>
      <c r="L27" s="31">
        <v>337.25</v>
      </c>
      <c r="M27" s="31">
        <v>61.178730000000002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201.05</v>
      </c>
      <c r="D28" s="36">
        <v>197.18333333333331</v>
      </c>
      <c r="E28" s="36">
        <v>189.86666666666662</v>
      </c>
      <c r="F28" s="36">
        <v>178.68333333333331</v>
      </c>
      <c r="G28" s="36">
        <v>171.36666666666662</v>
      </c>
      <c r="H28" s="36">
        <v>208.36666666666662</v>
      </c>
      <c r="I28" s="36">
        <v>215.68333333333328</v>
      </c>
      <c r="J28" s="36">
        <v>226.86666666666662</v>
      </c>
      <c r="K28" s="31">
        <v>204.5</v>
      </c>
      <c r="L28" s="31">
        <v>186</v>
      </c>
      <c r="M28" s="31">
        <v>554.93460000000005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236.15</v>
      </c>
      <c r="D29" s="36">
        <v>237.88333333333333</v>
      </c>
      <c r="E29" s="36">
        <v>228.26666666666665</v>
      </c>
      <c r="F29" s="36">
        <v>220.38333333333333</v>
      </c>
      <c r="G29" s="36">
        <v>210.76666666666665</v>
      </c>
      <c r="H29" s="36">
        <v>245.76666666666665</v>
      </c>
      <c r="I29" s="36">
        <v>255.38333333333333</v>
      </c>
      <c r="J29" s="36">
        <v>263.26666666666665</v>
      </c>
      <c r="K29" s="31">
        <v>247.5</v>
      </c>
      <c r="L29" s="31">
        <v>230</v>
      </c>
      <c r="M29" s="31">
        <v>910.62158999999997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4955.3500000000004</v>
      </c>
      <c r="D30" s="36">
        <v>4963.95</v>
      </c>
      <c r="E30" s="36">
        <v>4903</v>
      </c>
      <c r="F30" s="36">
        <v>4850.6500000000005</v>
      </c>
      <c r="G30" s="36">
        <v>4789.7000000000007</v>
      </c>
      <c r="H30" s="36">
        <v>5016.2999999999993</v>
      </c>
      <c r="I30" s="36">
        <v>5077.2499999999982</v>
      </c>
      <c r="J30" s="36">
        <v>5129.5999999999985</v>
      </c>
      <c r="K30" s="31">
        <v>5024.8999999999996</v>
      </c>
      <c r="L30" s="31">
        <v>4911.6000000000004</v>
      </c>
      <c r="M30" s="31">
        <v>1.16184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634.70000000000005</v>
      </c>
      <c r="D31" s="36">
        <v>630.48333333333346</v>
      </c>
      <c r="E31" s="36">
        <v>623.8666666666669</v>
      </c>
      <c r="F31" s="36">
        <v>613.03333333333342</v>
      </c>
      <c r="G31" s="36">
        <v>606.41666666666686</v>
      </c>
      <c r="H31" s="36">
        <v>641.31666666666695</v>
      </c>
      <c r="I31" s="36">
        <v>647.93333333333351</v>
      </c>
      <c r="J31" s="36">
        <v>658.76666666666699</v>
      </c>
      <c r="K31" s="31">
        <v>637.1</v>
      </c>
      <c r="L31" s="31">
        <v>619.65</v>
      </c>
      <c r="M31" s="31">
        <v>45.032629999999997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6419.75</v>
      </c>
      <c r="D32" s="36">
        <v>6431.1500000000005</v>
      </c>
      <c r="E32" s="36">
        <v>6392.8000000000011</v>
      </c>
      <c r="F32" s="36">
        <v>6365.85</v>
      </c>
      <c r="G32" s="36">
        <v>6327.5000000000009</v>
      </c>
      <c r="H32" s="36">
        <v>6458.1000000000013</v>
      </c>
      <c r="I32" s="36">
        <v>6496.4500000000016</v>
      </c>
      <c r="J32" s="36">
        <v>6523.4000000000015</v>
      </c>
      <c r="K32" s="31">
        <v>6469.5</v>
      </c>
      <c r="L32" s="31">
        <v>6404.2</v>
      </c>
      <c r="M32" s="31">
        <v>2.1389800000000001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470.1</v>
      </c>
      <c r="D33" s="36">
        <v>469.56666666666666</v>
      </c>
      <c r="E33" s="36">
        <v>465.13333333333333</v>
      </c>
      <c r="F33" s="36">
        <v>460.16666666666669</v>
      </c>
      <c r="G33" s="36">
        <v>455.73333333333335</v>
      </c>
      <c r="H33" s="36">
        <v>474.5333333333333</v>
      </c>
      <c r="I33" s="36">
        <v>478.96666666666658</v>
      </c>
      <c r="J33" s="36">
        <v>483.93333333333328</v>
      </c>
      <c r="K33" s="31">
        <v>474</v>
      </c>
      <c r="L33" s="31">
        <v>464.6</v>
      </c>
      <c r="M33" s="31">
        <v>22.908010000000001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176.5</v>
      </c>
      <c r="D34" s="36">
        <v>176.45000000000002</v>
      </c>
      <c r="E34" s="36">
        <v>174.55000000000004</v>
      </c>
      <c r="F34" s="36">
        <v>172.60000000000002</v>
      </c>
      <c r="G34" s="36">
        <v>170.70000000000005</v>
      </c>
      <c r="H34" s="36">
        <v>178.40000000000003</v>
      </c>
      <c r="I34" s="36">
        <v>180.3</v>
      </c>
      <c r="J34" s="36">
        <v>182.25000000000003</v>
      </c>
      <c r="K34" s="31">
        <v>178.35</v>
      </c>
      <c r="L34" s="31">
        <v>174.5</v>
      </c>
      <c r="M34" s="31">
        <v>345.82301000000001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2874.2</v>
      </c>
      <c r="D35" s="36">
        <v>2874.2000000000003</v>
      </c>
      <c r="E35" s="36">
        <v>2856.0000000000005</v>
      </c>
      <c r="F35" s="36">
        <v>2837.8</v>
      </c>
      <c r="G35" s="36">
        <v>2819.6000000000004</v>
      </c>
      <c r="H35" s="36">
        <v>2892.4000000000005</v>
      </c>
      <c r="I35" s="36">
        <v>2910.6000000000004</v>
      </c>
      <c r="J35" s="36">
        <v>2928.8000000000006</v>
      </c>
      <c r="K35" s="31">
        <v>2892.4</v>
      </c>
      <c r="L35" s="31">
        <v>2856</v>
      </c>
      <c r="M35" s="31">
        <v>5.6247299999999996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2051.6999999999998</v>
      </c>
      <c r="D36" s="36">
        <v>2049.9</v>
      </c>
      <c r="E36" s="36">
        <v>2038.8000000000002</v>
      </c>
      <c r="F36" s="36">
        <v>2025.9</v>
      </c>
      <c r="G36" s="36">
        <v>2014.8000000000002</v>
      </c>
      <c r="H36" s="36">
        <v>2062.8000000000002</v>
      </c>
      <c r="I36" s="36">
        <v>2073.8999999999996</v>
      </c>
      <c r="J36" s="36">
        <v>2086.8000000000002</v>
      </c>
      <c r="K36" s="31">
        <v>2061</v>
      </c>
      <c r="L36" s="31">
        <v>2037</v>
      </c>
      <c r="M36" s="31">
        <v>4.9087699999999996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1101.45</v>
      </c>
      <c r="D37" s="36">
        <v>1103.5</v>
      </c>
      <c r="E37" s="36">
        <v>1092</v>
      </c>
      <c r="F37" s="36">
        <v>1082.55</v>
      </c>
      <c r="G37" s="36">
        <v>1071.05</v>
      </c>
      <c r="H37" s="36">
        <v>1112.95</v>
      </c>
      <c r="I37" s="36">
        <v>1124.45</v>
      </c>
      <c r="J37" s="36">
        <v>1133.9000000000001</v>
      </c>
      <c r="K37" s="31">
        <v>1115</v>
      </c>
      <c r="L37" s="31">
        <v>1094.05</v>
      </c>
      <c r="M37" s="31">
        <v>10.194000000000001</v>
      </c>
      <c r="N37" s="1"/>
      <c r="O37" s="1"/>
    </row>
    <row r="38" spans="1:15" ht="12.75" customHeight="1">
      <c r="A38" s="51">
        <v>29</v>
      </c>
      <c r="B38" s="53" t="s">
        <v>267</v>
      </c>
      <c r="C38" s="31">
        <v>4411.8500000000004</v>
      </c>
      <c r="D38" s="36">
        <v>4458.3</v>
      </c>
      <c r="E38" s="36">
        <v>4353.6000000000004</v>
      </c>
      <c r="F38" s="36">
        <v>4295.3500000000004</v>
      </c>
      <c r="G38" s="36">
        <v>4190.6500000000005</v>
      </c>
      <c r="H38" s="36">
        <v>4516.55</v>
      </c>
      <c r="I38" s="36">
        <v>4621.2499999999991</v>
      </c>
      <c r="J38" s="36">
        <v>4679.5</v>
      </c>
      <c r="K38" s="31">
        <v>4563</v>
      </c>
      <c r="L38" s="31">
        <v>4400.05</v>
      </c>
      <c r="M38" s="31">
        <v>4.4290700000000003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1047.2</v>
      </c>
      <c r="D39" s="36">
        <v>1047.75</v>
      </c>
      <c r="E39" s="36">
        <v>1039.6500000000001</v>
      </c>
      <c r="F39" s="36">
        <v>1032.1000000000001</v>
      </c>
      <c r="G39" s="36">
        <v>1024.0000000000002</v>
      </c>
      <c r="H39" s="36">
        <v>1055.3</v>
      </c>
      <c r="I39" s="36">
        <v>1063.3999999999999</v>
      </c>
      <c r="J39" s="36">
        <v>1070.9499999999998</v>
      </c>
      <c r="K39" s="31">
        <v>1055.8499999999999</v>
      </c>
      <c r="L39" s="31">
        <v>1040.2</v>
      </c>
      <c r="M39" s="31">
        <v>136.17893000000001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9276.1</v>
      </c>
      <c r="D40" s="36">
        <v>9257.85</v>
      </c>
      <c r="E40" s="36">
        <v>9157.75</v>
      </c>
      <c r="F40" s="36">
        <v>9039.4</v>
      </c>
      <c r="G40" s="36">
        <v>8939.2999999999993</v>
      </c>
      <c r="H40" s="36">
        <v>9376.2000000000007</v>
      </c>
      <c r="I40" s="36">
        <v>9476.3000000000029</v>
      </c>
      <c r="J40" s="36">
        <v>9594.6500000000015</v>
      </c>
      <c r="K40" s="31">
        <v>9357.9500000000007</v>
      </c>
      <c r="L40" s="31">
        <v>9139.5</v>
      </c>
      <c r="M40" s="31">
        <v>8.0384499999999992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7207.4</v>
      </c>
      <c r="D41" s="36">
        <v>7199.1333333333341</v>
      </c>
      <c r="E41" s="36">
        <v>7143.2666666666682</v>
      </c>
      <c r="F41" s="36">
        <v>7079.1333333333341</v>
      </c>
      <c r="G41" s="36">
        <v>7023.2666666666682</v>
      </c>
      <c r="H41" s="36">
        <v>7263.2666666666682</v>
      </c>
      <c r="I41" s="36">
        <v>7319.133333333335</v>
      </c>
      <c r="J41" s="36">
        <v>7383.2666666666682</v>
      </c>
      <c r="K41" s="31">
        <v>7255</v>
      </c>
      <c r="L41" s="31">
        <v>7135</v>
      </c>
      <c r="M41" s="31">
        <v>9.6761499999999998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1656.55</v>
      </c>
      <c r="D42" s="36">
        <v>1648.3833333333332</v>
      </c>
      <c r="E42" s="36">
        <v>1633.8666666666663</v>
      </c>
      <c r="F42" s="36">
        <v>1611.1833333333332</v>
      </c>
      <c r="G42" s="36">
        <v>1596.6666666666663</v>
      </c>
      <c r="H42" s="36">
        <v>1671.0666666666664</v>
      </c>
      <c r="I42" s="36">
        <v>1685.5833333333333</v>
      </c>
      <c r="J42" s="36">
        <v>1708.2666666666664</v>
      </c>
      <c r="K42" s="31">
        <v>1662.9</v>
      </c>
      <c r="L42" s="31">
        <v>1625.7</v>
      </c>
      <c r="M42" s="31">
        <v>16.059249999999999</v>
      </c>
      <c r="N42" s="1"/>
      <c r="O42" s="1"/>
    </row>
    <row r="43" spans="1:15" ht="12.75" customHeight="1">
      <c r="A43" s="51">
        <v>34</v>
      </c>
      <c r="B43" s="53" t="s">
        <v>268</v>
      </c>
      <c r="C43" s="31">
        <v>8420.5</v>
      </c>
      <c r="D43" s="36">
        <v>8412.5166666666664</v>
      </c>
      <c r="E43" s="36">
        <v>8378.0333333333328</v>
      </c>
      <c r="F43" s="36">
        <v>8335.5666666666657</v>
      </c>
      <c r="G43" s="36">
        <v>8301.0833333333321</v>
      </c>
      <c r="H43" s="36">
        <v>8454.9833333333336</v>
      </c>
      <c r="I43" s="36">
        <v>8489.4666666666672</v>
      </c>
      <c r="J43" s="36">
        <v>8531.9333333333343</v>
      </c>
      <c r="K43" s="31">
        <v>8447</v>
      </c>
      <c r="L43" s="31">
        <v>8370.0499999999993</v>
      </c>
      <c r="M43" s="31">
        <v>0.14963000000000001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2332.4499999999998</v>
      </c>
      <c r="D44" s="36">
        <v>2320.8166666666666</v>
      </c>
      <c r="E44" s="36">
        <v>2295.6333333333332</v>
      </c>
      <c r="F44" s="36">
        <v>2258.8166666666666</v>
      </c>
      <c r="G44" s="36">
        <v>2233.6333333333332</v>
      </c>
      <c r="H44" s="36">
        <v>2357.6333333333332</v>
      </c>
      <c r="I44" s="36">
        <v>2382.8166666666666</v>
      </c>
      <c r="J44" s="36">
        <v>2419.6333333333332</v>
      </c>
      <c r="K44" s="31">
        <v>2346</v>
      </c>
      <c r="L44" s="31">
        <v>2284</v>
      </c>
      <c r="M44" s="31">
        <v>2.6354199999999999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193.1</v>
      </c>
      <c r="D45" s="36">
        <v>191.45000000000002</v>
      </c>
      <c r="E45" s="36">
        <v>189.30000000000004</v>
      </c>
      <c r="F45" s="36">
        <v>185.50000000000003</v>
      </c>
      <c r="G45" s="36">
        <v>183.35000000000005</v>
      </c>
      <c r="H45" s="36">
        <v>195.25000000000003</v>
      </c>
      <c r="I45" s="36">
        <v>197.4</v>
      </c>
      <c r="J45" s="36">
        <v>201.20000000000002</v>
      </c>
      <c r="K45" s="31">
        <v>193.6</v>
      </c>
      <c r="L45" s="31">
        <v>187.65</v>
      </c>
      <c r="M45" s="31">
        <v>107.60908999999999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271.3</v>
      </c>
      <c r="D46" s="36">
        <v>269.95</v>
      </c>
      <c r="E46" s="36">
        <v>267.75</v>
      </c>
      <c r="F46" s="36">
        <v>264.2</v>
      </c>
      <c r="G46" s="36">
        <v>262</v>
      </c>
      <c r="H46" s="36">
        <v>273.5</v>
      </c>
      <c r="I46" s="36">
        <v>275.69999999999993</v>
      </c>
      <c r="J46" s="36">
        <v>279.25</v>
      </c>
      <c r="K46" s="31">
        <v>272.14999999999998</v>
      </c>
      <c r="L46" s="31">
        <v>266.39999999999998</v>
      </c>
      <c r="M46" s="31">
        <v>108.97757</v>
      </c>
      <c r="N46" s="1"/>
      <c r="O46" s="1"/>
    </row>
    <row r="47" spans="1:15" ht="12.75" customHeight="1">
      <c r="A47" s="51">
        <v>38</v>
      </c>
      <c r="B47" s="53" t="s">
        <v>269</v>
      </c>
      <c r="C47" s="31">
        <v>140.75</v>
      </c>
      <c r="D47" s="36">
        <v>141.01666666666668</v>
      </c>
      <c r="E47" s="36">
        <v>139.03333333333336</v>
      </c>
      <c r="F47" s="36">
        <v>137.31666666666669</v>
      </c>
      <c r="G47" s="36">
        <v>135.33333333333337</v>
      </c>
      <c r="H47" s="36">
        <v>142.73333333333335</v>
      </c>
      <c r="I47" s="36">
        <v>144.71666666666664</v>
      </c>
      <c r="J47" s="36">
        <v>146.43333333333334</v>
      </c>
      <c r="K47" s="31">
        <v>143</v>
      </c>
      <c r="L47" s="31">
        <v>139.30000000000001</v>
      </c>
      <c r="M47" s="31">
        <v>116.21469999999999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1374.1</v>
      </c>
      <c r="D48" s="36">
        <v>1369.45</v>
      </c>
      <c r="E48" s="36">
        <v>1354.7</v>
      </c>
      <c r="F48" s="36">
        <v>1335.3</v>
      </c>
      <c r="G48" s="36">
        <v>1320.55</v>
      </c>
      <c r="H48" s="36">
        <v>1388.8500000000001</v>
      </c>
      <c r="I48" s="36">
        <v>1403.6000000000001</v>
      </c>
      <c r="J48" s="36">
        <v>1423.0000000000002</v>
      </c>
      <c r="K48" s="31">
        <v>1384.2</v>
      </c>
      <c r="L48" s="31">
        <v>1350.05</v>
      </c>
      <c r="M48" s="31">
        <v>2.6732300000000002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571.70000000000005</v>
      </c>
      <c r="D49" s="36">
        <v>569.65</v>
      </c>
      <c r="E49" s="36">
        <v>565.29999999999995</v>
      </c>
      <c r="F49" s="36">
        <v>558.9</v>
      </c>
      <c r="G49" s="36">
        <v>554.54999999999995</v>
      </c>
      <c r="H49" s="36">
        <v>576.04999999999995</v>
      </c>
      <c r="I49" s="36">
        <v>580.40000000000009</v>
      </c>
      <c r="J49" s="36">
        <v>586.79999999999995</v>
      </c>
      <c r="K49" s="31">
        <v>574</v>
      </c>
      <c r="L49" s="31">
        <v>563.25</v>
      </c>
      <c r="M49" s="31">
        <v>3.7387299999999999</v>
      </c>
      <c r="N49" s="1"/>
      <c r="O49" s="1"/>
    </row>
    <row r="50" spans="1:15" ht="12.75" customHeight="1">
      <c r="A50" s="51">
        <v>41</v>
      </c>
      <c r="B50" s="53" t="s">
        <v>334</v>
      </c>
      <c r="C50" s="31">
        <v>1747.55</v>
      </c>
      <c r="D50" s="36">
        <v>1740.8333333333333</v>
      </c>
      <c r="E50" s="36">
        <v>1714.7166666666665</v>
      </c>
      <c r="F50" s="36">
        <v>1681.8833333333332</v>
      </c>
      <c r="G50" s="36">
        <v>1655.7666666666664</v>
      </c>
      <c r="H50" s="36">
        <v>1773.6666666666665</v>
      </c>
      <c r="I50" s="36">
        <v>1799.7833333333333</v>
      </c>
      <c r="J50" s="36">
        <v>1832.6166666666666</v>
      </c>
      <c r="K50" s="31">
        <v>1766.95</v>
      </c>
      <c r="L50" s="31">
        <v>1708</v>
      </c>
      <c r="M50" s="31">
        <v>15.40558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221</v>
      </c>
      <c r="D51" s="36">
        <v>218.75</v>
      </c>
      <c r="E51" s="36">
        <v>214.85</v>
      </c>
      <c r="F51" s="36">
        <v>208.7</v>
      </c>
      <c r="G51" s="36">
        <v>204.79999999999998</v>
      </c>
      <c r="H51" s="36">
        <v>224.9</v>
      </c>
      <c r="I51" s="36">
        <v>228.79999999999998</v>
      </c>
      <c r="J51" s="36">
        <v>234.95000000000002</v>
      </c>
      <c r="K51" s="31">
        <v>222.65</v>
      </c>
      <c r="L51" s="31">
        <v>212.6</v>
      </c>
      <c r="M51" s="31">
        <v>938.73384999999996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1155.3499999999999</v>
      </c>
      <c r="D52" s="36">
        <v>1150.1333333333334</v>
      </c>
      <c r="E52" s="36">
        <v>1140.3666666666668</v>
      </c>
      <c r="F52" s="36">
        <v>1125.3833333333334</v>
      </c>
      <c r="G52" s="36">
        <v>1115.6166666666668</v>
      </c>
      <c r="H52" s="36">
        <v>1165.1166666666668</v>
      </c>
      <c r="I52" s="36">
        <v>1174.8833333333337</v>
      </c>
      <c r="J52" s="36">
        <v>1189.8666666666668</v>
      </c>
      <c r="K52" s="31">
        <v>1159.9000000000001</v>
      </c>
      <c r="L52" s="31">
        <v>1135.1500000000001</v>
      </c>
      <c r="M52" s="31">
        <v>7.1328899999999997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252.2</v>
      </c>
      <c r="D53" s="36">
        <v>252.30000000000004</v>
      </c>
      <c r="E53" s="36">
        <v>249.70000000000007</v>
      </c>
      <c r="F53" s="36">
        <v>247.20000000000005</v>
      </c>
      <c r="G53" s="36">
        <v>244.60000000000008</v>
      </c>
      <c r="H53" s="36">
        <v>254.80000000000007</v>
      </c>
      <c r="I53" s="36">
        <v>257.40000000000003</v>
      </c>
      <c r="J53" s="36">
        <v>259.90000000000009</v>
      </c>
      <c r="K53" s="31">
        <v>254.9</v>
      </c>
      <c r="L53" s="31">
        <v>249.8</v>
      </c>
      <c r="M53" s="31">
        <v>184.13211000000001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615.79999999999995</v>
      </c>
      <c r="D54" s="36">
        <v>612.0333333333333</v>
      </c>
      <c r="E54" s="36">
        <v>603.76666666666665</v>
      </c>
      <c r="F54" s="36">
        <v>591.73333333333335</v>
      </c>
      <c r="G54" s="36">
        <v>583.4666666666667</v>
      </c>
      <c r="H54" s="36">
        <v>624.06666666666661</v>
      </c>
      <c r="I54" s="36">
        <v>632.33333333333326</v>
      </c>
      <c r="J54" s="36">
        <v>644.36666666666656</v>
      </c>
      <c r="K54" s="31">
        <v>620.29999999999995</v>
      </c>
      <c r="L54" s="31">
        <v>600</v>
      </c>
      <c r="M54" s="31">
        <v>94.722939999999994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1208.25</v>
      </c>
      <c r="D55" s="36">
        <v>1213.0666666666666</v>
      </c>
      <c r="E55" s="36">
        <v>1198.3833333333332</v>
      </c>
      <c r="F55" s="36">
        <v>1188.5166666666667</v>
      </c>
      <c r="G55" s="36">
        <v>1173.8333333333333</v>
      </c>
      <c r="H55" s="36">
        <v>1222.9333333333332</v>
      </c>
      <c r="I55" s="36">
        <v>1237.6166666666666</v>
      </c>
      <c r="J55" s="36">
        <v>1247.4833333333331</v>
      </c>
      <c r="K55" s="31">
        <v>1227.75</v>
      </c>
      <c r="L55" s="31">
        <v>1203.2</v>
      </c>
      <c r="M55" s="31">
        <v>36.255769999999998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270.05</v>
      </c>
      <c r="D56" s="36">
        <v>270.33333333333331</v>
      </c>
      <c r="E56" s="36">
        <v>268.16666666666663</v>
      </c>
      <c r="F56" s="36">
        <v>266.2833333333333</v>
      </c>
      <c r="G56" s="36">
        <v>264.11666666666662</v>
      </c>
      <c r="H56" s="36">
        <v>272.21666666666664</v>
      </c>
      <c r="I56" s="36">
        <v>274.38333333333327</v>
      </c>
      <c r="J56" s="36">
        <v>276.26666666666665</v>
      </c>
      <c r="K56" s="31">
        <v>272.5</v>
      </c>
      <c r="L56" s="31">
        <v>268.45</v>
      </c>
      <c r="M56" s="31">
        <v>32.947760000000002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30915.85</v>
      </c>
      <c r="D57" s="36">
        <v>30738.600000000002</v>
      </c>
      <c r="E57" s="36">
        <v>30477.250000000004</v>
      </c>
      <c r="F57" s="36">
        <v>30038.65</v>
      </c>
      <c r="G57" s="36">
        <v>29777.300000000003</v>
      </c>
      <c r="H57" s="36">
        <v>31177.200000000004</v>
      </c>
      <c r="I57" s="36">
        <v>31438.550000000003</v>
      </c>
      <c r="J57" s="36">
        <v>31877.150000000005</v>
      </c>
      <c r="K57" s="31">
        <v>30999.95</v>
      </c>
      <c r="L57" s="31">
        <v>30300</v>
      </c>
      <c r="M57" s="31">
        <v>0.23277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4899.95</v>
      </c>
      <c r="D58" s="36">
        <v>4894.95</v>
      </c>
      <c r="E58" s="36">
        <v>4875</v>
      </c>
      <c r="F58" s="36">
        <v>4850.05</v>
      </c>
      <c r="G58" s="36">
        <v>4830.1000000000004</v>
      </c>
      <c r="H58" s="36">
        <v>4919.8999999999996</v>
      </c>
      <c r="I58" s="36">
        <v>4939.8499999999985</v>
      </c>
      <c r="J58" s="36">
        <v>4964.7999999999993</v>
      </c>
      <c r="K58" s="31">
        <v>4914.8999999999996</v>
      </c>
      <c r="L58" s="31">
        <v>4870</v>
      </c>
      <c r="M58" s="31">
        <v>0.93479999999999996</v>
      </c>
      <c r="N58" s="1"/>
      <c r="O58" s="1"/>
    </row>
    <row r="59" spans="1:15" ht="12.75" customHeight="1">
      <c r="A59" s="51">
        <v>50</v>
      </c>
      <c r="B59" s="53" t="s">
        <v>345</v>
      </c>
      <c r="C59" s="31">
        <v>517.95000000000005</v>
      </c>
      <c r="D59" s="36">
        <v>520.56666666666672</v>
      </c>
      <c r="E59" s="36">
        <v>512.63333333333344</v>
      </c>
      <c r="F59" s="36">
        <v>507.31666666666672</v>
      </c>
      <c r="G59" s="36">
        <v>499.38333333333344</v>
      </c>
      <c r="H59" s="36">
        <v>525.88333333333344</v>
      </c>
      <c r="I59" s="36">
        <v>533.81666666666661</v>
      </c>
      <c r="J59" s="36">
        <v>539.13333333333344</v>
      </c>
      <c r="K59" s="31">
        <v>528.5</v>
      </c>
      <c r="L59" s="31">
        <v>515.25</v>
      </c>
      <c r="M59" s="31">
        <v>37.872399999999999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594.70000000000005</v>
      </c>
      <c r="D60" s="36">
        <v>592.51666666666677</v>
      </c>
      <c r="E60" s="36">
        <v>589.83333333333348</v>
      </c>
      <c r="F60" s="36">
        <v>584.9666666666667</v>
      </c>
      <c r="G60" s="36">
        <v>582.28333333333342</v>
      </c>
      <c r="H60" s="36">
        <v>597.38333333333355</v>
      </c>
      <c r="I60" s="36">
        <v>600.06666666666672</v>
      </c>
      <c r="J60" s="36">
        <v>604.93333333333362</v>
      </c>
      <c r="K60" s="31">
        <v>595.20000000000005</v>
      </c>
      <c r="L60" s="31">
        <v>587.65</v>
      </c>
      <c r="M60" s="31">
        <v>37.51464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1197.25</v>
      </c>
      <c r="D61" s="36">
        <v>1194.2333333333333</v>
      </c>
      <c r="E61" s="36">
        <v>1186.7666666666667</v>
      </c>
      <c r="F61" s="36">
        <v>1176.2833333333333</v>
      </c>
      <c r="G61" s="36">
        <v>1168.8166666666666</v>
      </c>
      <c r="H61" s="36">
        <v>1204.7166666666667</v>
      </c>
      <c r="I61" s="36">
        <v>1212.1833333333334</v>
      </c>
      <c r="J61" s="36">
        <v>1222.6666666666667</v>
      </c>
      <c r="K61" s="31">
        <v>1201.7</v>
      </c>
      <c r="L61" s="31">
        <v>1183.75</v>
      </c>
      <c r="M61" s="31">
        <v>15.52331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1489.4</v>
      </c>
      <c r="D62" s="36">
        <v>1491.8666666666668</v>
      </c>
      <c r="E62" s="36">
        <v>1480.8333333333335</v>
      </c>
      <c r="F62" s="36">
        <v>1472.2666666666667</v>
      </c>
      <c r="G62" s="36">
        <v>1461.2333333333333</v>
      </c>
      <c r="H62" s="36">
        <v>1500.4333333333336</v>
      </c>
      <c r="I62" s="36">
        <v>1511.4666666666669</v>
      </c>
      <c r="J62" s="36">
        <v>1520.0333333333338</v>
      </c>
      <c r="K62" s="31">
        <v>1502.9</v>
      </c>
      <c r="L62" s="31">
        <v>1483.3</v>
      </c>
      <c r="M62" s="31">
        <v>6.1423800000000002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443.2</v>
      </c>
      <c r="D63" s="36">
        <v>442.51666666666665</v>
      </c>
      <c r="E63" s="36">
        <v>436.73333333333329</v>
      </c>
      <c r="F63" s="36">
        <v>430.26666666666665</v>
      </c>
      <c r="G63" s="36">
        <v>424.48333333333329</v>
      </c>
      <c r="H63" s="36">
        <v>448.98333333333329</v>
      </c>
      <c r="I63" s="36">
        <v>454.76666666666659</v>
      </c>
      <c r="J63" s="36">
        <v>461.23333333333329</v>
      </c>
      <c r="K63" s="31">
        <v>448.3</v>
      </c>
      <c r="L63" s="31">
        <v>436.05</v>
      </c>
      <c r="M63" s="31">
        <v>115.30800000000001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5556.25</v>
      </c>
      <c r="D64" s="36">
        <v>5540.6500000000005</v>
      </c>
      <c r="E64" s="36">
        <v>5508.8500000000013</v>
      </c>
      <c r="F64" s="36">
        <v>5461.4500000000007</v>
      </c>
      <c r="G64" s="36">
        <v>5429.6500000000015</v>
      </c>
      <c r="H64" s="36">
        <v>5588.0500000000011</v>
      </c>
      <c r="I64" s="36">
        <v>5619.85</v>
      </c>
      <c r="J64" s="36">
        <v>5667.2500000000009</v>
      </c>
      <c r="K64" s="31">
        <v>5572.45</v>
      </c>
      <c r="L64" s="31">
        <v>5493.25</v>
      </c>
      <c r="M64" s="31">
        <v>1.8223499999999999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2782.6</v>
      </c>
      <c r="D65" s="36">
        <v>2766.1333333333332</v>
      </c>
      <c r="E65" s="36">
        <v>2725.5666666666666</v>
      </c>
      <c r="F65" s="36">
        <v>2668.5333333333333</v>
      </c>
      <c r="G65" s="36">
        <v>2627.9666666666667</v>
      </c>
      <c r="H65" s="36">
        <v>2823.1666666666665</v>
      </c>
      <c r="I65" s="36">
        <v>2863.7333333333331</v>
      </c>
      <c r="J65" s="36">
        <v>2920.7666666666664</v>
      </c>
      <c r="K65" s="31">
        <v>2806.7</v>
      </c>
      <c r="L65" s="31">
        <v>2709.1</v>
      </c>
      <c r="M65" s="31">
        <v>7.6250400000000003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917.1</v>
      </c>
      <c r="D66" s="36">
        <v>912.13333333333333</v>
      </c>
      <c r="E66" s="36">
        <v>902.06666666666661</v>
      </c>
      <c r="F66" s="36">
        <v>887.0333333333333</v>
      </c>
      <c r="G66" s="36">
        <v>876.96666666666658</v>
      </c>
      <c r="H66" s="36">
        <v>927.16666666666663</v>
      </c>
      <c r="I66" s="36">
        <v>937.23333333333346</v>
      </c>
      <c r="J66" s="36">
        <v>952.26666666666665</v>
      </c>
      <c r="K66" s="31">
        <v>922.2</v>
      </c>
      <c r="L66" s="31">
        <v>897.1</v>
      </c>
      <c r="M66" s="31">
        <v>13.021990000000001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1133.3</v>
      </c>
      <c r="D67" s="36">
        <v>1126.3166666666668</v>
      </c>
      <c r="E67" s="36">
        <v>1117.6333333333337</v>
      </c>
      <c r="F67" s="36">
        <v>1101.9666666666669</v>
      </c>
      <c r="G67" s="36">
        <v>1093.2833333333338</v>
      </c>
      <c r="H67" s="36">
        <v>1141.9833333333336</v>
      </c>
      <c r="I67" s="36">
        <v>1150.6666666666665</v>
      </c>
      <c r="J67" s="36">
        <v>1166.3333333333335</v>
      </c>
      <c r="K67" s="31">
        <v>1135</v>
      </c>
      <c r="L67" s="31">
        <v>1110.6500000000001</v>
      </c>
      <c r="M67" s="31">
        <v>3.2490000000000001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279.60000000000002</v>
      </c>
      <c r="D68" s="36">
        <v>277.78333333333336</v>
      </c>
      <c r="E68" s="36">
        <v>272.56666666666672</v>
      </c>
      <c r="F68" s="36">
        <v>265.53333333333336</v>
      </c>
      <c r="G68" s="36">
        <v>260.31666666666672</v>
      </c>
      <c r="H68" s="36">
        <v>284.81666666666672</v>
      </c>
      <c r="I68" s="36">
        <v>290.0333333333333</v>
      </c>
      <c r="J68" s="36">
        <v>297.06666666666672</v>
      </c>
      <c r="K68" s="31">
        <v>283</v>
      </c>
      <c r="L68" s="31">
        <v>270.75</v>
      </c>
      <c r="M68" s="31">
        <v>102.54553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3038.6</v>
      </c>
      <c r="D69" s="36">
        <v>3026.8333333333335</v>
      </c>
      <c r="E69" s="36">
        <v>2999.5166666666669</v>
      </c>
      <c r="F69" s="36">
        <v>2960.4333333333334</v>
      </c>
      <c r="G69" s="36">
        <v>2933.1166666666668</v>
      </c>
      <c r="H69" s="36">
        <v>3065.916666666667</v>
      </c>
      <c r="I69" s="36">
        <v>3093.2333333333336</v>
      </c>
      <c r="J69" s="36">
        <v>3132.3166666666671</v>
      </c>
      <c r="K69" s="31">
        <v>3054.15</v>
      </c>
      <c r="L69" s="31">
        <v>2987.75</v>
      </c>
      <c r="M69" s="31">
        <v>3.4527999999999999</v>
      </c>
      <c r="N69" s="1"/>
      <c r="O69" s="1"/>
    </row>
    <row r="70" spans="1:15" ht="12.75" customHeight="1">
      <c r="A70" s="51">
        <v>61</v>
      </c>
      <c r="B70" s="53" t="s">
        <v>107</v>
      </c>
      <c r="C70" s="31">
        <v>934.85</v>
      </c>
      <c r="D70" s="36">
        <v>937.86666666666667</v>
      </c>
      <c r="E70" s="36">
        <v>927.23333333333335</v>
      </c>
      <c r="F70" s="36">
        <v>919.61666666666667</v>
      </c>
      <c r="G70" s="36">
        <v>908.98333333333335</v>
      </c>
      <c r="H70" s="36">
        <v>945.48333333333335</v>
      </c>
      <c r="I70" s="36">
        <v>956.11666666666679</v>
      </c>
      <c r="J70" s="36">
        <v>963.73333333333335</v>
      </c>
      <c r="K70" s="31">
        <v>948.5</v>
      </c>
      <c r="L70" s="31">
        <v>930.25</v>
      </c>
      <c r="M70" s="31">
        <v>31.44624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531.6</v>
      </c>
      <c r="D71" s="36">
        <v>530.6</v>
      </c>
      <c r="E71" s="36">
        <v>528.65000000000009</v>
      </c>
      <c r="F71" s="36">
        <v>525.70000000000005</v>
      </c>
      <c r="G71" s="36">
        <v>523.75000000000011</v>
      </c>
      <c r="H71" s="36">
        <v>533.55000000000007</v>
      </c>
      <c r="I71" s="36">
        <v>535.50000000000011</v>
      </c>
      <c r="J71" s="36">
        <v>538.45000000000005</v>
      </c>
      <c r="K71" s="31">
        <v>532.54999999999995</v>
      </c>
      <c r="L71" s="31">
        <v>527.65</v>
      </c>
      <c r="M71" s="31">
        <v>11.75093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2028.35</v>
      </c>
      <c r="D72" s="36">
        <v>2011.8833333333332</v>
      </c>
      <c r="E72" s="36">
        <v>1982.2666666666664</v>
      </c>
      <c r="F72" s="36">
        <v>1936.1833333333332</v>
      </c>
      <c r="G72" s="36">
        <v>1906.5666666666664</v>
      </c>
      <c r="H72" s="36">
        <v>2057.9666666666662</v>
      </c>
      <c r="I72" s="36">
        <v>2087.583333333333</v>
      </c>
      <c r="J72" s="36">
        <v>2133.6666666666665</v>
      </c>
      <c r="K72" s="31">
        <v>2041.5</v>
      </c>
      <c r="L72" s="31">
        <v>1965.8</v>
      </c>
      <c r="M72" s="31">
        <v>7.9827399999999997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2202.9499999999998</v>
      </c>
      <c r="D73" s="36">
        <v>2185.8333333333335</v>
      </c>
      <c r="E73" s="36">
        <v>2157.6166666666668</v>
      </c>
      <c r="F73" s="36">
        <v>2112.2833333333333</v>
      </c>
      <c r="G73" s="36">
        <v>2084.0666666666666</v>
      </c>
      <c r="H73" s="36">
        <v>2231.166666666667</v>
      </c>
      <c r="I73" s="36">
        <v>2259.3833333333332</v>
      </c>
      <c r="J73" s="36">
        <v>2304.7166666666672</v>
      </c>
      <c r="K73" s="31">
        <v>2214.0500000000002</v>
      </c>
      <c r="L73" s="31">
        <v>2140.5</v>
      </c>
      <c r="M73" s="31">
        <v>3.5903700000000001</v>
      </c>
      <c r="N73" s="1"/>
      <c r="O73" s="1"/>
    </row>
    <row r="74" spans="1:15" ht="12.75" customHeight="1">
      <c r="A74" s="51">
        <v>65</v>
      </c>
      <c r="B74" s="53" t="s">
        <v>271</v>
      </c>
      <c r="C74" s="31">
        <v>450.05</v>
      </c>
      <c r="D74" s="36">
        <v>448.36666666666673</v>
      </c>
      <c r="E74" s="36">
        <v>441.88333333333344</v>
      </c>
      <c r="F74" s="36">
        <v>433.7166666666667</v>
      </c>
      <c r="G74" s="36">
        <v>427.23333333333341</v>
      </c>
      <c r="H74" s="36">
        <v>456.53333333333347</v>
      </c>
      <c r="I74" s="36">
        <v>463.01666666666671</v>
      </c>
      <c r="J74" s="36">
        <v>471.18333333333351</v>
      </c>
      <c r="K74" s="31">
        <v>454.85</v>
      </c>
      <c r="L74" s="31">
        <v>440.2</v>
      </c>
      <c r="M74" s="31">
        <v>34.117530000000002</v>
      </c>
      <c r="N74" s="1"/>
      <c r="O74" s="1"/>
    </row>
    <row r="75" spans="1:15" ht="12.75" customHeight="1">
      <c r="A75" s="51">
        <v>66</v>
      </c>
      <c r="B75" s="53" t="s">
        <v>367</v>
      </c>
      <c r="C75" s="31">
        <v>155.9</v>
      </c>
      <c r="D75" s="36">
        <v>155.81666666666669</v>
      </c>
      <c r="E75" s="36">
        <v>154.33333333333337</v>
      </c>
      <c r="F75" s="36">
        <v>152.76666666666668</v>
      </c>
      <c r="G75" s="36">
        <v>151.28333333333336</v>
      </c>
      <c r="H75" s="36">
        <v>157.38333333333338</v>
      </c>
      <c r="I75" s="36">
        <v>158.86666666666667</v>
      </c>
      <c r="J75" s="36">
        <v>160.43333333333339</v>
      </c>
      <c r="K75" s="31">
        <v>157.30000000000001</v>
      </c>
      <c r="L75" s="31">
        <v>154.25</v>
      </c>
      <c r="M75" s="31">
        <v>42.644370000000002</v>
      </c>
      <c r="N75" s="1"/>
      <c r="O75" s="1"/>
    </row>
    <row r="76" spans="1:15" ht="12.75" customHeight="1">
      <c r="A76" s="51">
        <v>67</v>
      </c>
      <c r="B76" s="53" t="s">
        <v>104</v>
      </c>
      <c r="C76" s="31">
        <v>3622.5</v>
      </c>
      <c r="D76" s="36">
        <v>3604.5666666666671</v>
      </c>
      <c r="E76" s="36">
        <v>3573.1333333333341</v>
      </c>
      <c r="F76" s="36">
        <v>3523.7666666666669</v>
      </c>
      <c r="G76" s="36">
        <v>3492.3333333333339</v>
      </c>
      <c r="H76" s="36">
        <v>3653.9333333333343</v>
      </c>
      <c r="I76" s="36">
        <v>3685.3666666666677</v>
      </c>
      <c r="J76" s="36">
        <v>3734.7333333333345</v>
      </c>
      <c r="K76" s="31">
        <v>3636</v>
      </c>
      <c r="L76" s="31">
        <v>3555.2</v>
      </c>
      <c r="M76" s="31">
        <v>6.7542600000000004</v>
      </c>
      <c r="N76" s="1"/>
      <c r="O76" s="1"/>
    </row>
    <row r="77" spans="1:15" ht="12.75" customHeight="1">
      <c r="A77" s="51">
        <v>68</v>
      </c>
      <c r="B77" s="53" t="s">
        <v>105</v>
      </c>
      <c r="C77" s="31">
        <v>7915.5</v>
      </c>
      <c r="D77" s="36">
        <v>7806.55</v>
      </c>
      <c r="E77" s="36">
        <v>7663.1</v>
      </c>
      <c r="F77" s="36">
        <v>7410.7</v>
      </c>
      <c r="G77" s="36">
        <v>7267.25</v>
      </c>
      <c r="H77" s="36">
        <v>8058.9500000000007</v>
      </c>
      <c r="I77" s="36">
        <v>8202.4</v>
      </c>
      <c r="J77" s="36">
        <v>8454.8000000000011</v>
      </c>
      <c r="K77" s="31">
        <v>7950</v>
      </c>
      <c r="L77" s="31">
        <v>7554.15</v>
      </c>
      <c r="M77" s="31">
        <v>4.8298100000000002</v>
      </c>
      <c r="N77" s="1"/>
      <c r="O77" s="1"/>
    </row>
    <row r="78" spans="1:15" ht="12.75" customHeight="1">
      <c r="A78" s="51">
        <v>69</v>
      </c>
      <c r="B78" s="53" t="s">
        <v>162</v>
      </c>
      <c r="C78" s="31">
        <v>2278.15</v>
      </c>
      <c r="D78" s="36">
        <v>2280.5833333333335</v>
      </c>
      <c r="E78" s="36">
        <v>2258.166666666667</v>
      </c>
      <c r="F78" s="36">
        <v>2238.1833333333334</v>
      </c>
      <c r="G78" s="36">
        <v>2215.7666666666669</v>
      </c>
      <c r="H78" s="36">
        <v>2300.5666666666671</v>
      </c>
      <c r="I78" s="36">
        <v>2322.983333333334</v>
      </c>
      <c r="J78" s="36">
        <v>2342.9666666666672</v>
      </c>
      <c r="K78" s="31">
        <v>2303</v>
      </c>
      <c r="L78" s="31">
        <v>2260.6</v>
      </c>
      <c r="M78" s="31">
        <v>2.5509400000000002</v>
      </c>
      <c r="N78" s="1"/>
      <c r="O78" s="1"/>
    </row>
    <row r="79" spans="1:15" ht="12.75" customHeight="1">
      <c r="A79" s="51">
        <v>70</v>
      </c>
      <c r="B79" s="53" t="s">
        <v>108</v>
      </c>
      <c r="C79" s="31">
        <v>6237.55</v>
      </c>
      <c r="D79" s="36">
        <v>6237.5</v>
      </c>
      <c r="E79" s="36">
        <v>6206.05</v>
      </c>
      <c r="F79" s="36">
        <v>6174.55</v>
      </c>
      <c r="G79" s="36">
        <v>6143.1</v>
      </c>
      <c r="H79" s="36">
        <v>6269</v>
      </c>
      <c r="I79" s="36">
        <v>6300.4500000000007</v>
      </c>
      <c r="J79" s="36">
        <v>6331.95</v>
      </c>
      <c r="K79" s="31">
        <v>6268.95</v>
      </c>
      <c r="L79" s="31">
        <v>6206</v>
      </c>
      <c r="M79" s="31">
        <v>2.3820600000000001</v>
      </c>
      <c r="N79" s="1"/>
      <c r="O79" s="1"/>
    </row>
    <row r="80" spans="1:15" ht="12.75" customHeight="1">
      <c r="A80" s="51">
        <v>71</v>
      </c>
      <c r="B80" s="53" t="s">
        <v>109</v>
      </c>
      <c r="C80" s="31">
        <v>3922.2</v>
      </c>
      <c r="D80" s="36">
        <v>3942.1666666666665</v>
      </c>
      <c r="E80" s="36">
        <v>3894.333333333333</v>
      </c>
      <c r="F80" s="36">
        <v>3866.4666666666667</v>
      </c>
      <c r="G80" s="36">
        <v>3818.6333333333332</v>
      </c>
      <c r="H80" s="36">
        <v>3970.0333333333328</v>
      </c>
      <c r="I80" s="36">
        <v>4017.8666666666659</v>
      </c>
      <c r="J80" s="36">
        <v>4045.7333333333327</v>
      </c>
      <c r="K80" s="31">
        <v>3990</v>
      </c>
      <c r="L80" s="31">
        <v>3914.3</v>
      </c>
      <c r="M80" s="31">
        <v>4.8504699999999996</v>
      </c>
      <c r="N80" s="1"/>
      <c r="O80" s="1"/>
    </row>
    <row r="81" spans="1:15" ht="12.75" customHeight="1">
      <c r="A81" s="51">
        <v>72</v>
      </c>
      <c r="B81" s="53" t="s">
        <v>110</v>
      </c>
      <c r="C81" s="31">
        <v>2874.65</v>
      </c>
      <c r="D81" s="36">
        <v>2863.8833333333332</v>
      </c>
      <c r="E81" s="36">
        <v>2844.7666666666664</v>
      </c>
      <c r="F81" s="36">
        <v>2814.8833333333332</v>
      </c>
      <c r="G81" s="36">
        <v>2795.7666666666664</v>
      </c>
      <c r="H81" s="36">
        <v>2893.7666666666664</v>
      </c>
      <c r="I81" s="36">
        <v>2912.8833333333332</v>
      </c>
      <c r="J81" s="36">
        <v>2942.7666666666664</v>
      </c>
      <c r="K81" s="31">
        <v>2883</v>
      </c>
      <c r="L81" s="31">
        <v>2834</v>
      </c>
      <c r="M81" s="31">
        <v>0.99272000000000005</v>
      </c>
      <c r="N81" s="1"/>
      <c r="O81" s="1"/>
    </row>
    <row r="82" spans="1:15" ht="12.75" customHeight="1">
      <c r="A82" s="51">
        <v>73</v>
      </c>
      <c r="B82" s="53" t="s">
        <v>273</v>
      </c>
      <c r="C82" s="31">
        <v>162</v>
      </c>
      <c r="D82" s="36">
        <v>163.21666666666667</v>
      </c>
      <c r="E82" s="36">
        <v>159.68333333333334</v>
      </c>
      <c r="F82" s="36">
        <v>157.36666666666667</v>
      </c>
      <c r="G82" s="36">
        <v>153.83333333333334</v>
      </c>
      <c r="H82" s="36">
        <v>165.53333333333333</v>
      </c>
      <c r="I82" s="36">
        <v>169.06666666666669</v>
      </c>
      <c r="J82" s="36">
        <v>171.38333333333333</v>
      </c>
      <c r="K82" s="31">
        <v>166.75</v>
      </c>
      <c r="L82" s="31">
        <v>160.9</v>
      </c>
      <c r="M82" s="31">
        <v>39.318759999999997</v>
      </c>
      <c r="N82" s="1"/>
      <c r="O82" s="1"/>
    </row>
    <row r="83" spans="1:15" ht="12.75" customHeight="1">
      <c r="A83" s="51">
        <v>74</v>
      </c>
      <c r="B83" s="53" t="s">
        <v>112</v>
      </c>
      <c r="C83" s="31">
        <v>154.05000000000001</v>
      </c>
      <c r="D83" s="36">
        <v>153.73333333333335</v>
      </c>
      <c r="E83" s="36">
        <v>152.91666666666669</v>
      </c>
      <c r="F83" s="36">
        <v>151.78333333333333</v>
      </c>
      <c r="G83" s="36">
        <v>150.96666666666667</v>
      </c>
      <c r="H83" s="36">
        <v>154.8666666666667</v>
      </c>
      <c r="I83" s="36">
        <v>155.68333333333337</v>
      </c>
      <c r="J83" s="36">
        <v>156.81666666666672</v>
      </c>
      <c r="K83" s="31">
        <v>154.55000000000001</v>
      </c>
      <c r="L83" s="31">
        <v>152.6</v>
      </c>
      <c r="M83" s="31">
        <v>81.125</v>
      </c>
      <c r="N83" s="1"/>
      <c r="O83" s="1"/>
    </row>
    <row r="84" spans="1:15" ht="12.75" customHeight="1">
      <c r="A84" s="51">
        <v>75</v>
      </c>
      <c r="B84" s="53" t="s">
        <v>377</v>
      </c>
      <c r="C84" s="31">
        <v>675.15</v>
      </c>
      <c r="D84" s="36">
        <v>670.86666666666667</v>
      </c>
      <c r="E84" s="36">
        <v>659.38333333333333</v>
      </c>
      <c r="F84" s="36">
        <v>643.61666666666667</v>
      </c>
      <c r="G84" s="36">
        <v>632.13333333333333</v>
      </c>
      <c r="H84" s="36">
        <v>686.63333333333333</v>
      </c>
      <c r="I84" s="36">
        <v>698.11666666666667</v>
      </c>
      <c r="J84" s="36">
        <v>713.88333333333333</v>
      </c>
      <c r="K84" s="31">
        <v>682.35</v>
      </c>
      <c r="L84" s="31">
        <v>655.1</v>
      </c>
      <c r="M84" s="31">
        <v>6.7556599999999998</v>
      </c>
      <c r="N84" s="1"/>
      <c r="O84" s="1"/>
    </row>
    <row r="85" spans="1:15" ht="12.75" customHeight="1">
      <c r="A85" s="51">
        <v>76</v>
      </c>
      <c r="B85" s="53" t="s">
        <v>274</v>
      </c>
      <c r="C85" s="31">
        <v>427.6</v>
      </c>
      <c r="D85" s="36">
        <v>426.83333333333331</v>
      </c>
      <c r="E85" s="36">
        <v>424.36666666666662</v>
      </c>
      <c r="F85" s="36">
        <v>421.13333333333333</v>
      </c>
      <c r="G85" s="36">
        <v>418.66666666666663</v>
      </c>
      <c r="H85" s="36">
        <v>430.06666666666661</v>
      </c>
      <c r="I85" s="36">
        <v>432.5333333333333</v>
      </c>
      <c r="J85" s="36">
        <v>435.76666666666659</v>
      </c>
      <c r="K85" s="31">
        <v>429.3</v>
      </c>
      <c r="L85" s="31">
        <v>423.6</v>
      </c>
      <c r="M85" s="31">
        <v>2.0665200000000001</v>
      </c>
      <c r="N85" s="1"/>
      <c r="O85" s="1"/>
    </row>
    <row r="86" spans="1:15" ht="12.75" customHeight="1">
      <c r="A86" s="51">
        <v>77</v>
      </c>
      <c r="B86" s="53" t="s">
        <v>113</v>
      </c>
      <c r="C86" s="31">
        <v>183.3</v>
      </c>
      <c r="D86" s="36">
        <v>181.70000000000002</v>
      </c>
      <c r="E86" s="36">
        <v>179.10000000000002</v>
      </c>
      <c r="F86" s="36">
        <v>174.9</v>
      </c>
      <c r="G86" s="36">
        <v>172.3</v>
      </c>
      <c r="H86" s="36">
        <v>185.90000000000003</v>
      </c>
      <c r="I86" s="36">
        <v>188.5</v>
      </c>
      <c r="J86" s="36">
        <v>192.70000000000005</v>
      </c>
      <c r="K86" s="31">
        <v>184.3</v>
      </c>
      <c r="L86" s="31">
        <v>177.5</v>
      </c>
      <c r="M86" s="31">
        <v>171.94543999999999</v>
      </c>
      <c r="N86" s="1"/>
      <c r="O86" s="1"/>
    </row>
    <row r="87" spans="1:15" ht="12.75" customHeight="1">
      <c r="A87" s="51">
        <v>78</v>
      </c>
      <c r="B87" s="53" t="s">
        <v>275</v>
      </c>
      <c r="C87" s="31">
        <v>1788.7</v>
      </c>
      <c r="D87" s="36">
        <v>1801.1333333333332</v>
      </c>
      <c r="E87" s="36">
        <v>1772.5666666666664</v>
      </c>
      <c r="F87" s="36">
        <v>1756.4333333333332</v>
      </c>
      <c r="G87" s="36">
        <v>1727.8666666666663</v>
      </c>
      <c r="H87" s="36">
        <v>1817.2666666666664</v>
      </c>
      <c r="I87" s="36">
        <v>1845.833333333333</v>
      </c>
      <c r="J87" s="36">
        <v>1861.9666666666665</v>
      </c>
      <c r="K87" s="31">
        <v>1829.7</v>
      </c>
      <c r="L87" s="31">
        <v>1785</v>
      </c>
      <c r="M87" s="31">
        <v>0.72299000000000002</v>
      </c>
      <c r="N87" s="1"/>
      <c r="O87" s="1"/>
    </row>
    <row r="88" spans="1:15" ht="12.75" customHeight="1">
      <c r="A88" s="51">
        <v>79</v>
      </c>
      <c r="B88" s="53" t="s">
        <v>118</v>
      </c>
      <c r="C88" s="31">
        <v>1209.1500000000001</v>
      </c>
      <c r="D88" s="36">
        <v>1215.2</v>
      </c>
      <c r="E88" s="36">
        <v>1196.45</v>
      </c>
      <c r="F88" s="36">
        <v>1183.75</v>
      </c>
      <c r="G88" s="36">
        <v>1165</v>
      </c>
      <c r="H88" s="36">
        <v>1227.9000000000001</v>
      </c>
      <c r="I88" s="36">
        <v>1246.6500000000001</v>
      </c>
      <c r="J88" s="36">
        <v>1259.3500000000001</v>
      </c>
      <c r="K88" s="31">
        <v>1233.95</v>
      </c>
      <c r="L88" s="31">
        <v>1202.5</v>
      </c>
      <c r="M88" s="31">
        <v>7.0495799999999997</v>
      </c>
      <c r="N88" s="1"/>
      <c r="O88" s="1"/>
    </row>
    <row r="89" spans="1:15" ht="12.75" customHeight="1">
      <c r="A89" s="51">
        <v>80</v>
      </c>
      <c r="B89" s="53" t="s">
        <v>119</v>
      </c>
      <c r="C89" s="31">
        <v>2497.75</v>
      </c>
      <c r="D89" s="36">
        <v>2467.7333333333331</v>
      </c>
      <c r="E89" s="36">
        <v>2426.7166666666662</v>
      </c>
      <c r="F89" s="36">
        <v>2355.6833333333329</v>
      </c>
      <c r="G89" s="36">
        <v>2314.6666666666661</v>
      </c>
      <c r="H89" s="36">
        <v>2538.7666666666664</v>
      </c>
      <c r="I89" s="36">
        <v>2579.7833333333338</v>
      </c>
      <c r="J89" s="36">
        <v>2650.8166666666666</v>
      </c>
      <c r="K89" s="31">
        <v>2508.75</v>
      </c>
      <c r="L89" s="31">
        <v>2396.6999999999998</v>
      </c>
      <c r="M89" s="31">
        <v>9.4260800000000007</v>
      </c>
      <c r="N89" s="1"/>
      <c r="O89" s="1"/>
    </row>
    <row r="90" spans="1:15" ht="12.75" customHeight="1">
      <c r="A90" s="51">
        <v>81</v>
      </c>
      <c r="B90" s="53" t="s">
        <v>121</v>
      </c>
      <c r="C90" s="31">
        <v>2306.3000000000002</v>
      </c>
      <c r="D90" s="36">
        <v>2299.1</v>
      </c>
      <c r="E90" s="36">
        <v>2282.1999999999998</v>
      </c>
      <c r="F90" s="36">
        <v>2258.1</v>
      </c>
      <c r="G90" s="36">
        <v>2241.1999999999998</v>
      </c>
      <c r="H90" s="36">
        <v>2323.1999999999998</v>
      </c>
      <c r="I90" s="36">
        <v>2340.1000000000004</v>
      </c>
      <c r="J90" s="36">
        <v>2364.1999999999998</v>
      </c>
      <c r="K90" s="31">
        <v>2316</v>
      </c>
      <c r="L90" s="31">
        <v>2275</v>
      </c>
      <c r="M90" s="31">
        <v>4.4616300000000004</v>
      </c>
      <c r="N90" s="1"/>
      <c r="O90" s="1"/>
    </row>
    <row r="91" spans="1:15" ht="12.75" customHeight="1">
      <c r="A91" s="51">
        <v>82</v>
      </c>
      <c r="B91" s="53" t="s">
        <v>395</v>
      </c>
      <c r="C91" s="31">
        <v>3197.05</v>
      </c>
      <c r="D91" s="36">
        <v>3204.3333333333335</v>
      </c>
      <c r="E91" s="36">
        <v>3175.666666666667</v>
      </c>
      <c r="F91" s="36">
        <v>3154.2833333333333</v>
      </c>
      <c r="G91" s="36">
        <v>3125.6166666666668</v>
      </c>
      <c r="H91" s="36">
        <v>3225.7166666666672</v>
      </c>
      <c r="I91" s="36">
        <v>3254.3833333333341</v>
      </c>
      <c r="J91" s="36">
        <v>3275.7666666666673</v>
      </c>
      <c r="K91" s="31">
        <v>3233</v>
      </c>
      <c r="L91" s="31">
        <v>3182.95</v>
      </c>
      <c r="M91" s="31">
        <v>0.48003000000000001</v>
      </c>
      <c r="N91" s="1"/>
      <c r="O91" s="1"/>
    </row>
    <row r="92" spans="1:15" ht="12.75" customHeight="1">
      <c r="A92" s="51">
        <v>83</v>
      </c>
      <c r="B92" s="53" t="s">
        <v>122</v>
      </c>
      <c r="C92" s="31">
        <v>540.9</v>
      </c>
      <c r="D92" s="36">
        <v>542.73333333333323</v>
      </c>
      <c r="E92" s="36">
        <v>532.26666666666642</v>
      </c>
      <c r="F92" s="36">
        <v>523.63333333333321</v>
      </c>
      <c r="G92" s="36">
        <v>513.1666666666664</v>
      </c>
      <c r="H92" s="36">
        <v>551.36666666666645</v>
      </c>
      <c r="I92" s="36">
        <v>561.83333333333337</v>
      </c>
      <c r="J92" s="36">
        <v>570.46666666666647</v>
      </c>
      <c r="K92" s="31">
        <v>553.20000000000005</v>
      </c>
      <c r="L92" s="31">
        <v>534.1</v>
      </c>
      <c r="M92" s="31">
        <v>13.21869</v>
      </c>
      <c r="N92" s="1"/>
      <c r="O92" s="1"/>
    </row>
    <row r="93" spans="1:15" ht="12.75" customHeight="1">
      <c r="A93" s="51">
        <v>84</v>
      </c>
      <c r="B93" s="53" t="s">
        <v>125</v>
      </c>
      <c r="C93" s="31">
        <v>1528.3</v>
      </c>
      <c r="D93" s="36">
        <v>1539.4666666666665</v>
      </c>
      <c r="E93" s="36">
        <v>1513.9333333333329</v>
      </c>
      <c r="F93" s="36">
        <v>1499.5666666666664</v>
      </c>
      <c r="G93" s="36">
        <v>1474.0333333333328</v>
      </c>
      <c r="H93" s="36">
        <v>1553.833333333333</v>
      </c>
      <c r="I93" s="36">
        <v>1579.3666666666663</v>
      </c>
      <c r="J93" s="36">
        <v>1593.7333333333331</v>
      </c>
      <c r="K93" s="31">
        <v>1565</v>
      </c>
      <c r="L93" s="31">
        <v>1525.1</v>
      </c>
      <c r="M93" s="31">
        <v>20.31775</v>
      </c>
      <c r="N93" s="1"/>
      <c r="O93" s="1"/>
    </row>
    <row r="94" spans="1:15" ht="12.75" customHeight="1">
      <c r="A94" s="51">
        <v>85</v>
      </c>
      <c r="B94" s="53" t="s">
        <v>126</v>
      </c>
      <c r="C94" s="31">
        <v>3756.7</v>
      </c>
      <c r="D94" s="36">
        <v>3741.8666666666668</v>
      </c>
      <c r="E94" s="36">
        <v>3671.7333333333336</v>
      </c>
      <c r="F94" s="36">
        <v>3586.7666666666669</v>
      </c>
      <c r="G94" s="36">
        <v>3516.6333333333337</v>
      </c>
      <c r="H94" s="36">
        <v>3826.8333333333335</v>
      </c>
      <c r="I94" s="36">
        <v>3896.9666666666667</v>
      </c>
      <c r="J94" s="36">
        <v>3981.9333333333334</v>
      </c>
      <c r="K94" s="31">
        <v>3812</v>
      </c>
      <c r="L94" s="31">
        <v>3656.9</v>
      </c>
      <c r="M94" s="31">
        <v>7.1741900000000003</v>
      </c>
      <c r="N94" s="1"/>
      <c r="O94" s="1"/>
    </row>
    <row r="95" spans="1:15" ht="12.75" customHeight="1">
      <c r="A95" s="51">
        <v>86</v>
      </c>
      <c r="B95" s="53" t="s">
        <v>127</v>
      </c>
      <c r="C95" s="31">
        <v>1480.15</v>
      </c>
      <c r="D95" s="36">
        <v>1479.4166666666667</v>
      </c>
      <c r="E95" s="36">
        <v>1463.9833333333336</v>
      </c>
      <c r="F95" s="36">
        <v>1447.8166666666668</v>
      </c>
      <c r="G95" s="36">
        <v>1432.3833333333337</v>
      </c>
      <c r="H95" s="36">
        <v>1495.5833333333335</v>
      </c>
      <c r="I95" s="36">
        <v>1511.0166666666664</v>
      </c>
      <c r="J95" s="36">
        <v>1527.1833333333334</v>
      </c>
      <c r="K95" s="31">
        <v>1494.85</v>
      </c>
      <c r="L95" s="31">
        <v>1463.25</v>
      </c>
      <c r="M95" s="31">
        <v>206.12723</v>
      </c>
      <c r="N95" s="1"/>
      <c r="O95" s="1"/>
    </row>
    <row r="96" spans="1:15" ht="12.75" customHeight="1">
      <c r="A96" s="51">
        <v>87</v>
      </c>
      <c r="B96" s="53" t="s">
        <v>128</v>
      </c>
      <c r="C96" s="31">
        <v>631.9</v>
      </c>
      <c r="D96" s="36">
        <v>634.88333333333333</v>
      </c>
      <c r="E96" s="36">
        <v>628.11666666666667</v>
      </c>
      <c r="F96" s="36">
        <v>624.33333333333337</v>
      </c>
      <c r="G96" s="36">
        <v>617.56666666666672</v>
      </c>
      <c r="H96" s="36">
        <v>638.66666666666663</v>
      </c>
      <c r="I96" s="36">
        <v>645.43333333333328</v>
      </c>
      <c r="J96" s="36">
        <v>649.21666666666658</v>
      </c>
      <c r="K96" s="31">
        <v>641.65</v>
      </c>
      <c r="L96" s="31">
        <v>631.1</v>
      </c>
      <c r="M96" s="31">
        <v>51.79918</v>
      </c>
      <c r="N96" s="1"/>
      <c r="O96" s="1"/>
    </row>
    <row r="97" spans="1:15" ht="12.75" customHeight="1">
      <c r="A97" s="51">
        <v>88</v>
      </c>
      <c r="B97" s="53" t="s">
        <v>124</v>
      </c>
      <c r="C97" s="31">
        <v>1544.15</v>
      </c>
      <c r="D97" s="36">
        <v>1539.7</v>
      </c>
      <c r="E97" s="36">
        <v>1521.2</v>
      </c>
      <c r="F97" s="36">
        <v>1498.25</v>
      </c>
      <c r="G97" s="36">
        <v>1479.75</v>
      </c>
      <c r="H97" s="36">
        <v>1562.65</v>
      </c>
      <c r="I97" s="36">
        <v>1581.15</v>
      </c>
      <c r="J97" s="36">
        <v>1604.1000000000001</v>
      </c>
      <c r="K97" s="31">
        <v>1558.2</v>
      </c>
      <c r="L97" s="31">
        <v>1516.75</v>
      </c>
      <c r="M97" s="31">
        <v>31.366019999999999</v>
      </c>
      <c r="N97" s="1"/>
      <c r="O97" s="1"/>
    </row>
    <row r="98" spans="1:15" ht="12.75" customHeight="1">
      <c r="A98" s="51">
        <v>89</v>
      </c>
      <c r="B98" s="53" t="s">
        <v>129</v>
      </c>
      <c r="C98" s="31">
        <v>4560.8</v>
      </c>
      <c r="D98" s="36">
        <v>4589.416666666667</v>
      </c>
      <c r="E98" s="36">
        <v>4493.3833333333341</v>
      </c>
      <c r="F98" s="36">
        <v>4425.9666666666672</v>
      </c>
      <c r="G98" s="36">
        <v>4329.9333333333343</v>
      </c>
      <c r="H98" s="36">
        <v>4656.8333333333339</v>
      </c>
      <c r="I98" s="36">
        <v>4752.8666666666668</v>
      </c>
      <c r="J98" s="36">
        <v>4820.2833333333338</v>
      </c>
      <c r="K98" s="31">
        <v>4685.45</v>
      </c>
      <c r="L98" s="31">
        <v>4522</v>
      </c>
      <c r="M98" s="31">
        <v>13.42779</v>
      </c>
      <c r="N98" s="1"/>
      <c r="O98" s="1"/>
    </row>
    <row r="99" spans="1:15" ht="12.75" customHeight="1">
      <c r="A99" s="51">
        <v>90</v>
      </c>
      <c r="B99" s="53" t="s">
        <v>131</v>
      </c>
      <c r="C99" s="31">
        <v>571.20000000000005</v>
      </c>
      <c r="D99" s="36">
        <v>568.35</v>
      </c>
      <c r="E99" s="36">
        <v>564.40000000000009</v>
      </c>
      <c r="F99" s="36">
        <v>557.6</v>
      </c>
      <c r="G99" s="36">
        <v>553.65000000000009</v>
      </c>
      <c r="H99" s="36">
        <v>575.15000000000009</v>
      </c>
      <c r="I99" s="36">
        <v>579.10000000000014</v>
      </c>
      <c r="J99" s="36">
        <v>585.90000000000009</v>
      </c>
      <c r="K99" s="31">
        <v>572.29999999999995</v>
      </c>
      <c r="L99" s="31">
        <v>561.54999999999995</v>
      </c>
      <c r="M99" s="31">
        <v>46.268770000000004</v>
      </c>
      <c r="N99" s="1"/>
      <c r="O99" s="1"/>
    </row>
    <row r="100" spans="1:15" ht="12.75" customHeight="1">
      <c r="A100" s="51">
        <v>91</v>
      </c>
      <c r="B100" s="53" t="s">
        <v>123</v>
      </c>
      <c r="C100" s="31">
        <v>3543</v>
      </c>
      <c r="D100" s="36">
        <v>3513</v>
      </c>
      <c r="E100" s="36">
        <v>3442</v>
      </c>
      <c r="F100" s="36">
        <v>3341</v>
      </c>
      <c r="G100" s="36">
        <v>3270</v>
      </c>
      <c r="H100" s="36">
        <v>3614</v>
      </c>
      <c r="I100" s="36">
        <v>3685</v>
      </c>
      <c r="J100" s="36">
        <v>3786</v>
      </c>
      <c r="K100" s="31">
        <v>3584</v>
      </c>
      <c r="L100" s="31">
        <v>3412</v>
      </c>
      <c r="M100" s="31">
        <v>31.695509999999999</v>
      </c>
      <c r="N100" s="1"/>
      <c r="O100" s="1"/>
    </row>
    <row r="101" spans="1:15" ht="12.75" customHeight="1">
      <c r="A101" s="51">
        <v>92</v>
      </c>
      <c r="B101" s="53" t="s">
        <v>133</v>
      </c>
      <c r="C101" s="31">
        <v>482.2</v>
      </c>
      <c r="D101" s="36">
        <v>478.13333333333338</v>
      </c>
      <c r="E101" s="36">
        <v>471.56666666666678</v>
      </c>
      <c r="F101" s="36">
        <v>460.93333333333339</v>
      </c>
      <c r="G101" s="36">
        <v>454.36666666666679</v>
      </c>
      <c r="H101" s="36">
        <v>488.76666666666677</v>
      </c>
      <c r="I101" s="36">
        <v>495.33333333333337</v>
      </c>
      <c r="J101" s="36">
        <v>505.96666666666675</v>
      </c>
      <c r="K101" s="31">
        <v>484.7</v>
      </c>
      <c r="L101" s="31">
        <v>467.5</v>
      </c>
      <c r="M101" s="31">
        <v>51.252459999999999</v>
      </c>
      <c r="N101" s="1"/>
      <c r="O101" s="1"/>
    </row>
    <row r="102" spans="1:15" ht="12.75" customHeight="1">
      <c r="A102" s="51">
        <v>93</v>
      </c>
      <c r="B102" s="53" t="s">
        <v>134</v>
      </c>
      <c r="C102" s="31">
        <v>2286.6999999999998</v>
      </c>
      <c r="D102" s="36">
        <v>2287.25</v>
      </c>
      <c r="E102" s="36">
        <v>2276.5</v>
      </c>
      <c r="F102" s="36">
        <v>2266.3000000000002</v>
      </c>
      <c r="G102" s="36">
        <v>2255.5500000000002</v>
      </c>
      <c r="H102" s="36">
        <v>2297.4499999999998</v>
      </c>
      <c r="I102" s="36">
        <v>2308.1999999999998</v>
      </c>
      <c r="J102" s="36">
        <v>2318.3999999999996</v>
      </c>
      <c r="K102" s="31">
        <v>2298</v>
      </c>
      <c r="L102" s="31">
        <v>2277.0500000000002</v>
      </c>
      <c r="M102" s="31">
        <v>12.21495</v>
      </c>
      <c r="N102" s="1"/>
      <c r="O102" s="1"/>
    </row>
    <row r="103" spans="1:15" ht="12.75" customHeight="1">
      <c r="A103" s="51">
        <v>94</v>
      </c>
      <c r="B103" s="53" t="s">
        <v>136</v>
      </c>
      <c r="C103" s="31">
        <v>1081.2</v>
      </c>
      <c r="D103" s="36">
        <v>1084.9666666666667</v>
      </c>
      <c r="E103" s="36">
        <v>1075.4833333333333</v>
      </c>
      <c r="F103" s="36">
        <v>1069.7666666666667</v>
      </c>
      <c r="G103" s="36">
        <v>1060.2833333333333</v>
      </c>
      <c r="H103" s="36">
        <v>1090.6833333333334</v>
      </c>
      <c r="I103" s="36">
        <v>1100.166666666667</v>
      </c>
      <c r="J103" s="36">
        <v>1105.8833333333334</v>
      </c>
      <c r="K103" s="31">
        <v>1094.45</v>
      </c>
      <c r="L103" s="31">
        <v>1079.25</v>
      </c>
      <c r="M103" s="31">
        <v>143.80395999999999</v>
      </c>
      <c r="N103" s="1"/>
      <c r="O103" s="1"/>
    </row>
    <row r="104" spans="1:15" ht="12.75" customHeight="1">
      <c r="A104" s="51">
        <v>95</v>
      </c>
      <c r="B104" s="53" t="s">
        <v>137</v>
      </c>
      <c r="C104" s="31">
        <v>1688.9</v>
      </c>
      <c r="D104" s="36">
        <v>1693.6333333333332</v>
      </c>
      <c r="E104" s="36">
        <v>1675.4166666666665</v>
      </c>
      <c r="F104" s="36">
        <v>1661.9333333333334</v>
      </c>
      <c r="G104" s="36">
        <v>1643.7166666666667</v>
      </c>
      <c r="H104" s="36">
        <v>1707.1166666666663</v>
      </c>
      <c r="I104" s="36">
        <v>1725.333333333333</v>
      </c>
      <c r="J104" s="36">
        <v>1738.8166666666662</v>
      </c>
      <c r="K104" s="31">
        <v>1711.85</v>
      </c>
      <c r="L104" s="31">
        <v>1680.15</v>
      </c>
      <c r="M104" s="31">
        <v>3.3423500000000002</v>
      </c>
      <c r="N104" s="1"/>
      <c r="O104" s="1"/>
    </row>
    <row r="105" spans="1:15" ht="12.75" customHeight="1">
      <c r="A105" s="51">
        <v>96</v>
      </c>
      <c r="B105" s="53" t="s">
        <v>138</v>
      </c>
      <c r="C105" s="31">
        <v>623.29999999999995</v>
      </c>
      <c r="D105" s="36">
        <v>622.4</v>
      </c>
      <c r="E105" s="36">
        <v>618.09999999999991</v>
      </c>
      <c r="F105" s="36">
        <v>612.9</v>
      </c>
      <c r="G105" s="36">
        <v>608.59999999999991</v>
      </c>
      <c r="H105" s="36">
        <v>627.59999999999991</v>
      </c>
      <c r="I105" s="36">
        <v>631.89999999999986</v>
      </c>
      <c r="J105" s="36">
        <v>637.09999999999991</v>
      </c>
      <c r="K105" s="31">
        <v>626.70000000000005</v>
      </c>
      <c r="L105" s="31">
        <v>617.20000000000005</v>
      </c>
      <c r="M105" s="31">
        <v>25.771550000000001</v>
      </c>
      <c r="N105" s="1"/>
      <c r="O105" s="1"/>
    </row>
    <row r="106" spans="1:15" ht="12.75" customHeight="1">
      <c r="A106" s="51">
        <v>97</v>
      </c>
      <c r="B106" s="53" t="s">
        <v>141</v>
      </c>
      <c r="C106" s="31">
        <v>79.150000000000006</v>
      </c>
      <c r="D106" s="36">
        <v>78.550000000000011</v>
      </c>
      <c r="E106" s="36">
        <v>77.65000000000002</v>
      </c>
      <c r="F106" s="36">
        <v>76.150000000000006</v>
      </c>
      <c r="G106" s="36">
        <v>75.250000000000014</v>
      </c>
      <c r="H106" s="36">
        <v>80.050000000000026</v>
      </c>
      <c r="I106" s="36">
        <v>80.95</v>
      </c>
      <c r="J106" s="36">
        <v>82.450000000000031</v>
      </c>
      <c r="K106" s="31">
        <v>79.45</v>
      </c>
      <c r="L106" s="31">
        <v>77.05</v>
      </c>
      <c r="M106" s="31">
        <v>469.16726999999997</v>
      </c>
      <c r="N106" s="1"/>
      <c r="O106" s="1"/>
    </row>
    <row r="107" spans="1:15" ht="12.75" customHeight="1">
      <c r="A107" s="51">
        <v>98</v>
      </c>
      <c r="B107" s="53" t="s">
        <v>155</v>
      </c>
      <c r="C107" s="31">
        <v>425.85</v>
      </c>
      <c r="D107" s="36">
        <v>426.38333333333338</v>
      </c>
      <c r="E107" s="36">
        <v>424.06666666666678</v>
      </c>
      <c r="F107" s="36">
        <v>422.28333333333342</v>
      </c>
      <c r="G107" s="36">
        <v>419.96666666666681</v>
      </c>
      <c r="H107" s="36">
        <v>428.16666666666674</v>
      </c>
      <c r="I107" s="36">
        <v>430.48333333333335</v>
      </c>
      <c r="J107" s="36">
        <v>432.26666666666671</v>
      </c>
      <c r="K107" s="31">
        <v>428.7</v>
      </c>
      <c r="L107" s="31">
        <v>424.6</v>
      </c>
      <c r="M107" s="31">
        <v>88.536779999999993</v>
      </c>
      <c r="N107" s="1"/>
      <c r="O107" s="1"/>
    </row>
    <row r="108" spans="1:15" ht="12.75" customHeight="1">
      <c r="A108" s="51">
        <v>99</v>
      </c>
      <c r="B108" s="53" t="s">
        <v>280</v>
      </c>
      <c r="C108" s="31">
        <v>533.70000000000005</v>
      </c>
      <c r="D108" s="36">
        <v>533.06666666666672</v>
      </c>
      <c r="E108" s="36">
        <v>529.43333333333339</v>
      </c>
      <c r="F108" s="36">
        <v>525.16666666666663</v>
      </c>
      <c r="G108" s="36">
        <v>521.5333333333333</v>
      </c>
      <c r="H108" s="36">
        <v>537.33333333333348</v>
      </c>
      <c r="I108" s="36">
        <v>540.96666666666692</v>
      </c>
      <c r="J108" s="36">
        <v>545.23333333333358</v>
      </c>
      <c r="K108" s="31">
        <v>536.70000000000005</v>
      </c>
      <c r="L108" s="31">
        <v>528.79999999999995</v>
      </c>
      <c r="M108" s="31">
        <v>15.39019</v>
      </c>
      <c r="N108" s="1"/>
      <c r="O108" s="1"/>
    </row>
    <row r="109" spans="1:15" ht="12.75" customHeight="1">
      <c r="A109" s="51">
        <v>100</v>
      </c>
      <c r="B109" s="53" t="s">
        <v>144</v>
      </c>
      <c r="C109" s="31">
        <v>605.70000000000005</v>
      </c>
      <c r="D109" s="36">
        <v>603.53333333333342</v>
      </c>
      <c r="E109" s="36">
        <v>598.86666666666679</v>
      </c>
      <c r="F109" s="36">
        <v>592.03333333333342</v>
      </c>
      <c r="G109" s="36">
        <v>587.36666666666679</v>
      </c>
      <c r="H109" s="36">
        <v>610.36666666666679</v>
      </c>
      <c r="I109" s="36">
        <v>615.03333333333353</v>
      </c>
      <c r="J109" s="36">
        <v>621.86666666666679</v>
      </c>
      <c r="K109" s="31">
        <v>608.20000000000005</v>
      </c>
      <c r="L109" s="31">
        <v>596.70000000000005</v>
      </c>
      <c r="M109" s="31">
        <v>24.482589999999998</v>
      </c>
      <c r="N109" s="1"/>
      <c r="O109" s="1"/>
    </row>
    <row r="110" spans="1:15" ht="12.75" customHeight="1">
      <c r="A110" s="51">
        <v>101</v>
      </c>
      <c r="B110" s="53" t="s">
        <v>152</v>
      </c>
      <c r="C110" s="31">
        <v>174.2</v>
      </c>
      <c r="D110" s="36">
        <v>172.66666666666666</v>
      </c>
      <c r="E110" s="36">
        <v>170.83333333333331</v>
      </c>
      <c r="F110" s="36">
        <v>167.46666666666667</v>
      </c>
      <c r="G110" s="36">
        <v>165.63333333333333</v>
      </c>
      <c r="H110" s="36">
        <v>176.0333333333333</v>
      </c>
      <c r="I110" s="36">
        <v>177.86666666666662</v>
      </c>
      <c r="J110" s="36">
        <v>181.23333333333329</v>
      </c>
      <c r="K110" s="31">
        <v>174.5</v>
      </c>
      <c r="L110" s="31">
        <v>169.3</v>
      </c>
      <c r="M110" s="31">
        <v>290.81495000000001</v>
      </c>
      <c r="N110" s="1"/>
      <c r="O110" s="1"/>
    </row>
    <row r="111" spans="1:15" ht="12.75" customHeight="1">
      <c r="A111" s="51">
        <v>102</v>
      </c>
      <c r="B111" s="53" t="s">
        <v>154</v>
      </c>
      <c r="C111" s="31">
        <v>1003.8</v>
      </c>
      <c r="D111" s="36">
        <v>993.4</v>
      </c>
      <c r="E111" s="36">
        <v>974.5</v>
      </c>
      <c r="F111" s="36">
        <v>945.2</v>
      </c>
      <c r="G111" s="36">
        <v>926.30000000000007</v>
      </c>
      <c r="H111" s="36">
        <v>1022.6999999999999</v>
      </c>
      <c r="I111" s="36">
        <v>1041.5999999999999</v>
      </c>
      <c r="J111" s="36">
        <v>1070.8999999999999</v>
      </c>
      <c r="K111" s="31">
        <v>1012.3</v>
      </c>
      <c r="L111" s="31">
        <v>964.1</v>
      </c>
      <c r="M111" s="31">
        <v>80.685860000000005</v>
      </c>
      <c r="N111" s="1"/>
      <c r="O111" s="1"/>
    </row>
    <row r="112" spans="1:15" ht="12.75" customHeight="1">
      <c r="A112" s="51">
        <v>103</v>
      </c>
      <c r="B112" s="53" t="s">
        <v>412</v>
      </c>
      <c r="C112" s="31">
        <v>146.1</v>
      </c>
      <c r="D112" s="36">
        <v>146.18333333333334</v>
      </c>
      <c r="E112" s="36">
        <v>144.21666666666667</v>
      </c>
      <c r="F112" s="36">
        <v>142.33333333333334</v>
      </c>
      <c r="G112" s="36">
        <v>140.36666666666667</v>
      </c>
      <c r="H112" s="36">
        <v>148.06666666666666</v>
      </c>
      <c r="I112" s="36">
        <v>150.03333333333336</v>
      </c>
      <c r="J112" s="36">
        <v>151.91666666666666</v>
      </c>
      <c r="K112" s="31">
        <v>148.15</v>
      </c>
      <c r="L112" s="31">
        <v>144.30000000000001</v>
      </c>
      <c r="M112" s="31">
        <v>592.36883</v>
      </c>
      <c r="N112" s="1"/>
      <c r="O112" s="1"/>
    </row>
    <row r="113" spans="1:15" ht="12.75" customHeight="1">
      <c r="A113" s="51">
        <v>104</v>
      </c>
      <c r="B113" s="53" t="s">
        <v>143</v>
      </c>
      <c r="C113" s="31">
        <v>443.65</v>
      </c>
      <c r="D113" s="36">
        <v>443.98333333333329</v>
      </c>
      <c r="E113" s="36">
        <v>440.01666666666659</v>
      </c>
      <c r="F113" s="36">
        <v>436.38333333333333</v>
      </c>
      <c r="G113" s="36">
        <v>432.41666666666663</v>
      </c>
      <c r="H113" s="36">
        <v>447.61666666666656</v>
      </c>
      <c r="I113" s="36">
        <v>451.58333333333326</v>
      </c>
      <c r="J113" s="36">
        <v>455.21666666666653</v>
      </c>
      <c r="K113" s="31">
        <v>447.95</v>
      </c>
      <c r="L113" s="31">
        <v>440.35</v>
      </c>
      <c r="M113" s="31">
        <v>20.566040000000001</v>
      </c>
      <c r="N113" s="1"/>
      <c r="O113" s="1"/>
    </row>
    <row r="114" spans="1:15" ht="12.75" customHeight="1">
      <c r="A114" s="51">
        <v>105</v>
      </c>
      <c r="B114" s="53" t="s">
        <v>149</v>
      </c>
      <c r="C114" s="31">
        <v>304.75</v>
      </c>
      <c r="D114" s="36">
        <v>307.63333333333333</v>
      </c>
      <c r="E114" s="36">
        <v>300.76666666666665</v>
      </c>
      <c r="F114" s="36">
        <v>296.7833333333333</v>
      </c>
      <c r="G114" s="36">
        <v>289.91666666666663</v>
      </c>
      <c r="H114" s="36">
        <v>311.61666666666667</v>
      </c>
      <c r="I114" s="36">
        <v>318.48333333333335</v>
      </c>
      <c r="J114" s="36">
        <v>322.4666666666667</v>
      </c>
      <c r="K114" s="31">
        <v>314.5</v>
      </c>
      <c r="L114" s="31">
        <v>303.64999999999998</v>
      </c>
      <c r="M114" s="31">
        <v>188.43574000000001</v>
      </c>
      <c r="N114" s="1"/>
      <c r="O114" s="1"/>
    </row>
    <row r="115" spans="1:15" ht="12.75" customHeight="1">
      <c r="A115" s="51">
        <v>106</v>
      </c>
      <c r="B115" s="53" t="s">
        <v>148</v>
      </c>
      <c r="C115" s="31">
        <v>1559.4</v>
      </c>
      <c r="D115" s="36">
        <v>1555.7833333333335</v>
      </c>
      <c r="E115" s="36">
        <v>1540.616666666667</v>
      </c>
      <c r="F115" s="36">
        <v>1521.8333333333335</v>
      </c>
      <c r="G115" s="36">
        <v>1506.666666666667</v>
      </c>
      <c r="H115" s="36">
        <v>1574.5666666666671</v>
      </c>
      <c r="I115" s="36">
        <v>1589.7333333333336</v>
      </c>
      <c r="J115" s="36">
        <v>1608.5166666666671</v>
      </c>
      <c r="K115" s="31">
        <v>1570.95</v>
      </c>
      <c r="L115" s="31">
        <v>1537</v>
      </c>
      <c r="M115" s="31">
        <v>23.35256</v>
      </c>
      <c r="N115" s="1"/>
      <c r="O115" s="1"/>
    </row>
    <row r="116" spans="1:15" ht="12.75" customHeight="1">
      <c r="A116" s="51">
        <v>107</v>
      </c>
      <c r="B116" s="53" t="s">
        <v>184</v>
      </c>
      <c r="C116" s="31">
        <v>5656</v>
      </c>
      <c r="D116" s="36">
        <v>5675.5333333333328</v>
      </c>
      <c r="E116" s="36">
        <v>5617.9666666666653</v>
      </c>
      <c r="F116" s="36">
        <v>5579.9333333333325</v>
      </c>
      <c r="G116" s="36">
        <v>5522.366666666665</v>
      </c>
      <c r="H116" s="36">
        <v>5713.5666666666657</v>
      </c>
      <c r="I116" s="36">
        <v>5771.1333333333332</v>
      </c>
      <c r="J116" s="36">
        <v>5809.1666666666661</v>
      </c>
      <c r="K116" s="31">
        <v>5733.1</v>
      </c>
      <c r="L116" s="31">
        <v>5637.5</v>
      </c>
      <c r="M116" s="31">
        <v>1.6434299999999999</v>
      </c>
      <c r="N116" s="1"/>
      <c r="O116" s="1"/>
    </row>
    <row r="117" spans="1:15" ht="12.75" customHeight="1">
      <c r="A117" s="51">
        <v>108</v>
      </c>
      <c r="B117" s="53" t="s">
        <v>150</v>
      </c>
      <c r="C117" s="31">
        <v>1482.85</v>
      </c>
      <c r="D117" s="36">
        <v>1485.6166666666668</v>
      </c>
      <c r="E117" s="36">
        <v>1478.0833333333335</v>
      </c>
      <c r="F117" s="36">
        <v>1473.3166666666666</v>
      </c>
      <c r="G117" s="36">
        <v>1465.7833333333333</v>
      </c>
      <c r="H117" s="36">
        <v>1490.3833333333337</v>
      </c>
      <c r="I117" s="36">
        <v>1497.916666666667</v>
      </c>
      <c r="J117" s="36">
        <v>1502.6833333333338</v>
      </c>
      <c r="K117" s="31">
        <v>1493.15</v>
      </c>
      <c r="L117" s="31">
        <v>1480.85</v>
      </c>
      <c r="M117" s="31">
        <v>72.793999999999997</v>
      </c>
      <c r="N117" s="1"/>
      <c r="O117" s="1"/>
    </row>
    <row r="118" spans="1:15" ht="12.75" customHeight="1">
      <c r="A118" s="51">
        <v>109</v>
      </c>
      <c r="B118" s="53" t="s">
        <v>147</v>
      </c>
      <c r="C118" s="31">
        <v>3567.8</v>
      </c>
      <c r="D118" s="36">
        <v>3587.7666666666664</v>
      </c>
      <c r="E118" s="36">
        <v>3530.5333333333328</v>
      </c>
      <c r="F118" s="36">
        <v>3493.2666666666664</v>
      </c>
      <c r="G118" s="36">
        <v>3436.0333333333328</v>
      </c>
      <c r="H118" s="36">
        <v>3625.0333333333328</v>
      </c>
      <c r="I118" s="36">
        <v>3682.2666666666664</v>
      </c>
      <c r="J118" s="36">
        <v>3719.5333333333328</v>
      </c>
      <c r="K118" s="31">
        <v>3645</v>
      </c>
      <c r="L118" s="31">
        <v>3550.5</v>
      </c>
      <c r="M118" s="31">
        <v>9.3679799999999993</v>
      </c>
      <c r="N118" s="1"/>
      <c r="O118" s="1"/>
    </row>
    <row r="119" spans="1:15" ht="12.75" customHeight="1">
      <c r="A119" s="51">
        <v>110</v>
      </c>
      <c r="B119" s="53" t="s">
        <v>153</v>
      </c>
      <c r="C119" s="31">
        <v>1233.55</v>
      </c>
      <c r="D119" s="36">
        <v>1235.4833333333333</v>
      </c>
      <c r="E119" s="36">
        <v>1223.3666666666668</v>
      </c>
      <c r="F119" s="36">
        <v>1213.1833333333334</v>
      </c>
      <c r="G119" s="36">
        <v>1201.0666666666668</v>
      </c>
      <c r="H119" s="36">
        <v>1245.6666666666667</v>
      </c>
      <c r="I119" s="36">
        <v>1257.7833333333331</v>
      </c>
      <c r="J119" s="36">
        <v>1267.9666666666667</v>
      </c>
      <c r="K119" s="31">
        <v>1247.5999999999999</v>
      </c>
      <c r="L119" s="31">
        <v>1225.3</v>
      </c>
      <c r="M119" s="31">
        <v>1.9882500000000001</v>
      </c>
      <c r="N119" s="1"/>
      <c r="O119" s="1"/>
    </row>
    <row r="120" spans="1:15" ht="12.75" customHeight="1">
      <c r="A120" s="51">
        <v>111</v>
      </c>
      <c r="B120" s="53" t="s">
        <v>281</v>
      </c>
      <c r="C120" s="31">
        <v>542.20000000000005</v>
      </c>
      <c r="D120" s="36">
        <v>534.91666666666663</v>
      </c>
      <c r="E120" s="36">
        <v>526.83333333333326</v>
      </c>
      <c r="F120" s="36">
        <v>511.46666666666658</v>
      </c>
      <c r="G120" s="36">
        <v>503.38333333333321</v>
      </c>
      <c r="H120" s="36">
        <v>550.2833333333333</v>
      </c>
      <c r="I120" s="36">
        <v>558.36666666666656</v>
      </c>
      <c r="J120" s="36">
        <v>573.73333333333335</v>
      </c>
      <c r="K120" s="31">
        <v>543</v>
      </c>
      <c r="L120" s="31">
        <v>519.54999999999995</v>
      </c>
      <c r="M120" s="31">
        <v>40.410530000000001</v>
      </c>
      <c r="N120" s="1"/>
      <c r="O120" s="1"/>
    </row>
    <row r="121" spans="1:15" ht="12.75" customHeight="1">
      <c r="A121" s="51">
        <v>112</v>
      </c>
      <c r="B121" s="53" t="s">
        <v>158</v>
      </c>
      <c r="C121" s="31">
        <v>879.25</v>
      </c>
      <c r="D121" s="36">
        <v>874.21666666666658</v>
      </c>
      <c r="E121" s="36">
        <v>866.58333333333314</v>
      </c>
      <c r="F121" s="36">
        <v>853.91666666666652</v>
      </c>
      <c r="G121" s="36">
        <v>846.28333333333308</v>
      </c>
      <c r="H121" s="36">
        <v>886.88333333333321</v>
      </c>
      <c r="I121" s="36">
        <v>894.51666666666665</v>
      </c>
      <c r="J121" s="36">
        <v>907.18333333333328</v>
      </c>
      <c r="K121" s="31">
        <v>881.85</v>
      </c>
      <c r="L121" s="31">
        <v>861.55</v>
      </c>
      <c r="M121" s="31">
        <v>27.847829999999998</v>
      </c>
      <c r="N121" s="1"/>
      <c r="O121" s="1"/>
    </row>
    <row r="122" spans="1:15" ht="12.75" customHeight="1">
      <c r="A122" s="51">
        <v>113</v>
      </c>
      <c r="B122" s="53" t="s">
        <v>156</v>
      </c>
      <c r="C122" s="31">
        <v>896.9</v>
      </c>
      <c r="D122" s="36">
        <v>884.73333333333323</v>
      </c>
      <c r="E122" s="36">
        <v>869.46666666666647</v>
      </c>
      <c r="F122" s="36">
        <v>842.03333333333319</v>
      </c>
      <c r="G122" s="36">
        <v>826.76666666666642</v>
      </c>
      <c r="H122" s="36">
        <v>912.16666666666652</v>
      </c>
      <c r="I122" s="36">
        <v>927.43333333333317</v>
      </c>
      <c r="J122" s="36">
        <v>954.86666666666656</v>
      </c>
      <c r="K122" s="31">
        <v>900</v>
      </c>
      <c r="L122" s="31">
        <v>857.3</v>
      </c>
      <c r="M122" s="31">
        <v>40.874360000000003</v>
      </c>
      <c r="N122" s="1"/>
      <c r="O122" s="1"/>
    </row>
    <row r="123" spans="1:15" ht="12.75" customHeight="1">
      <c r="A123" s="51">
        <v>114</v>
      </c>
      <c r="B123" s="53" t="s">
        <v>159</v>
      </c>
      <c r="C123" s="31">
        <v>458.2</v>
      </c>
      <c r="D123" s="36">
        <v>460.08333333333331</v>
      </c>
      <c r="E123" s="36">
        <v>455.11666666666662</v>
      </c>
      <c r="F123" s="36">
        <v>452.0333333333333</v>
      </c>
      <c r="G123" s="36">
        <v>447.06666666666661</v>
      </c>
      <c r="H123" s="36">
        <v>463.16666666666663</v>
      </c>
      <c r="I123" s="36">
        <v>468.13333333333333</v>
      </c>
      <c r="J123" s="36">
        <v>471.21666666666664</v>
      </c>
      <c r="K123" s="31">
        <v>465.05</v>
      </c>
      <c r="L123" s="31">
        <v>457</v>
      </c>
      <c r="M123" s="31">
        <v>35.21884</v>
      </c>
      <c r="N123" s="1"/>
      <c r="O123" s="1"/>
    </row>
    <row r="124" spans="1:15" ht="12.75" customHeight="1">
      <c r="A124" s="51">
        <v>115</v>
      </c>
      <c r="B124" s="53" t="s">
        <v>429</v>
      </c>
      <c r="C124" s="31">
        <v>1511.5</v>
      </c>
      <c r="D124" s="36">
        <v>1519.1499999999999</v>
      </c>
      <c r="E124" s="36">
        <v>1476.3999999999996</v>
      </c>
      <c r="F124" s="36">
        <v>1441.2999999999997</v>
      </c>
      <c r="G124" s="36">
        <v>1398.5499999999995</v>
      </c>
      <c r="H124" s="36">
        <v>1554.2499999999998</v>
      </c>
      <c r="I124" s="36">
        <v>1597.0000000000002</v>
      </c>
      <c r="J124" s="36">
        <v>1632.1</v>
      </c>
      <c r="K124" s="31">
        <v>1561.9</v>
      </c>
      <c r="L124" s="31">
        <v>1484.05</v>
      </c>
      <c r="M124" s="31">
        <v>15.76132</v>
      </c>
      <c r="N124" s="1"/>
      <c r="O124" s="1"/>
    </row>
    <row r="125" spans="1:15" ht="12.75" customHeight="1">
      <c r="A125" s="51">
        <v>116</v>
      </c>
      <c r="B125" s="53" t="s">
        <v>160</v>
      </c>
      <c r="C125" s="31">
        <v>1757.4</v>
      </c>
      <c r="D125" s="36">
        <v>1769.95</v>
      </c>
      <c r="E125" s="36">
        <v>1741.9</v>
      </c>
      <c r="F125" s="36">
        <v>1726.4</v>
      </c>
      <c r="G125" s="36">
        <v>1698.3500000000001</v>
      </c>
      <c r="H125" s="36">
        <v>1785.45</v>
      </c>
      <c r="I125" s="36">
        <v>1813.4999999999998</v>
      </c>
      <c r="J125" s="36">
        <v>1829</v>
      </c>
      <c r="K125" s="31">
        <v>1798</v>
      </c>
      <c r="L125" s="31">
        <v>1754.45</v>
      </c>
      <c r="M125" s="31">
        <v>68.511899999999997</v>
      </c>
      <c r="N125" s="1"/>
      <c r="O125" s="1"/>
    </row>
    <row r="126" spans="1:15" ht="12.75" customHeight="1">
      <c r="A126" s="51">
        <v>117</v>
      </c>
      <c r="B126" s="53" t="s">
        <v>161</v>
      </c>
      <c r="C126" s="31">
        <v>166.85</v>
      </c>
      <c r="D126" s="36">
        <v>165.81666666666666</v>
      </c>
      <c r="E126" s="36">
        <v>163.83333333333331</v>
      </c>
      <c r="F126" s="36">
        <v>160.81666666666666</v>
      </c>
      <c r="G126" s="36">
        <v>158.83333333333331</v>
      </c>
      <c r="H126" s="36">
        <v>168.83333333333331</v>
      </c>
      <c r="I126" s="36">
        <v>170.81666666666666</v>
      </c>
      <c r="J126" s="36">
        <v>173.83333333333331</v>
      </c>
      <c r="K126" s="31">
        <v>167.8</v>
      </c>
      <c r="L126" s="31">
        <v>162.80000000000001</v>
      </c>
      <c r="M126" s="31">
        <v>65.329170000000005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5582.5</v>
      </c>
      <c r="D127" s="36">
        <v>5588.2666666666664</v>
      </c>
      <c r="E127" s="36">
        <v>5524.4833333333327</v>
      </c>
      <c r="F127" s="36">
        <v>5466.4666666666662</v>
      </c>
      <c r="G127" s="36">
        <v>5402.6833333333325</v>
      </c>
      <c r="H127" s="36">
        <v>5646.2833333333328</v>
      </c>
      <c r="I127" s="36">
        <v>5710.0666666666657</v>
      </c>
      <c r="J127" s="36">
        <v>5768.083333333333</v>
      </c>
      <c r="K127" s="31">
        <v>5652.05</v>
      </c>
      <c r="L127" s="31">
        <v>5530.25</v>
      </c>
      <c r="M127" s="31">
        <v>2.0420500000000001</v>
      </c>
      <c r="N127" s="1"/>
      <c r="O127" s="1"/>
    </row>
    <row r="128" spans="1:15" ht="12.75" customHeight="1">
      <c r="A128" s="51">
        <v>119</v>
      </c>
      <c r="B128" s="53" t="s">
        <v>164</v>
      </c>
      <c r="C128" s="31">
        <v>639.1</v>
      </c>
      <c r="D128" s="36">
        <v>637.56666666666672</v>
      </c>
      <c r="E128" s="36">
        <v>632.18333333333339</v>
      </c>
      <c r="F128" s="36">
        <v>625.26666666666665</v>
      </c>
      <c r="G128" s="36">
        <v>619.88333333333333</v>
      </c>
      <c r="H128" s="36">
        <v>644.48333333333346</v>
      </c>
      <c r="I128" s="36">
        <v>649.8666666666669</v>
      </c>
      <c r="J128" s="36">
        <v>656.78333333333353</v>
      </c>
      <c r="K128" s="31">
        <v>642.95000000000005</v>
      </c>
      <c r="L128" s="31">
        <v>630.65</v>
      </c>
      <c r="M128" s="31">
        <v>16.085999999999999</v>
      </c>
      <c r="N128" s="1"/>
      <c r="O128" s="1"/>
    </row>
    <row r="129" spans="1:15" ht="12.75" customHeight="1">
      <c r="A129" s="51">
        <v>120</v>
      </c>
      <c r="B129" s="53" t="s">
        <v>166</v>
      </c>
      <c r="C129" s="31">
        <v>4900.75</v>
      </c>
      <c r="D129" s="36">
        <v>4895.1166666666668</v>
      </c>
      <c r="E129" s="36">
        <v>4872.2833333333338</v>
      </c>
      <c r="F129" s="36">
        <v>4843.8166666666666</v>
      </c>
      <c r="G129" s="36">
        <v>4820.9833333333336</v>
      </c>
      <c r="H129" s="36">
        <v>4923.5833333333339</v>
      </c>
      <c r="I129" s="36">
        <v>4946.4166666666661</v>
      </c>
      <c r="J129" s="36">
        <v>4974.8833333333341</v>
      </c>
      <c r="K129" s="31">
        <v>4917.95</v>
      </c>
      <c r="L129" s="31">
        <v>4866.6499999999996</v>
      </c>
      <c r="M129" s="31">
        <v>4.5439299999999996</v>
      </c>
      <c r="N129" s="1"/>
      <c r="O129" s="1"/>
    </row>
    <row r="130" spans="1:15" ht="12.75" customHeight="1">
      <c r="A130" s="51">
        <v>121</v>
      </c>
      <c r="B130" s="53" t="s">
        <v>165</v>
      </c>
      <c r="C130" s="31">
        <v>3807.4</v>
      </c>
      <c r="D130" s="36">
        <v>3812.8833333333332</v>
      </c>
      <c r="E130" s="36">
        <v>3765.7666666666664</v>
      </c>
      <c r="F130" s="36">
        <v>3724.1333333333332</v>
      </c>
      <c r="G130" s="36">
        <v>3677.0166666666664</v>
      </c>
      <c r="H130" s="36">
        <v>3854.5166666666664</v>
      </c>
      <c r="I130" s="36">
        <v>3901.6333333333332</v>
      </c>
      <c r="J130" s="36">
        <v>3943.2666666666664</v>
      </c>
      <c r="K130" s="31">
        <v>3860</v>
      </c>
      <c r="L130" s="31">
        <v>3771.25</v>
      </c>
      <c r="M130" s="31">
        <v>36.081620000000001</v>
      </c>
      <c r="N130" s="1"/>
      <c r="O130" s="1"/>
    </row>
    <row r="131" spans="1:15" ht="12.75" customHeight="1">
      <c r="A131" s="51">
        <v>122</v>
      </c>
      <c r="B131" s="53" t="s">
        <v>163</v>
      </c>
      <c r="C131" s="31">
        <v>415.25</v>
      </c>
      <c r="D131" s="36">
        <v>412.40000000000003</v>
      </c>
      <c r="E131" s="36">
        <v>407.85000000000008</v>
      </c>
      <c r="F131" s="36">
        <v>400.45000000000005</v>
      </c>
      <c r="G131" s="36">
        <v>395.90000000000009</v>
      </c>
      <c r="H131" s="36">
        <v>419.80000000000007</v>
      </c>
      <c r="I131" s="36">
        <v>424.35</v>
      </c>
      <c r="J131" s="36">
        <v>431.75000000000006</v>
      </c>
      <c r="K131" s="31">
        <v>416.95</v>
      </c>
      <c r="L131" s="31">
        <v>405</v>
      </c>
      <c r="M131" s="31">
        <v>15.740180000000001</v>
      </c>
      <c r="N131" s="1"/>
      <c r="O131" s="1"/>
    </row>
    <row r="132" spans="1:15" ht="12.75" customHeight="1">
      <c r="A132" s="51">
        <v>123</v>
      </c>
      <c r="B132" s="53" t="s">
        <v>282</v>
      </c>
      <c r="C132" s="31">
        <v>998.4</v>
      </c>
      <c r="D132" s="36">
        <v>987.16666666666663</v>
      </c>
      <c r="E132" s="36">
        <v>972.5333333333333</v>
      </c>
      <c r="F132" s="36">
        <v>946.66666666666663</v>
      </c>
      <c r="G132" s="36">
        <v>932.0333333333333</v>
      </c>
      <c r="H132" s="36">
        <v>1013.0333333333333</v>
      </c>
      <c r="I132" s="36">
        <v>1027.6666666666667</v>
      </c>
      <c r="J132" s="36">
        <v>1053.5333333333333</v>
      </c>
      <c r="K132" s="31">
        <v>1001.8</v>
      </c>
      <c r="L132" s="31">
        <v>961.3</v>
      </c>
      <c r="M132" s="31">
        <v>59.226129999999998</v>
      </c>
      <c r="N132" s="1"/>
      <c r="O132" s="1"/>
    </row>
    <row r="133" spans="1:15" ht="12.75" customHeight="1">
      <c r="A133" s="51">
        <v>124</v>
      </c>
      <c r="B133" s="53" t="s">
        <v>168</v>
      </c>
      <c r="C133" s="31">
        <v>1609.9</v>
      </c>
      <c r="D133" s="36">
        <v>1611</v>
      </c>
      <c r="E133" s="36">
        <v>1600.15</v>
      </c>
      <c r="F133" s="36">
        <v>1590.4</v>
      </c>
      <c r="G133" s="36">
        <v>1579.5500000000002</v>
      </c>
      <c r="H133" s="36">
        <v>1620.75</v>
      </c>
      <c r="I133" s="36">
        <v>1631.6</v>
      </c>
      <c r="J133" s="36">
        <v>1641.35</v>
      </c>
      <c r="K133" s="31">
        <v>1621.85</v>
      </c>
      <c r="L133" s="31">
        <v>1601.25</v>
      </c>
      <c r="M133" s="31">
        <v>6.4264099999999997</v>
      </c>
      <c r="N133" s="1"/>
      <c r="O133" s="1"/>
    </row>
    <row r="134" spans="1:15" ht="12.75" customHeight="1">
      <c r="A134" s="51">
        <v>125</v>
      </c>
      <c r="B134" s="53" t="s">
        <v>181</v>
      </c>
      <c r="C134" s="31">
        <v>137092.79999999999</v>
      </c>
      <c r="D134" s="36">
        <v>136496.48333333334</v>
      </c>
      <c r="E134" s="36">
        <v>135503.01666666666</v>
      </c>
      <c r="F134" s="36">
        <v>133913.23333333334</v>
      </c>
      <c r="G134" s="36">
        <v>132919.76666666666</v>
      </c>
      <c r="H134" s="36">
        <v>138086.26666666666</v>
      </c>
      <c r="I134" s="36">
        <v>139079.73333333334</v>
      </c>
      <c r="J134" s="36">
        <v>140669.51666666666</v>
      </c>
      <c r="K134" s="31">
        <v>137489.95000000001</v>
      </c>
      <c r="L134" s="31">
        <v>134906.70000000001</v>
      </c>
      <c r="M134" s="31">
        <v>7.7560000000000004E-2</v>
      </c>
      <c r="N134" s="1"/>
      <c r="O134" s="1"/>
    </row>
    <row r="135" spans="1:15" ht="12.75" customHeight="1">
      <c r="A135" s="51">
        <v>126</v>
      </c>
      <c r="B135" s="53" t="s">
        <v>444</v>
      </c>
      <c r="C135" s="31">
        <v>1167.2</v>
      </c>
      <c r="D135" s="36">
        <v>1174.3333333333335</v>
      </c>
      <c r="E135" s="36">
        <v>1153.0166666666669</v>
      </c>
      <c r="F135" s="36">
        <v>1138.8333333333335</v>
      </c>
      <c r="G135" s="36">
        <v>1117.5166666666669</v>
      </c>
      <c r="H135" s="36">
        <v>1188.5166666666669</v>
      </c>
      <c r="I135" s="36">
        <v>1209.8333333333335</v>
      </c>
      <c r="J135" s="36">
        <v>1224.0166666666669</v>
      </c>
      <c r="K135" s="31">
        <v>1195.6500000000001</v>
      </c>
      <c r="L135" s="31">
        <v>1160.1500000000001</v>
      </c>
      <c r="M135" s="31">
        <v>4.2817499999999997</v>
      </c>
      <c r="N135" s="1"/>
      <c r="O135" s="1"/>
    </row>
    <row r="136" spans="1:15" ht="12.75" customHeight="1">
      <c r="A136" s="51">
        <v>127</v>
      </c>
      <c r="B136" s="53" t="s">
        <v>170</v>
      </c>
      <c r="C136" s="31">
        <v>296.05</v>
      </c>
      <c r="D136" s="36">
        <v>293.33333333333331</v>
      </c>
      <c r="E136" s="36">
        <v>287.66666666666663</v>
      </c>
      <c r="F136" s="36">
        <v>279.2833333333333</v>
      </c>
      <c r="G136" s="36">
        <v>273.61666666666662</v>
      </c>
      <c r="H136" s="36">
        <v>301.71666666666664</v>
      </c>
      <c r="I136" s="36">
        <v>307.38333333333327</v>
      </c>
      <c r="J136" s="36">
        <v>315.76666666666665</v>
      </c>
      <c r="K136" s="31">
        <v>299</v>
      </c>
      <c r="L136" s="31">
        <v>284.95</v>
      </c>
      <c r="M136" s="31">
        <v>46.599769999999999</v>
      </c>
      <c r="N136" s="1"/>
      <c r="O136" s="1"/>
    </row>
    <row r="137" spans="1:15" ht="12.75" customHeight="1">
      <c r="A137" s="51">
        <v>128</v>
      </c>
      <c r="B137" s="53" t="s">
        <v>169</v>
      </c>
      <c r="C137" s="31">
        <v>1971.95</v>
      </c>
      <c r="D137" s="36">
        <v>1950.3</v>
      </c>
      <c r="E137" s="36">
        <v>1923.1</v>
      </c>
      <c r="F137" s="36">
        <v>1874.25</v>
      </c>
      <c r="G137" s="36">
        <v>1847.05</v>
      </c>
      <c r="H137" s="36">
        <v>1999.1499999999999</v>
      </c>
      <c r="I137" s="36">
        <v>2026.3500000000001</v>
      </c>
      <c r="J137" s="36">
        <v>2075.1999999999998</v>
      </c>
      <c r="K137" s="31">
        <v>1977.5</v>
      </c>
      <c r="L137" s="31">
        <v>1901.45</v>
      </c>
      <c r="M137" s="31">
        <v>34.317149999999998</v>
      </c>
      <c r="N137" s="1"/>
      <c r="O137" s="1"/>
    </row>
    <row r="138" spans="1:15" ht="12.75" customHeight="1">
      <c r="A138" s="51">
        <v>129</v>
      </c>
      <c r="B138" s="53" t="s">
        <v>840</v>
      </c>
      <c r="C138" s="31">
        <v>2393.4</v>
      </c>
      <c r="D138" s="36">
        <v>2371.7666666666664</v>
      </c>
      <c r="E138" s="36">
        <v>2333.5333333333328</v>
      </c>
      <c r="F138" s="36">
        <v>2273.6666666666665</v>
      </c>
      <c r="G138" s="36">
        <v>2235.4333333333329</v>
      </c>
      <c r="H138" s="36">
        <v>2431.6333333333328</v>
      </c>
      <c r="I138" s="36">
        <v>2469.8666666666663</v>
      </c>
      <c r="J138" s="36">
        <v>2529.7333333333327</v>
      </c>
      <c r="K138" s="31">
        <v>2410</v>
      </c>
      <c r="L138" s="31">
        <v>2311.9</v>
      </c>
      <c r="M138" s="31">
        <v>6.9005999999999998</v>
      </c>
      <c r="N138" s="1"/>
      <c r="O138" s="1"/>
    </row>
    <row r="139" spans="1:15" ht="12.75" customHeight="1">
      <c r="A139" s="51">
        <v>130</v>
      </c>
      <c r="B139" s="53" t="s">
        <v>172</v>
      </c>
      <c r="C139" s="31">
        <v>499</v>
      </c>
      <c r="D139" s="36">
        <v>498.3</v>
      </c>
      <c r="E139" s="36">
        <v>496.70000000000005</v>
      </c>
      <c r="F139" s="36">
        <v>494.40000000000003</v>
      </c>
      <c r="G139" s="36">
        <v>492.80000000000007</v>
      </c>
      <c r="H139" s="36">
        <v>500.6</v>
      </c>
      <c r="I139" s="36">
        <v>502.20000000000005</v>
      </c>
      <c r="J139" s="36">
        <v>504.5</v>
      </c>
      <c r="K139" s="31">
        <v>499.9</v>
      </c>
      <c r="L139" s="31">
        <v>496</v>
      </c>
      <c r="M139" s="31">
        <v>6.6581400000000004</v>
      </c>
      <c r="N139" s="1"/>
      <c r="O139" s="1"/>
    </row>
    <row r="140" spans="1:15" ht="12.75" customHeight="1">
      <c r="A140" s="51">
        <v>131</v>
      </c>
      <c r="B140" s="53" t="s">
        <v>173</v>
      </c>
      <c r="C140" s="31">
        <v>12552.45</v>
      </c>
      <c r="D140" s="36">
        <v>12554.233333333332</v>
      </c>
      <c r="E140" s="36">
        <v>12460.466666666664</v>
      </c>
      <c r="F140" s="36">
        <v>12368.483333333332</v>
      </c>
      <c r="G140" s="36">
        <v>12274.716666666664</v>
      </c>
      <c r="H140" s="36">
        <v>12646.216666666664</v>
      </c>
      <c r="I140" s="36">
        <v>12739.98333333333</v>
      </c>
      <c r="J140" s="36">
        <v>12831.966666666664</v>
      </c>
      <c r="K140" s="31">
        <v>12648</v>
      </c>
      <c r="L140" s="31">
        <v>12462.25</v>
      </c>
      <c r="M140" s="31">
        <v>3.33508</v>
      </c>
      <c r="N140" s="1"/>
      <c r="O140" s="1"/>
    </row>
    <row r="141" spans="1:15" ht="12.75" customHeight="1">
      <c r="A141" s="51">
        <v>132</v>
      </c>
      <c r="B141" s="53" t="s">
        <v>177</v>
      </c>
      <c r="C141" s="31">
        <v>1014.1</v>
      </c>
      <c r="D141" s="36">
        <v>1020.1333333333332</v>
      </c>
      <c r="E141" s="36">
        <v>1004.2666666666664</v>
      </c>
      <c r="F141" s="36">
        <v>994.43333333333317</v>
      </c>
      <c r="G141" s="36">
        <v>978.56666666666638</v>
      </c>
      <c r="H141" s="36">
        <v>1029.9666666666665</v>
      </c>
      <c r="I141" s="36">
        <v>1045.8333333333333</v>
      </c>
      <c r="J141" s="36">
        <v>1055.6666666666665</v>
      </c>
      <c r="K141" s="31">
        <v>1036</v>
      </c>
      <c r="L141" s="31">
        <v>1010.3</v>
      </c>
      <c r="M141" s="31">
        <v>6.5590200000000003</v>
      </c>
      <c r="N141" s="1"/>
      <c r="O141" s="1"/>
    </row>
    <row r="142" spans="1:15" ht="12.75" customHeight="1">
      <c r="A142" s="51">
        <v>133</v>
      </c>
      <c r="B142" s="53" t="s">
        <v>284</v>
      </c>
      <c r="C142" s="31">
        <v>821.55</v>
      </c>
      <c r="D142" s="36">
        <v>819.35</v>
      </c>
      <c r="E142" s="36">
        <v>805.75</v>
      </c>
      <c r="F142" s="36">
        <v>789.94999999999993</v>
      </c>
      <c r="G142" s="36">
        <v>776.34999999999991</v>
      </c>
      <c r="H142" s="36">
        <v>835.15000000000009</v>
      </c>
      <c r="I142" s="36">
        <v>848.75000000000023</v>
      </c>
      <c r="J142" s="36">
        <v>864.55000000000018</v>
      </c>
      <c r="K142" s="31">
        <v>832.95</v>
      </c>
      <c r="L142" s="31">
        <v>803.55</v>
      </c>
      <c r="M142" s="31">
        <v>14.45651</v>
      </c>
      <c r="N142" s="1"/>
      <c r="O142" s="1"/>
    </row>
    <row r="143" spans="1:15" ht="12.75" customHeight="1">
      <c r="A143" s="51">
        <v>134</v>
      </c>
      <c r="B143" s="53" t="s">
        <v>449</v>
      </c>
      <c r="C143" s="31">
        <v>1995.55</v>
      </c>
      <c r="D143" s="36">
        <v>1999.8</v>
      </c>
      <c r="E143" s="36">
        <v>1967.6499999999999</v>
      </c>
      <c r="F143" s="36">
        <v>1939.75</v>
      </c>
      <c r="G143" s="36">
        <v>1907.6</v>
      </c>
      <c r="H143" s="36">
        <v>2027.6999999999998</v>
      </c>
      <c r="I143" s="36">
        <v>2059.85</v>
      </c>
      <c r="J143" s="36">
        <v>2087.75</v>
      </c>
      <c r="K143" s="31">
        <v>2031.95</v>
      </c>
      <c r="L143" s="31">
        <v>1971.9</v>
      </c>
      <c r="M143" s="31">
        <v>10.76768</v>
      </c>
      <c r="N143" s="1"/>
      <c r="O143" s="1"/>
    </row>
    <row r="144" spans="1:15" ht="12.75" customHeight="1">
      <c r="A144" s="51">
        <v>135</v>
      </c>
      <c r="B144" s="53" t="s">
        <v>285</v>
      </c>
      <c r="C144" s="31">
        <v>68.55</v>
      </c>
      <c r="D144" s="36">
        <v>68.3</v>
      </c>
      <c r="E144" s="36">
        <v>67.849999999999994</v>
      </c>
      <c r="F144" s="36">
        <v>67.149999999999991</v>
      </c>
      <c r="G144" s="36">
        <v>66.699999999999989</v>
      </c>
      <c r="H144" s="36">
        <v>69</v>
      </c>
      <c r="I144" s="36">
        <v>69.450000000000017</v>
      </c>
      <c r="J144" s="36">
        <v>70.150000000000006</v>
      </c>
      <c r="K144" s="31">
        <v>68.75</v>
      </c>
      <c r="L144" s="31">
        <v>67.599999999999994</v>
      </c>
      <c r="M144" s="31">
        <v>52.792259999999999</v>
      </c>
      <c r="N144" s="1"/>
      <c r="O144" s="1"/>
    </row>
    <row r="145" spans="1:15" ht="12.75" customHeight="1">
      <c r="A145" s="51">
        <v>136</v>
      </c>
      <c r="B145" s="53" t="s">
        <v>180</v>
      </c>
      <c r="C145" s="31">
        <v>2468.4499999999998</v>
      </c>
      <c r="D145" s="36">
        <v>2462.9833333333331</v>
      </c>
      <c r="E145" s="36">
        <v>2453.4666666666662</v>
      </c>
      <c r="F145" s="36">
        <v>2438.4833333333331</v>
      </c>
      <c r="G145" s="36">
        <v>2428.9666666666662</v>
      </c>
      <c r="H145" s="36">
        <v>2477.9666666666662</v>
      </c>
      <c r="I145" s="36">
        <v>2487.4833333333336</v>
      </c>
      <c r="J145" s="36">
        <v>2502.4666666666662</v>
      </c>
      <c r="K145" s="31">
        <v>2472.5</v>
      </c>
      <c r="L145" s="31">
        <v>2448</v>
      </c>
      <c r="M145" s="31">
        <v>1.58324</v>
      </c>
      <c r="N145" s="1"/>
      <c r="O145" s="1"/>
    </row>
    <row r="146" spans="1:15" ht="12.75" customHeight="1">
      <c r="A146" s="51">
        <v>137</v>
      </c>
      <c r="B146" s="53" t="s">
        <v>182</v>
      </c>
      <c r="C146" s="31">
        <v>1562.75</v>
      </c>
      <c r="D146" s="36">
        <v>1565.1000000000001</v>
      </c>
      <c r="E146" s="36">
        <v>1548.2000000000003</v>
      </c>
      <c r="F146" s="36">
        <v>1533.65</v>
      </c>
      <c r="G146" s="36">
        <v>1516.7500000000002</v>
      </c>
      <c r="H146" s="36">
        <v>1579.6500000000003</v>
      </c>
      <c r="I146" s="36">
        <v>1596.5500000000004</v>
      </c>
      <c r="J146" s="36">
        <v>1611.1000000000004</v>
      </c>
      <c r="K146" s="31">
        <v>1582</v>
      </c>
      <c r="L146" s="31">
        <v>1550.55</v>
      </c>
      <c r="M146" s="31">
        <v>10.248049999999999</v>
      </c>
      <c r="N146" s="1"/>
      <c r="O146" s="1"/>
    </row>
    <row r="147" spans="1:15" ht="12.75" customHeight="1">
      <c r="A147" s="51">
        <v>138</v>
      </c>
      <c r="B147" s="53" t="s">
        <v>456</v>
      </c>
      <c r="C147" s="31">
        <v>92.2</v>
      </c>
      <c r="D147" s="36">
        <v>91.55</v>
      </c>
      <c r="E147" s="36">
        <v>90.25</v>
      </c>
      <c r="F147" s="36">
        <v>88.3</v>
      </c>
      <c r="G147" s="36">
        <v>87</v>
      </c>
      <c r="H147" s="36">
        <v>93.5</v>
      </c>
      <c r="I147" s="36">
        <v>94.799999999999983</v>
      </c>
      <c r="J147" s="36">
        <v>96.75</v>
      </c>
      <c r="K147" s="31">
        <v>92.85</v>
      </c>
      <c r="L147" s="31">
        <v>89.6</v>
      </c>
      <c r="M147" s="31">
        <v>996.75395000000003</v>
      </c>
      <c r="N147" s="1"/>
      <c r="O147" s="1"/>
    </row>
    <row r="148" spans="1:15" ht="12.75" customHeight="1">
      <c r="A148" s="51">
        <v>139</v>
      </c>
      <c r="B148" s="53" t="s">
        <v>187</v>
      </c>
      <c r="C148" s="31">
        <v>215.7</v>
      </c>
      <c r="D148" s="36">
        <v>214.1</v>
      </c>
      <c r="E148" s="36">
        <v>211.6</v>
      </c>
      <c r="F148" s="36">
        <v>207.5</v>
      </c>
      <c r="G148" s="36">
        <v>205</v>
      </c>
      <c r="H148" s="36">
        <v>218.2</v>
      </c>
      <c r="I148" s="36">
        <v>220.7</v>
      </c>
      <c r="J148" s="36">
        <v>224.79999999999998</v>
      </c>
      <c r="K148" s="31">
        <v>216.6</v>
      </c>
      <c r="L148" s="31">
        <v>210</v>
      </c>
      <c r="M148" s="31">
        <v>194.78120999999999</v>
      </c>
      <c r="N148" s="1"/>
      <c r="O148" s="1"/>
    </row>
    <row r="149" spans="1:15" ht="12.75" customHeight="1">
      <c r="A149" s="51">
        <v>140</v>
      </c>
      <c r="B149" s="53" t="s">
        <v>189</v>
      </c>
      <c r="C149" s="31">
        <v>344.8</v>
      </c>
      <c r="D149" s="36">
        <v>343.7166666666667</v>
      </c>
      <c r="E149" s="36">
        <v>341.83333333333337</v>
      </c>
      <c r="F149" s="36">
        <v>338.86666666666667</v>
      </c>
      <c r="G149" s="36">
        <v>336.98333333333335</v>
      </c>
      <c r="H149" s="36">
        <v>346.68333333333339</v>
      </c>
      <c r="I149" s="36">
        <v>348.56666666666672</v>
      </c>
      <c r="J149" s="36">
        <v>351.53333333333342</v>
      </c>
      <c r="K149" s="31">
        <v>345.6</v>
      </c>
      <c r="L149" s="31">
        <v>340.75</v>
      </c>
      <c r="M149" s="31">
        <v>97.452569999999994</v>
      </c>
      <c r="N149" s="1"/>
      <c r="O149" s="1"/>
    </row>
    <row r="150" spans="1:15" ht="12.75" customHeight="1">
      <c r="A150" s="51">
        <v>141</v>
      </c>
      <c r="B150" s="53" t="s">
        <v>185</v>
      </c>
      <c r="C150" s="31">
        <v>3150.9</v>
      </c>
      <c r="D150" s="36">
        <v>3160.0333333333333</v>
      </c>
      <c r="E150" s="36">
        <v>3111.9166666666665</v>
      </c>
      <c r="F150" s="36">
        <v>3072.9333333333334</v>
      </c>
      <c r="G150" s="36">
        <v>3024.8166666666666</v>
      </c>
      <c r="H150" s="36">
        <v>3199.0166666666664</v>
      </c>
      <c r="I150" s="36">
        <v>3247.1333333333332</v>
      </c>
      <c r="J150" s="36">
        <v>3286.1166666666663</v>
      </c>
      <c r="K150" s="31">
        <v>3208.15</v>
      </c>
      <c r="L150" s="31">
        <v>3121.05</v>
      </c>
      <c r="M150" s="31">
        <v>1.9151800000000001</v>
      </c>
      <c r="N150" s="1"/>
      <c r="O150" s="1"/>
    </row>
    <row r="151" spans="1:15" ht="12.75" customHeight="1">
      <c r="A151" s="51">
        <v>142</v>
      </c>
      <c r="B151" s="53" t="s">
        <v>186</v>
      </c>
      <c r="C151" s="31">
        <v>2623.3</v>
      </c>
      <c r="D151" s="36">
        <v>2612.1</v>
      </c>
      <c r="E151" s="36">
        <v>2594.1999999999998</v>
      </c>
      <c r="F151" s="36">
        <v>2565.1</v>
      </c>
      <c r="G151" s="36">
        <v>2547.1999999999998</v>
      </c>
      <c r="H151" s="36">
        <v>2641.2</v>
      </c>
      <c r="I151" s="36">
        <v>2659.1000000000004</v>
      </c>
      <c r="J151" s="36">
        <v>2688.2</v>
      </c>
      <c r="K151" s="31">
        <v>2630</v>
      </c>
      <c r="L151" s="31">
        <v>2583</v>
      </c>
      <c r="M151" s="31">
        <v>7.2288300000000003</v>
      </c>
      <c r="N151" s="1"/>
      <c r="O151" s="1"/>
    </row>
    <row r="152" spans="1:15" ht="12.75" customHeight="1">
      <c r="A152" s="51">
        <v>143</v>
      </c>
      <c r="B152" s="53" t="s">
        <v>190</v>
      </c>
      <c r="C152" s="31">
        <v>1554.65</v>
      </c>
      <c r="D152" s="36">
        <v>1541.0333333333335</v>
      </c>
      <c r="E152" s="36">
        <v>1508.666666666667</v>
      </c>
      <c r="F152" s="36">
        <v>1462.6833333333334</v>
      </c>
      <c r="G152" s="36">
        <v>1430.3166666666668</v>
      </c>
      <c r="H152" s="36">
        <v>1587.0166666666671</v>
      </c>
      <c r="I152" s="36">
        <v>1619.3833333333334</v>
      </c>
      <c r="J152" s="36">
        <v>1665.3666666666672</v>
      </c>
      <c r="K152" s="31">
        <v>1573.4</v>
      </c>
      <c r="L152" s="31">
        <v>1495.05</v>
      </c>
      <c r="M152" s="31">
        <v>12.84154</v>
      </c>
      <c r="N152" s="1"/>
      <c r="O152" s="1"/>
    </row>
    <row r="153" spans="1:15" ht="12.75" customHeight="1">
      <c r="A153" s="51">
        <v>144</v>
      </c>
      <c r="B153" s="53" t="s">
        <v>192</v>
      </c>
      <c r="C153" s="31">
        <v>272.5</v>
      </c>
      <c r="D153" s="36">
        <v>272</v>
      </c>
      <c r="E153" s="36">
        <v>269.95</v>
      </c>
      <c r="F153" s="36">
        <v>267.39999999999998</v>
      </c>
      <c r="G153" s="36">
        <v>265.34999999999997</v>
      </c>
      <c r="H153" s="36">
        <v>274.55</v>
      </c>
      <c r="I153" s="36">
        <v>276.59999999999997</v>
      </c>
      <c r="J153" s="36">
        <v>279.15000000000003</v>
      </c>
      <c r="K153" s="31">
        <v>274.05</v>
      </c>
      <c r="L153" s="31">
        <v>269.45</v>
      </c>
      <c r="M153" s="31">
        <v>144.3912</v>
      </c>
      <c r="N153" s="1"/>
      <c r="O153" s="1"/>
    </row>
    <row r="154" spans="1:15" ht="12.75" customHeight="1">
      <c r="A154" s="51">
        <v>145</v>
      </c>
      <c r="B154" s="53" t="s">
        <v>287</v>
      </c>
      <c r="C154" s="31">
        <v>630.1</v>
      </c>
      <c r="D154" s="36">
        <v>618.41666666666663</v>
      </c>
      <c r="E154" s="36">
        <v>601.83333333333326</v>
      </c>
      <c r="F154" s="36">
        <v>573.56666666666661</v>
      </c>
      <c r="G154" s="36">
        <v>556.98333333333323</v>
      </c>
      <c r="H154" s="36">
        <v>646.68333333333328</v>
      </c>
      <c r="I154" s="36">
        <v>663.26666666666654</v>
      </c>
      <c r="J154" s="36">
        <v>691.5333333333333</v>
      </c>
      <c r="K154" s="31">
        <v>635</v>
      </c>
      <c r="L154" s="31">
        <v>590.15</v>
      </c>
      <c r="M154" s="31">
        <v>70.085409999999996</v>
      </c>
      <c r="N154" s="1"/>
      <c r="O154" s="1"/>
    </row>
    <row r="155" spans="1:15" ht="12.75" customHeight="1">
      <c r="A155" s="51">
        <v>146</v>
      </c>
      <c r="B155" s="53" t="s">
        <v>288</v>
      </c>
      <c r="C155" s="31">
        <v>416.35</v>
      </c>
      <c r="D155" s="36">
        <v>414.45</v>
      </c>
      <c r="E155" s="36">
        <v>406.9</v>
      </c>
      <c r="F155" s="36">
        <v>397.45</v>
      </c>
      <c r="G155" s="36">
        <v>389.9</v>
      </c>
      <c r="H155" s="36">
        <v>423.9</v>
      </c>
      <c r="I155" s="36">
        <v>431.45000000000005</v>
      </c>
      <c r="J155" s="36">
        <v>440.9</v>
      </c>
      <c r="K155" s="31">
        <v>422</v>
      </c>
      <c r="L155" s="31">
        <v>405</v>
      </c>
      <c r="M155" s="31">
        <v>32.137039999999999</v>
      </c>
      <c r="N155" s="1"/>
      <c r="O155" s="1"/>
    </row>
    <row r="156" spans="1:15" ht="12.75" customHeight="1">
      <c r="A156" s="51">
        <v>147</v>
      </c>
      <c r="B156" s="53" t="s">
        <v>289</v>
      </c>
      <c r="C156" s="31">
        <v>1167.8</v>
      </c>
      <c r="D156" s="36">
        <v>1177.9666666666667</v>
      </c>
      <c r="E156" s="36">
        <v>1150.9833333333333</v>
      </c>
      <c r="F156" s="36">
        <v>1134.1666666666667</v>
      </c>
      <c r="G156" s="36">
        <v>1107.1833333333334</v>
      </c>
      <c r="H156" s="36">
        <v>1194.7833333333333</v>
      </c>
      <c r="I156" s="36">
        <v>1221.7666666666669</v>
      </c>
      <c r="J156" s="36">
        <v>1238.5833333333333</v>
      </c>
      <c r="K156" s="31">
        <v>1204.95</v>
      </c>
      <c r="L156" s="31">
        <v>1161.1500000000001</v>
      </c>
      <c r="M156" s="31">
        <v>19.725860000000001</v>
      </c>
      <c r="N156" s="1"/>
      <c r="O156" s="1"/>
    </row>
    <row r="157" spans="1:15" ht="12.75" customHeight="1">
      <c r="A157" s="51">
        <v>148</v>
      </c>
      <c r="B157" s="53" t="s">
        <v>199</v>
      </c>
      <c r="C157" s="31">
        <v>3856.45</v>
      </c>
      <c r="D157" s="36">
        <v>3878.3666666666668</v>
      </c>
      <c r="E157" s="36">
        <v>3818.7333333333336</v>
      </c>
      <c r="F157" s="36">
        <v>3781.0166666666669</v>
      </c>
      <c r="G157" s="36">
        <v>3721.3833333333337</v>
      </c>
      <c r="H157" s="36">
        <v>3916.0833333333335</v>
      </c>
      <c r="I157" s="36">
        <v>3975.7166666666667</v>
      </c>
      <c r="J157" s="36">
        <v>4013.4333333333334</v>
      </c>
      <c r="K157" s="31">
        <v>3938</v>
      </c>
      <c r="L157" s="31">
        <v>3840.65</v>
      </c>
      <c r="M157" s="31">
        <v>3.5668899999999999</v>
      </c>
      <c r="N157" s="1"/>
      <c r="O157" s="1"/>
    </row>
    <row r="158" spans="1:15" ht="12.75" customHeight="1">
      <c r="A158" s="51">
        <v>149</v>
      </c>
      <c r="B158" s="53" t="s">
        <v>193</v>
      </c>
      <c r="C158" s="31">
        <v>34963.9</v>
      </c>
      <c r="D158" s="36">
        <v>34942.683333333334</v>
      </c>
      <c r="E158" s="36">
        <v>34553.26666666667</v>
      </c>
      <c r="F158" s="36">
        <v>34142.633333333339</v>
      </c>
      <c r="G158" s="36">
        <v>33753.216666666674</v>
      </c>
      <c r="H158" s="36">
        <v>35353.316666666666</v>
      </c>
      <c r="I158" s="36">
        <v>35742.733333333323</v>
      </c>
      <c r="J158" s="36">
        <v>36153.366666666661</v>
      </c>
      <c r="K158" s="31">
        <v>35332.1</v>
      </c>
      <c r="L158" s="31">
        <v>34532.050000000003</v>
      </c>
      <c r="M158" s="31">
        <v>0.29919000000000001</v>
      </c>
      <c r="N158" s="1"/>
      <c r="O158" s="1"/>
    </row>
    <row r="159" spans="1:15" ht="12.75" customHeight="1">
      <c r="A159" s="51">
        <v>150</v>
      </c>
      <c r="B159" s="53" t="s">
        <v>290</v>
      </c>
      <c r="C159" s="31">
        <v>1395.35</v>
      </c>
      <c r="D159" s="36">
        <v>1389.45</v>
      </c>
      <c r="E159" s="36">
        <v>1375.9</v>
      </c>
      <c r="F159" s="36">
        <v>1356.45</v>
      </c>
      <c r="G159" s="36">
        <v>1342.9</v>
      </c>
      <c r="H159" s="36">
        <v>1408.9</v>
      </c>
      <c r="I159" s="36">
        <v>1422.4499999999998</v>
      </c>
      <c r="J159" s="36">
        <v>1441.9</v>
      </c>
      <c r="K159" s="31">
        <v>1403</v>
      </c>
      <c r="L159" s="31">
        <v>1370</v>
      </c>
      <c r="M159" s="31">
        <v>3.8017300000000001</v>
      </c>
      <c r="N159" s="1"/>
      <c r="O159" s="1"/>
    </row>
    <row r="160" spans="1:15" ht="12.75" customHeight="1">
      <c r="A160" s="51">
        <v>151</v>
      </c>
      <c r="B160" s="53" t="s">
        <v>195</v>
      </c>
      <c r="C160" s="31">
        <v>3970.25</v>
      </c>
      <c r="D160" s="36">
        <v>3970.1166666666668</v>
      </c>
      <c r="E160" s="36">
        <v>3951.2333333333336</v>
      </c>
      <c r="F160" s="36">
        <v>3932.2166666666667</v>
      </c>
      <c r="G160" s="36">
        <v>3913.3333333333335</v>
      </c>
      <c r="H160" s="36">
        <v>3989.1333333333337</v>
      </c>
      <c r="I160" s="36">
        <v>4008.0166666666669</v>
      </c>
      <c r="J160" s="36">
        <v>4027.0333333333338</v>
      </c>
      <c r="K160" s="31">
        <v>3989</v>
      </c>
      <c r="L160" s="31">
        <v>3951.1</v>
      </c>
      <c r="M160" s="31">
        <v>2.96</v>
      </c>
      <c r="N160" s="1"/>
      <c r="O160" s="1"/>
    </row>
    <row r="161" spans="1:15" ht="12.75" customHeight="1">
      <c r="A161" s="51">
        <v>152</v>
      </c>
      <c r="B161" s="53" t="s">
        <v>196</v>
      </c>
      <c r="C161" s="31">
        <v>272.8</v>
      </c>
      <c r="D161" s="36">
        <v>270.73333333333329</v>
      </c>
      <c r="E161" s="36">
        <v>267.96666666666658</v>
      </c>
      <c r="F161" s="36">
        <v>263.13333333333327</v>
      </c>
      <c r="G161" s="36">
        <v>260.36666666666656</v>
      </c>
      <c r="H161" s="36">
        <v>275.56666666666661</v>
      </c>
      <c r="I161" s="36">
        <v>278.33333333333337</v>
      </c>
      <c r="J161" s="36">
        <v>283.16666666666663</v>
      </c>
      <c r="K161" s="31">
        <v>273.5</v>
      </c>
      <c r="L161" s="31">
        <v>265.89999999999998</v>
      </c>
      <c r="M161" s="31">
        <v>42.030349999999999</v>
      </c>
      <c r="N161" s="1"/>
      <c r="O161" s="1"/>
    </row>
    <row r="162" spans="1:15" ht="12.75" customHeight="1">
      <c r="A162" s="51">
        <v>153</v>
      </c>
      <c r="B162" s="53" t="s">
        <v>198</v>
      </c>
      <c r="C162" s="31">
        <v>2999.75</v>
      </c>
      <c r="D162" s="36">
        <v>3015.15</v>
      </c>
      <c r="E162" s="36">
        <v>2975.3</v>
      </c>
      <c r="F162" s="36">
        <v>2950.85</v>
      </c>
      <c r="G162" s="36">
        <v>2911</v>
      </c>
      <c r="H162" s="36">
        <v>3039.6000000000004</v>
      </c>
      <c r="I162" s="36">
        <v>3079.45</v>
      </c>
      <c r="J162" s="36">
        <v>3103.9000000000005</v>
      </c>
      <c r="K162" s="31">
        <v>3055</v>
      </c>
      <c r="L162" s="31">
        <v>2990.7</v>
      </c>
      <c r="M162" s="31">
        <v>4.2209500000000002</v>
      </c>
      <c r="N162" s="1"/>
      <c r="O162" s="1"/>
    </row>
    <row r="163" spans="1:15" ht="12.75" customHeight="1">
      <c r="A163" s="51">
        <v>154</v>
      </c>
      <c r="B163" s="53" t="s">
        <v>194</v>
      </c>
      <c r="C163" s="31">
        <v>863.5</v>
      </c>
      <c r="D163" s="36">
        <v>862</v>
      </c>
      <c r="E163" s="36">
        <v>857.05</v>
      </c>
      <c r="F163" s="36">
        <v>850.59999999999991</v>
      </c>
      <c r="G163" s="36">
        <v>845.64999999999986</v>
      </c>
      <c r="H163" s="36">
        <v>868.45</v>
      </c>
      <c r="I163" s="36">
        <v>873.40000000000009</v>
      </c>
      <c r="J163" s="36">
        <v>879.85000000000014</v>
      </c>
      <c r="K163" s="31">
        <v>866.95</v>
      </c>
      <c r="L163" s="31">
        <v>855.55</v>
      </c>
      <c r="M163" s="31">
        <v>19.31467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5205.8</v>
      </c>
      <c r="D164" s="36">
        <v>5173.45</v>
      </c>
      <c r="E164" s="36">
        <v>5132.3499999999995</v>
      </c>
      <c r="F164" s="36">
        <v>5058.8999999999996</v>
      </c>
      <c r="G164" s="36">
        <v>5017.7999999999993</v>
      </c>
      <c r="H164" s="36">
        <v>5246.9</v>
      </c>
      <c r="I164" s="36">
        <v>5288</v>
      </c>
      <c r="J164" s="36">
        <v>5361.45</v>
      </c>
      <c r="K164" s="31">
        <v>5214.55</v>
      </c>
      <c r="L164" s="31">
        <v>5100</v>
      </c>
      <c r="M164" s="31">
        <v>3.9278599999999999</v>
      </c>
      <c r="N164" s="1"/>
      <c r="O164" s="1"/>
    </row>
    <row r="165" spans="1:15" ht="12.75" customHeight="1">
      <c r="A165" s="51">
        <v>156</v>
      </c>
      <c r="B165" s="53" t="s">
        <v>291</v>
      </c>
      <c r="C165" s="31">
        <v>474.55</v>
      </c>
      <c r="D165" s="36">
        <v>475.08333333333331</v>
      </c>
      <c r="E165" s="36">
        <v>470.86666666666662</v>
      </c>
      <c r="F165" s="36">
        <v>467.18333333333328</v>
      </c>
      <c r="G165" s="36">
        <v>462.96666666666658</v>
      </c>
      <c r="H165" s="36">
        <v>478.76666666666665</v>
      </c>
      <c r="I165" s="36">
        <v>482.98333333333335</v>
      </c>
      <c r="J165" s="36">
        <v>486.66666666666669</v>
      </c>
      <c r="K165" s="31">
        <v>479.3</v>
      </c>
      <c r="L165" s="31">
        <v>471.4</v>
      </c>
      <c r="M165" s="31">
        <v>9.36571</v>
      </c>
      <c r="N165" s="1"/>
      <c r="O165" s="1"/>
    </row>
    <row r="166" spans="1:15" ht="12.75" customHeight="1">
      <c r="A166" s="51">
        <v>157</v>
      </c>
      <c r="B166" s="53" t="s">
        <v>197</v>
      </c>
      <c r="C166" s="31">
        <v>407.55</v>
      </c>
      <c r="D166" s="36">
        <v>403.7833333333333</v>
      </c>
      <c r="E166" s="36">
        <v>399.11666666666662</v>
      </c>
      <c r="F166" s="36">
        <v>390.68333333333334</v>
      </c>
      <c r="G166" s="36">
        <v>386.01666666666665</v>
      </c>
      <c r="H166" s="36">
        <v>412.21666666666658</v>
      </c>
      <c r="I166" s="36">
        <v>416.88333333333333</v>
      </c>
      <c r="J166" s="36">
        <v>425.31666666666655</v>
      </c>
      <c r="K166" s="31">
        <v>408.45</v>
      </c>
      <c r="L166" s="31">
        <v>395.35</v>
      </c>
      <c r="M166" s="31">
        <v>80.034580000000005</v>
      </c>
      <c r="N166" s="1"/>
      <c r="O166" s="1"/>
    </row>
    <row r="167" spans="1:15" ht="12.75" customHeight="1">
      <c r="A167" s="51">
        <v>158</v>
      </c>
      <c r="B167" s="53" t="s">
        <v>202</v>
      </c>
      <c r="C167" s="31">
        <v>279.55</v>
      </c>
      <c r="D167" s="36">
        <v>279.91666666666669</v>
      </c>
      <c r="E167" s="36">
        <v>278.13333333333338</v>
      </c>
      <c r="F167" s="36">
        <v>276.7166666666667</v>
      </c>
      <c r="G167" s="36">
        <v>274.93333333333339</v>
      </c>
      <c r="H167" s="36">
        <v>281.33333333333337</v>
      </c>
      <c r="I167" s="36">
        <v>283.11666666666667</v>
      </c>
      <c r="J167" s="36">
        <v>284.53333333333336</v>
      </c>
      <c r="K167" s="31">
        <v>281.7</v>
      </c>
      <c r="L167" s="31">
        <v>278.5</v>
      </c>
      <c r="M167" s="31">
        <v>132.29425000000001</v>
      </c>
      <c r="N167" s="1"/>
      <c r="O167" s="1"/>
    </row>
    <row r="168" spans="1:15" ht="12.75" customHeight="1">
      <c r="A168" s="51">
        <v>159</v>
      </c>
      <c r="B168" s="53" t="s">
        <v>292</v>
      </c>
      <c r="C168" s="31">
        <v>1313.65</v>
      </c>
      <c r="D168" s="36">
        <v>1312.4666666666667</v>
      </c>
      <c r="E168" s="36">
        <v>1280.4333333333334</v>
      </c>
      <c r="F168" s="36">
        <v>1247.2166666666667</v>
      </c>
      <c r="G168" s="36">
        <v>1215.1833333333334</v>
      </c>
      <c r="H168" s="36">
        <v>1345.6833333333334</v>
      </c>
      <c r="I168" s="36">
        <v>1377.7166666666667</v>
      </c>
      <c r="J168" s="36">
        <v>1410.9333333333334</v>
      </c>
      <c r="K168" s="31">
        <v>1344.5</v>
      </c>
      <c r="L168" s="31">
        <v>1279.25</v>
      </c>
      <c r="M168" s="31">
        <v>18.1388</v>
      </c>
      <c r="N168" s="1"/>
      <c r="O168" s="1"/>
    </row>
    <row r="169" spans="1:15" ht="12.75" customHeight="1">
      <c r="A169" s="51">
        <v>160</v>
      </c>
      <c r="B169" s="53" t="s">
        <v>293</v>
      </c>
      <c r="C169" s="31">
        <v>16100.65</v>
      </c>
      <c r="D169" s="36">
        <v>16224.716666666667</v>
      </c>
      <c r="E169" s="36">
        <v>15849.583333333336</v>
      </c>
      <c r="F169" s="36">
        <v>15598.516666666668</v>
      </c>
      <c r="G169" s="36">
        <v>15223.383333333337</v>
      </c>
      <c r="H169" s="36">
        <v>16475.783333333333</v>
      </c>
      <c r="I169" s="36">
        <v>16850.916666666664</v>
      </c>
      <c r="J169" s="36">
        <v>17101.983333333334</v>
      </c>
      <c r="K169" s="31">
        <v>16599.849999999999</v>
      </c>
      <c r="L169" s="31">
        <v>15973.65</v>
      </c>
      <c r="M169" s="31">
        <v>0.18059</v>
      </c>
      <c r="N169" s="1"/>
      <c r="O169" s="1"/>
    </row>
    <row r="170" spans="1:15" ht="12.75" customHeight="1">
      <c r="A170" s="51">
        <v>161</v>
      </c>
      <c r="B170" s="53" t="s">
        <v>200</v>
      </c>
      <c r="C170" s="31">
        <v>126.7</v>
      </c>
      <c r="D170" s="36">
        <v>126.21666666666665</v>
      </c>
      <c r="E170" s="36">
        <v>125.43333333333331</v>
      </c>
      <c r="F170" s="36">
        <v>124.16666666666666</v>
      </c>
      <c r="G170" s="36">
        <v>123.38333333333331</v>
      </c>
      <c r="H170" s="36">
        <v>127.48333333333331</v>
      </c>
      <c r="I170" s="36">
        <v>128.26666666666665</v>
      </c>
      <c r="J170" s="36">
        <v>129.5333333333333</v>
      </c>
      <c r="K170" s="31">
        <v>127</v>
      </c>
      <c r="L170" s="31">
        <v>124.95</v>
      </c>
      <c r="M170" s="31">
        <v>291.81378999999998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463.8</v>
      </c>
      <c r="D171" s="36">
        <v>460.7166666666667</v>
      </c>
      <c r="E171" s="36">
        <v>455.53333333333342</v>
      </c>
      <c r="F171" s="36">
        <v>447.26666666666671</v>
      </c>
      <c r="G171" s="36">
        <v>442.08333333333343</v>
      </c>
      <c r="H171" s="36">
        <v>468.98333333333341</v>
      </c>
      <c r="I171" s="36">
        <v>474.16666666666669</v>
      </c>
      <c r="J171" s="36">
        <v>482.43333333333339</v>
      </c>
      <c r="K171" s="31">
        <v>465.9</v>
      </c>
      <c r="L171" s="31">
        <v>452.45</v>
      </c>
      <c r="M171" s="31">
        <v>96.394739999999999</v>
      </c>
      <c r="N171" s="1"/>
      <c r="O171" s="1"/>
    </row>
    <row r="172" spans="1:15" ht="12.75" customHeight="1">
      <c r="A172" s="51">
        <v>163</v>
      </c>
      <c r="B172" s="53" t="s">
        <v>480</v>
      </c>
      <c r="C172" s="31">
        <v>264.39999999999998</v>
      </c>
      <c r="D172" s="36">
        <v>263.25</v>
      </c>
      <c r="E172" s="36">
        <v>259.7</v>
      </c>
      <c r="F172" s="36">
        <v>255</v>
      </c>
      <c r="G172" s="36">
        <v>251.45</v>
      </c>
      <c r="H172" s="36">
        <v>267.95</v>
      </c>
      <c r="I172" s="36">
        <v>271.49999999999994</v>
      </c>
      <c r="J172" s="36">
        <v>276.2</v>
      </c>
      <c r="K172" s="31">
        <v>266.8</v>
      </c>
      <c r="L172" s="31">
        <v>258.55</v>
      </c>
      <c r="M172" s="31">
        <v>130.27421000000001</v>
      </c>
      <c r="N172" s="1"/>
      <c r="O172" s="1"/>
    </row>
    <row r="173" spans="1:15" ht="12.75" customHeight="1">
      <c r="A173" s="51">
        <v>164</v>
      </c>
      <c r="B173" s="53" t="s">
        <v>209</v>
      </c>
      <c r="C173" s="31">
        <v>2973.9</v>
      </c>
      <c r="D173" s="36">
        <v>2970.6333333333332</v>
      </c>
      <c r="E173" s="36">
        <v>2953.2666666666664</v>
      </c>
      <c r="F173" s="36">
        <v>2932.6333333333332</v>
      </c>
      <c r="G173" s="36">
        <v>2915.2666666666664</v>
      </c>
      <c r="H173" s="36">
        <v>2991.2666666666664</v>
      </c>
      <c r="I173" s="36">
        <v>3008.6333333333332</v>
      </c>
      <c r="J173" s="36">
        <v>3029.2666666666664</v>
      </c>
      <c r="K173" s="31">
        <v>2988</v>
      </c>
      <c r="L173" s="31">
        <v>2950</v>
      </c>
      <c r="M173" s="31">
        <v>44.550829999999998</v>
      </c>
      <c r="N173" s="1"/>
      <c r="O173" s="1"/>
    </row>
    <row r="174" spans="1:15" ht="12.75" customHeight="1">
      <c r="A174" s="51">
        <v>165</v>
      </c>
      <c r="B174" s="53" t="s">
        <v>211</v>
      </c>
      <c r="C174" s="31">
        <v>692.35</v>
      </c>
      <c r="D174" s="36">
        <v>692.9</v>
      </c>
      <c r="E174" s="36">
        <v>686.94999999999993</v>
      </c>
      <c r="F174" s="36">
        <v>681.55</v>
      </c>
      <c r="G174" s="36">
        <v>675.59999999999991</v>
      </c>
      <c r="H174" s="36">
        <v>698.3</v>
      </c>
      <c r="I174" s="36">
        <v>704.25</v>
      </c>
      <c r="J174" s="36">
        <v>709.65</v>
      </c>
      <c r="K174" s="31">
        <v>698.85</v>
      </c>
      <c r="L174" s="31">
        <v>687.5</v>
      </c>
      <c r="M174" s="31">
        <v>15.15418</v>
      </c>
      <c r="N174" s="1"/>
      <c r="O174" s="1"/>
    </row>
    <row r="175" spans="1:15" ht="12.75" customHeight="1">
      <c r="A175" s="51">
        <v>166</v>
      </c>
      <c r="B175" t="s">
        <v>212</v>
      </c>
      <c r="C175" s="31">
        <v>1470.6</v>
      </c>
      <c r="D175" s="36">
        <v>1477.5</v>
      </c>
      <c r="E175" s="36">
        <v>1458.4</v>
      </c>
      <c r="F175" s="36">
        <v>1446.2</v>
      </c>
      <c r="G175" s="36">
        <v>1427.1000000000001</v>
      </c>
      <c r="H175" s="36">
        <v>1489.7</v>
      </c>
      <c r="I175" s="36">
        <v>1508.8</v>
      </c>
      <c r="J175" s="36">
        <v>1521</v>
      </c>
      <c r="K175" s="31">
        <v>1496.6</v>
      </c>
      <c r="L175" s="31">
        <v>1465.3</v>
      </c>
      <c r="M175" s="31">
        <v>9.4168800000000008</v>
      </c>
      <c r="N175" s="1"/>
      <c r="O175" s="1"/>
    </row>
    <row r="176" spans="1:15" ht="12.75" customHeight="1">
      <c r="A176" s="51">
        <v>167</v>
      </c>
      <c r="B176" s="53" t="s">
        <v>216</v>
      </c>
      <c r="C176" s="31">
        <v>2621.8</v>
      </c>
      <c r="D176" s="36">
        <v>2628.2666666666669</v>
      </c>
      <c r="E176" s="36">
        <v>2593.5833333333339</v>
      </c>
      <c r="F176" s="36">
        <v>2565.3666666666672</v>
      </c>
      <c r="G176" s="36">
        <v>2530.6833333333343</v>
      </c>
      <c r="H176" s="36">
        <v>2656.4833333333336</v>
      </c>
      <c r="I176" s="36">
        <v>2691.166666666667</v>
      </c>
      <c r="J176" s="36">
        <v>2719.3833333333332</v>
      </c>
      <c r="K176" s="31">
        <v>2662.95</v>
      </c>
      <c r="L176" s="31">
        <v>2600.0500000000002</v>
      </c>
      <c r="M176" s="31">
        <v>13.083539999999999</v>
      </c>
      <c r="N176" s="1"/>
      <c r="O176" s="1"/>
    </row>
    <row r="177" spans="1:15" ht="12.75" customHeight="1">
      <c r="A177" s="51">
        <v>168</v>
      </c>
      <c r="B177" s="53" t="s">
        <v>179</v>
      </c>
      <c r="C177" s="31">
        <v>120.95</v>
      </c>
      <c r="D177" s="36">
        <v>121.2</v>
      </c>
      <c r="E177" s="36">
        <v>119.9</v>
      </c>
      <c r="F177" s="36">
        <v>118.85000000000001</v>
      </c>
      <c r="G177" s="36">
        <v>117.55000000000001</v>
      </c>
      <c r="H177" s="36">
        <v>122.25</v>
      </c>
      <c r="I177" s="36">
        <v>123.54999999999998</v>
      </c>
      <c r="J177" s="36">
        <v>124.6</v>
      </c>
      <c r="K177" s="31">
        <v>122.5</v>
      </c>
      <c r="L177" s="31">
        <v>120.15</v>
      </c>
      <c r="M177" s="31">
        <v>176.16148999999999</v>
      </c>
      <c r="N177" s="1"/>
      <c r="O177" s="1"/>
    </row>
    <row r="178" spans="1:15" ht="12.75" customHeight="1">
      <c r="A178" s="51">
        <v>169</v>
      </c>
      <c r="B178" s="53" t="s">
        <v>214</v>
      </c>
      <c r="C178" s="31">
        <v>26532.9</v>
      </c>
      <c r="D178" s="36">
        <v>26429.266666666666</v>
      </c>
      <c r="E178" s="36">
        <v>26135.933333333334</v>
      </c>
      <c r="F178" s="36">
        <v>25738.966666666667</v>
      </c>
      <c r="G178" s="36">
        <v>25445.633333333335</v>
      </c>
      <c r="H178" s="36">
        <v>26826.233333333334</v>
      </c>
      <c r="I178" s="36">
        <v>27119.566666666669</v>
      </c>
      <c r="J178" s="36">
        <v>27516.533333333333</v>
      </c>
      <c r="K178" s="31">
        <v>26722.6</v>
      </c>
      <c r="L178" s="31">
        <v>26032.3</v>
      </c>
      <c r="M178" s="31">
        <v>0.41506999999999999</v>
      </c>
      <c r="N178" s="1"/>
      <c r="O178" s="1"/>
    </row>
    <row r="179" spans="1:15" ht="12.75" customHeight="1">
      <c r="A179" s="51">
        <v>170</v>
      </c>
      <c r="B179" s="53" t="s">
        <v>217</v>
      </c>
      <c r="C179" s="31">
        <v>2465.9499999999998</v>
      </c>
      <c r="D179" s="36">
        <v>2455.7333333333331</v>
      </c>
      <c r="E179" s="36">
        <v>2440.1666666666661</v>
      </c>
      <c r="F179" s="36">
        <v>2414.3833333333328</v>
      </c>
      <c r="G179" s="36">
        <v>2398.8166666666657</v>
      </c>
      <c r="H179" s="36">
        <v>2481.5166666666664</v>
      </c>
      <c r="I179" s="36">
        <v>2497.083333333333</v>
      </c>
      <c r="J179" s="36">
        <v>2522.8666666666668</v>
      </c>
      <c r="K179" s="31">
        <v>2471.3000000000002</v>
      </c>
      <c r="L179" s="31">
        <v>2429.9499999999998</v>
      </c>
      <c r="M179" s="31">
        <v>8.8662200000000002</v>
      </c>
      <c r="N179" s="1"/>
      <c r="O179" s="1"/>
    </row>
    <row r="180" spans="1:15" ht="12.75" customHeight="1">
      <c r="A180" s="51">
        <v>171</v>
      </c>
      <c r="B180" s="53" t="s">
        <v>215</v>
      </c>
      <c r="C180" s="31">
        <v>5576.85</v>
      </c>
      <c r="D180" s="36">
        <v>5543.416666666667</v>
      </c>
      <c r="E180" s="36">
        <v>5487.8333333333339</v>
      </c>
      <c r="F180" s="36">
        <v>5398.8166666666666</v>
      </c>
      <c r="G180" s="36">
        <v>5343.2333333333336</v>
      </c>
      <c r="H180" s="36">
        <v>5632.4333333333343</v>
      </c>
      <c r="I180" s="36">
        <v>5688.0166666666682</v>
      </c>
      <c r="J180" s="36">
        <v>5777.0333333333347</v>
      </c>
      <c r="K180" s="31">
        <v>5599</v>
      </c>
      <c r="L180" s="31">
        <v>5454.4</v>
      </c>
      <c r="M180" s="31">
        <v>2.6384699999999999</v>
      </c>
      <c r="N180" s="1"/>
      <c r="O180" s="1"/>
    </row>
    <row r="181" spans="1:15" ht="12.75" customHeight="1">
      <c r="A181" s="51">
        <v>172</v>
      </c>
      <c r="B181" s="53" t="s">
        <v>294</v>
      </c>
      <c r="C181" s="31">
        <v>678.2</v>
      </c>
      <c r="D181" s="36">
        <v>683.61666666666667</v>
      </c>
      <c r="E181" s="36">
        <v>669.58333333333337</v>
      </c>
      <c r="F181" s="36">
        <v>660.9666666666667</v>
      </c>
      <c r="G181" s="36">
        <v>646.93333333333339</v>
      </c>
      <c r="H181" s="36">
        <v>692.23333333333335</v>
      </c>
      <c r="I181" s="36">
        <v>706.26666666666665</v>
      </c>
      <c r="J181" s="36">
        <v>714.88333333333333</v>
      </c>
      <c r="K181" s="31">
        <v>697.65</v>
      </c>
      <c r="L181" s="31">
        <v>675</v>
      </c>
      <c r="M181" s="31">
        <v>12.37754</v>
      </c>
      <c r="N181" s="1"/>
      <c r="O181" s="1"/>
    </row>
    <row r="182" spans="1:15" ht="12.75" customHeight="1">
      <c r="A182" s="51">
        <v>173</v>
      </c>
      <c r="B182" s="53" t="s">
        <v>213</v>
      </c>
      <c r="C182" s="31">
        <v>766.4</v>
      </c>
      <c r="D182" s="36">
        <v>762.83333333333337</v>
      </c>
      <c r="E182" s="36">
        <v>756.91666666666674</v>
      </c>
      <c r="F182" s="36">
        <v>747.43333333333339</v>
      </c>
      <c r="G182" s="36">
        <v>741.51666666666677</v>
      </c>
      <c r="H182" s="36">
        <v>772.31666666666672</v>
      </c>
      <c r="I182" s="36">
        <v>778.23333333333346</v>
      </c>
      <c r="J182" s="36">
        <v>787.7166666666667</v>
      </c>
      <c r="K182" s="31">
        <v>768.75</v>
      </c>
      <c r="L182" s="31">
        <v>753.35</v>
      </c>
      <c r="M182" s="31">
        <v>157.13063</v>
      </c>
      <c r="N182" s="1"/>
      <c r="O182" s="1"/>
    </row>
    <row r="183" spans="1:15" ht="12.75" customHeight="1">
      <c r="A183" s="51">
        <v>174</v>
      </c>
      <c r="B183" s="53" t="s">
        <v>210</v>
      </c>
      <c r="C183" s="31">
        <v>147.85</v>
      </c>
      <c r="D183" s="36">
        <v>146.01666666666668</v>
      </c>
      <c r="E183" s="36">
        <v>141.38333333333335</v>
      </c>
      <c r="F183" s="36">
        <v>134.91666666666669</v>
      </c>
      <c r="G183" s="36">
        <v>130.28333333333336</v>
      </c>
      <c r="H183" s="36">
        <v>152.48333333333335</v>
      </c>
      <c r="I183" s="36">
        <v>157.11666666666667</v>
      </c>
      <c r="J183" s="36">
        <v>163.58333333333334</v>
      </c>
      <c r="K183" s="31">
        <v>150.65</v>
      </c>
      <c r="L183" s="31">
        <v>139.55000000000001</v>
      </c>
      <c r="M183" s="31">
        <v>1099.9843000000001</v>
      </c>
      <c r="N183" s="1"/>
      <c r="O183" s="1"/>
    </row>
    <row r="184" spans="1:15" ht="12.75" customHeight="1">
      <c r="A184" s="51">
        <v>175</v>
      </c>
      <c r="B184" s="53" t="s">
        <v>218</v>
      </c>
      <c r="C184" s="31">
        <v>1622.25</v>
      </c>
      <c r="D184" s="36">
        <v>1621.7166666666665</v>
      </c>
      <c r="E184" s="36">
        <v>1610.4333333333329</v>
      </c>
      <c r="F184" s="36">
        <v>1598.6166666666666</v>
      </c>
      <c r="G184" s="36">
        <v>1587.333333333333</v>
      </c>
      <c r="H184" s="36">
        <v>1633.5333333333328</v>
      </c>
      <c r="I184" s="36">
        <v>1644.8166666666662</v>
      </c>
      <c r="J184" s="36">
        <v>1656.6333333333328</v>
      </c>
      <c r="K184" s="31">
        <v>1633</v>
      </c>
      <c r="L184" s="31">
        <v>1609.9</v>
      </c>
      <c r="M184" s="31">
        <v>19.215330000000002</v>
      </c>
      <c r="N184" s="1"/>
      <c r="O184" s="1"/>
    </row>
    <row r="185" spans="1:15" ht="12.75" customHeight="1">
      <c r="A185" s="51">
        <v>176</v>
      </c>
      <c r="B185" s="53" t="s">
        <v>219</v>
      </c>
      <c r="C185" s="31">
        <v>615.85</v>
      </c>
      <c r="D185" s="36">
        <v>614.11666666666667</v>
      </c>
      <c r="E185" s="36">
        <v>608.73333333333335</v>
      </c>
      <c r="F185" s="36">
        <v>601.61666666666667</v>
      </c>
      <c r="G185" s="36">
        <v>596.23333333333335</v>
      </c>
      <c r="H185" s="36">
        <v>621.23333333333335</v>
      </c>
      <c r="I185" s="36">
        <v>626.61666666666679</v>
      </c>
      <c r="J185" s="36">
        <v>633.73333333333335</v>
      </c>
      <c r="K185" s="31">
        <v>619.5</v>
      </c>
      <c r="L185" s="31">
        <v>607</v>
      </c>
      <c r="M185" s="31">
        <v>4.8824300000000003</v>
      </c>
      <c r="N185" s="1"/>
      <c r="O185" s="1"/>
    </row>
    <row r="186" spans="1:15" ht="12.75" customHeight="1">
      <c r="A186" s="51">
        <v>177</v>
      </c>
      <c r="B186" s="53" t="s">
        <v>220</v>
      </c>
      <c r="C186" s="31">
        <v>723.4</v>
      </c>
      <c r="D186" s="36">
        <v>719.26666666666677</v>
      </c>
      <c r="E186" s="36">
        <v>708.78333333333353</v>
      </c>
      <c r="F186" s="36">
        <v>694.16666666666674</v>
      </c>
      <c r="G186" s="36">
        <v>683.68333333333351</v>
      </c>
      <c r="H186" s="36">
        <v>733.88333333333355</v>
      </c>
      <c r="I186" s="36">
        <v>744.3666666666669</v>
      </c>
      <c r="J186" s="36">
        <v>758.98333333333358</v>
      </c>
      <c r="K186" s="31">
        <v>729.75</v>
      </c>
      <c r="L186" s="31">
        <v>704.65</v>
      </c>
      <c r="M186" s="31">
        <v>10.469250000000001</v>
      </c>
      <c r="N186" s="1"/>
      <c r="O186" s="1"/>
    </row>
    <row r="187" spans="1:15" ht="12.75" customHeight="1">
      <c r="A187" s="51">
        <v>178</v>
      </c>
      <c r="B187" s="53" t="s">
        <v>232</v>
      </c>
      <c r="C187" s="31">
        <v>2150.5500000000002</v>
      </c>
      <c r="D187" s="36">
        <v>2147.5833333333335</v>
      </c>
      <c r="E187" s="36">
        <v>2119.8666666666668</v>
      </c>
      <c r="F187" s="36">
        <v>2089.1833333333334</v>
      </c>
      <c r="G187" s="36">
        <v>2061.4666666666667</v>
      </c>
      <c r="H187" s="36">
        <v>2178.2666666666669</v>
      </c>
      <c r="I187" s="36">
        <v>2205.9833333333331</v>
      </c>
      <c r="J187" s="36">
        <v>2236.666666666667</v>
      </c>
      <c r="K187" s="31">
        <v>2175.3000000000002</v>
      </c>
      <c r="L187" s="31">
        <v>2116.9</v>
      </c>
      <c r="M187" s="31">
        <v>8.9995899999999995</v>
      </c>
      <c r="N187" s="1"/>
      <c r="O187" s="1"/>
    </row>
    <row r="188" spans="1:15" ht="12.75" customHeight="1">
      <c r="A188" s="51">
        <v>179</v>
      </c>
      <c r="B188" s="53" t="s">
        <v>221</v>
      </c>
      <c r="C188" s="31">
        <v>1093.8499999999999</v>
      </c>
      <c r="D188" s="36">
        <v>1095.2833333333333</v>
      </c>
      <c r="E188" s="36">
        <v>1085.5666666666666</v>
      </c>
      <c r="F188" s="36">
        <v>1077.2833333333333</v>
      </c>
      <c r="G188" s="36">
        <v>1067.5666666666666</v>
      </c>
      <c r="H188" s="36">
        <v>1103.5666666666666</v>
      </c>
      <c r="I188" s="36">
        <v>1113.2833333333333</v>
      </c>
      <c r="J188" s="36">
        <v>1121.5666666666666</v>
      </c>
      <c r="K188" s="31">
        <v>1105</v>
      </c>
      <c r="L188" s="31">
        <v>1087</v>
      </c>
      <c r="M188" s="31">
        <v>12.80532</v>
      </c>
      <c r="N188" s="1"/>
      <c r="O188" s="1"/>
    </row>
    <row r="189" spans="1:15" ht="12.75" customHeight="1">
      <c r="A189" s="51">
        <v>180</v>
      </c>
      <c r="B189" s="53" t="s">
        <v>222</v>
      </c>
      <c r="C189" s="31">
        <v>2073.85</v>
      </c>
      <c r="D189" s="36">
        <v>2064.9333333333334</v>
      </c>
      <c r="E189" s="36">
        <v>2046.8666666666668</v>
      </c>
      <c r="F189" s="36">
        <v>2019.8833333333334</v>
      </c>
      <c r="G189" s="36">
        <v>2001.8166666666668</v>
      </c>
      <c r="H189" s="36">
        <v>2091.916666666667</v>
      </c>
      <c r="I189" s="36">
        <v>2109.9833333333336</v>
      </c>
      <c r="J189" s="36">
        <v>2136.9666666666667</v>
      </c>
      <c r="K189" s="31">
        <v>2083</v>
      </c>
      <c r="L189" s="31">
        <v>2037.95</v>
      </c>
      <c r="M189" s="31">
        <v>5.8130899999999999</v>
      </c>
      <c r="N189" s="1"/>
      <c r="O189" s="1"/>
    </row>
    <row r="190" spans="1:15" ht="12.75" customHeight="1">
      <c r="A190" s="51">
        <v>181</v>
      </c>
      <c r="B190" s="53" t="s">
        <v>227</v>
      </c>
      <c r="C190" s="31">
        <v>3883.8</v>
      </c>
      <c r="D190" s="36">
        <v>3888.8833333333332</v>
      </c>
      <c r="E190" s="36">
        <v>3867.9166666666665</v>
      </c>
      <c r="F190" s="36">
        <v>3852.0333333333333</v>
      </c>
      <c r="G190" s="36">
        <v>3831.0666666666666</v>
      </c>
      <c r="H190" s="36">
        <v>3904.7666666666664</v>
      </c>
      <c r="I190" s="36">
        <v>3925.7333333333336</v>
      </c>
      <c r="J190" s="36">
        <v>3941.6166666666663</v>
      </c>
      <c r="K190" s="31">
        <v>3909.85</v>
      </c>
      <c r="L190" s="31">
        <v>3873</v>
      </c>
      <c r="M190" s="31">
        <v>21.426659999999998</v>
      </c>
      <c r="N190" s="1"/>
      <c r="O190" s="1"/>
    </row>
    <row r="191" spans="1:15" ht="12.75" customHeight="1">
      <c r="A191" s="51">
        <v>182</v>
      </c>
      <c r="B191" s="53" t="s">
        <v>223</v>
      </c>
      <c r="C191" s="31">
        <v>1131.1500000000001</v>
      </c>
      <c r="D191" s="36">
        <v>1116.55</v>
      </c>
      <c r="E191" s="36">
        <v>1099.6999999999998</v>
      </c>
      <c r="F191" s="36">
        <v>1068.2499999999998</v>
      </c>
      <c r="G191" s="36">
        <v>1051.3999999999996</v>
      </c>
      <c r="H191" s="36">
        <v>1148</v>
      </c>
      <c r="I191" s="36">
        <v>1164.8499999999999</v>
      </c>
      <c r="J191" s="36">
        <v>1196.3000000000002</v>
      </c>
      <c r="K191" s="31">
        <v>1133.4000000000001</v>
      </c>
      <c r="L191" s="31">
        <v>1085.0999999999999</v>
      </c>
      <c r="M191" s="31">
        <v>51.07047</v>
      </c>
      <c r="N191" s="1"/>
      <c r="O191" s="1"/>
    </row>
    <row r="192" spans="1:15" ht="12.75" customHeight="1">
      <c r="A192" s="51">
        <v>183</v>
      </c>
      <c r="B192" s="53" t="s">
        <v>295</v>
      </c>
      <c r="C192" s="31">
        <v>7701.75</v>
      </c>
      <c r="D192" s="36">
        <v>7705.55</v>
      </c>
      <c r="E192" s="36">
        <v>7641.2000000000007</v>
      </c>
      <c r="F192" s="36">
        <v>7580.6500000000005</v>
      </c>
      <c r="G192" s="36">
        <v>7516.3000000000011</v>
      </c>
      <c r="H192" s="36">
        <v>7766.1</v>
      </c>
      <c r="I192" s="36">
        <v>7830.4500000000007</v>
      </c>
      <c r="J192" s="36">
        <v>7891</v>
      </c>
      <c r="K192" s="31">
        <v>7769.9</v>
      </c>
      <c r="L192" s="31">
        <v>7645</v>
      </c>
      <c r="M192" s="31">
        <v>0.93064999999999998</v>
      </c>
      <c r="N192" s="1"/>
      <c r="O192" s="1"/>
    </row>
    <row r="193" spans="1:15" ht="12.75" customHeight="1">
      <c r="A193" s="51">
        <v>184</v>
      </c>
      <c r="B193" s="53" t="s">
        <v>522</v>
      </c>
      <c r="C193" s="31">
        <v>665.2</v>
      </c>
      <c r="D193" s="36">
        <v>663.73333333333335</v>
      </c>
      <c r="E193" s="36">
        <v>659.4666666666667</v>
      </c>
      <c r="F193" s="36">
        <v>653.73333333333335</v>
      </c>
      <c r="G193" s="36">
        <v>649.4666666666667</v>
      </c>
      <c r="H193" s="36">
        <v>669.4666666666667</v>
      </c>
      <c r="I193" s="36">
        <v>673.73333333333335</v>
      </c>
      <c r="J193" s="36">
        <v>679.4666666666667</v>
      </c>
      <c r="K193" s="31">
        <v>668</v>
      </c>
      <c r="L193" s="31">
        <v>658</v>
      </c>
      <c r="M193" s="31">
        <v>13.65527</v>
      </c>
      <c r="N193" s="1"/>
      <c r="O193" s="1"/>
    </row>
    <row r="194" spans="1:15" ht="12.75" customHeight="1">
      <c r="A194" s="51">
        <v>185</v>
      </c>
      <c r="B194" s="53" t="s">
        <v>224</v>
      </c>
      <c r="C194" s="31">
        <v>1004.65</v>
      </c>
      <c r="D194" s="36">
        <v>1002.0166666666668</v>
      </c>
      <c r="E194" s="36">
        <v>996.03333333333353</v>
      </c>
      <c r="F194" s="36">
        <v>987.41666666666674</v>
      </c>
      <c r="G194" s="36">
        <v>981.43333333333351</v>
      </c>
      <c r="H194" s="36">
        <v>1010.6333333333336</v>
      </c>
      <c r="I194" s="36">
        <v>1016.6166666666669</v>
      </c>
      <c r="J194" s="36">
        <v>1025.2333333333336</v>
      </c>
      <c r="K194" s="31">
        <v>1008</v>
      </c>
      <c r="L194" s="31">
        <v>993.4</v>
      </c>
      <c r="M194" s="31">
        <v>79.959310000000002</v>
      </c>
      <c r="N194" s="1"/>
      <c r="O194" s="1"/>
    </row>
    <row r="195" spans="1:15" ht="12.75" customHeight="1">
      <c r="A195" s="51">
        <v>186</v>
      </c>
      <c r="B195" s="53" t="s">
        <v>225</v>
      </c>
      <c r="C195" s="31">
        <v>408.8</v>
      </c>
      <c r="D195" s="36">
        <v>409.18333333333339</v>
      </c>
      <c r="E195" s="36">
        <v>406.21666666666681</v>
      </c>
      <c r="F195" s="36">
        <v>403.63333333333344</v>
      </c>
      <c r="G195" s="36">
        <v>400.66666666666686</v>
      </c>
      <c r="H195" s="36">
        <v>411.76666666666677</v>
      </c>
      <c r="I195" s="36">
        <v>414.73333333333335</v>
      </c>
      <c r="J195" s="36">
        <v>417.31666666666672</v>
      </c>
      <c r="K195" s="31">
        <v>412.15</v>
      </c>
      <c r="L195" s="31">
        <v>406.6</v>
      </c>
      <c r="M195" s="31">
        <v>106.30906</v>
      </c>
      <c r="N195" s="1"/>
      <c r="O195" s="1"/>
    </row>
    <row r="196" spans="1:15" ht="12.75" customHeight="1">
      <c r="A196" s="51">
        <v>187</v>
      </c>
      <c r="B196" s="53" t="s">
        <v>226</v>
      </c>
      <c r="C196" s="31">
        <v>164.65</v>
      </c>
      <c r="D196" s="36">
        <v>163.98333333333332</v>
      </c>
      <c r="E196" s="36">
        <v>162.46666666666664</v>
      </c>
      <c r="F196" s="36">
        <v>160.28333333333333</v>
      </c>
      <c r="G196" s="36">
        <v>158.76666666666665</v>
      </c>
      <c r="H196" s="36">
        <v>166.16666666666663</v>
      </c>
      <c r="I196" s="36">
        <v>167.68333333333334</v>
      </c>
      <c r="J196" s="36">
        <v>169.86666666666662</v>
      </c>
      <c r="K196" s="31">
        <v>165.5</v>
      </c>
      <c r="L196" s="31">
        <v>161.80000000000001</v>
      </c>
      <c r="M196" s="31">
        <v>695.33405000000005</v>
      </c>
      <c r="N196" s="1"/>
      <c r="O196" s="1"/>
    </row>
    <row r="197" spans="1:15" ht="12.75" customHeight="1">
      <c r="A197" s="51">
        <v>188</v>
      </c>
      <c r="B197" s="53" t="s">
        <v>228</v>
      </c>
      <c r="C197" s="31">
        <v>1236.8</v>
      </c>
      <c r="D197" s="36">
        <v>1241.2833333333333</v>
      </c>
      <c r="E197" s="36">
        <v>1230.6166666666666</v>
      </c>
      <c r="F197" s="36">
        <v>1224.4333333333332</v>
      </c>
      <c r="G197" s="36">
        <v>1213.7666666666664</v>
      </c>
      <c r="H197" s="36">
        <v>1247.4666666666667</v>
      </c>
      <c r="I197" s="36">
        <v>1258.1333333333337</v>
      </c>
      <c r="J197" s="36">
        <v>1264.3166666666668</v>
      </c>
      <c r="K197" s="31">
        <v>1251.95</v>
      </c>
      <c r="L197" s="31">
        <v>1235.0999999999999</v>
      </c>
      <c r="M197" s="31">
        <v>13.203569999999999</v>
      </c>
      <c r="N197" s="1"/>
      <c r="O197" s="1"/>
    </row>
    <row r="198" spans="1:15" ht="12.75" customHeight="1">
      <c r="A198" s="51">
        <v>189</v>
      </c>
      <c r="B198" s="53" t="s">
        <v>206</v>
      </c>
      <c r="C198" s="31">
        <v>860.5</v>
      </c>
      <c r="D198" s="36">
        <v>853.16666666666663</v>
      </c>
      <c r="E198" s="36">
        <v>838.33333333333326</v>
      </c>
      <c r="F198" s="36">
        <v>816.16666666666663</v>
      </c>
      <c r="G198" s="36">
        <v>801.33333333333326</v>
      </c>
      <c r="H198" s="36">
        <v>875.33333333333326</v>
      </c>
      <c r="I198" s="36">
        <v>890.16666666666652</v>
      </c>
      <c r="J198" s="36">
        <v>912.33333333333326</v>
      </c>
      <c r="K198" s="31">
        <v>868</v>
      </c>
      <c r="L198" s="31">
        <v>831</v>
      </c>
      <c r="M198" s="31">
        <v>23.903510000000001</v>
      </c>
      <c r="N198" s="1"/>
      <c r="O198" s="1"/>
    </row>
    <row r="199" spans="1:15" ht="12.75" customHeight="1">
      <c r="A199" s="51">
        <v>190</v>
      </c>
      <c r="B199" s="53" t="s">
        <v>229</v>
      </c>
      <c r="C199" s="31">
        <v>3755.95</v>
      </c>
      <c r="D199" s="36">
        <v>3757.1666666666665</v>
      </c>
      <c r="E199" s="36">
        <v>3732.8833333333332</v>
      </c>
      <c r="F199" s="36">
        <v>3709.8166666666666</v>
      </c>
      <c r="G199" s="36">
        <v>3685.5333333333333</v>
      </c>
      <c r="H199" s="36">
        <v>3780.2333333333331</v>
      </c>
      <c r="I199" s="36">
        <v>3804.5166666666669</v>
      </c>
      <c r="J199" s="36">
        <v>3827.583333333333</v>
      </c>
      <c r="K199" s="31">
        <v>3781.45</v>
      </c>
      <c r="L199" s="31">
        <v>3734.1</v>
      </c>
      <c r="M199" s="31">
        <v>6.77963</v>
      </c>
      <c r="N199" s="1"/>
      <c r="O199" s="1"/>
    </row>
    <row r="200" spans="1:15" ht="12.75" customHeight="1">
      <c r="A200" s="51">
        <v>191</v>
      </c>
      <c r="B200" s="53" t="s">
        <v>230</v>
      </c>
      <c r="C200" s="31">
        <v>2668.55</v>
      </c>
      <c r="D200" s="36">
        <v>2665.0333333333333</v>
      </c>
      <c r="E200" s="36">
        <v>2645.1166666666668</v>
      </c>
      <c r="F200" s="36">
        <v>2621.6833333333334</v>
      </c>
      <c r="G200" s="36">
        <v>2601.7666666666669</v>
      </c>
      <c r="H200" s="36">
        <v>2688.4666666666667</v>
      </c>
      <c r="I200" s="36">
        <v>2708.3833333333337</v>
      </c>
      <c r="J200" s="36">
        <v>2731.8166666666666</v>
      </c>
      <c r="K200" s="31">
        <v>2684.95</v>
      </c>
      <c r="L200" s="31">
        <v>2641.6</v>
      </c>
      <c r="M200" s="31">
        <v>1.8120099999999999</v>
      </c>
      <c r="N200" s="1"/>
      <c r="O200" s="1"/>
    </row>
    <row r="201" spans="1:15" ht="12.75" customHeight="1">
      <c r="A201" s="51">
        <v>192</v>
      </c>
      <c r="B201" s="53" t="s">
        <v>297</v>
      </c>
      <c r="C201" s="31">
        <v>1465.45</v>
      </c>
      <c r="D201" s="36">
        <v>1452.9333333333332</v>
      </c>
      <c r="E201" s="36">
        <v>1420.8666666666663</v>
      </c>
      <c r="F201" s="36">
        <v>1376.2833333333331</v>
      </c>
      <c r="G201" s="36">
        <v>1344.2166666666662</v>
      </c>
      <c r="H201" s="36">
        <v>1497.5166666666664</v>
      </c>
      <c r="I201" s="36">
        <v>1529.5833333333335</v>
      </c>
      <c r="J201" s="36">
        <v>1574.1666666666665</v>
      </c>
      <c r="K201" s="31">
        <v>1485</v>
      </c>
      <c r="L201" s="31">
        <v>1408.35</v>
      </c>
      <c r="M201" s="31">
        <v>22.61177</v>
      </c>
      <c r="N201" s="1"/>
      <c r="O201" s="1"/>
    </row>
    <row r="202" spans="1:15" ht="12.75" customHeight="1">
      <c r="A202" s="51">
        <v>193</v>
      </c>
      <c r="B202" s="53" t="s">
        <v>231</v>
      </c>
      <c r="C202" s="31">
        <v>3891.9</v>
      </c>
      <c r="D202" s="36">
        <v>3891.65</v>
      </c>
      <c r="E202" s="36">
        <v>3873.5</v>
      </c>
      <c r="F202" s="36">
        <v>3855.1</v>
      </c>
      <c r="G202" s="36">
        <v>3836.95</v>
      </c>
      <c r="H202" s="36">
        <v>3910.05</v>
      </c>
      <c r="I202" s="36">
        <v>3928.2000000000007</v>
      </c>
      <c r="J202" s="36">
        <v>3946.6000000000004</v>
      </c>
      <c r="K202" s="31">
        <v>3909.8</v>
      </c>
      <c r="L202" s="31">
        <v>3873.25</v>
      </c>
      <c r="M202" s="31">
        <v>6.0488499999999998</v>
      </c>
      <c r="N202" s="1"/>
      <c r="O202" s="1"/>
    </row>
    <row r="203" spans="1:15" ht="12.75" customHeight="1">
      <c r="A203" s="51">
        <v>194</v>
      </c>
      <c r="B203" s="53" t="s">
        <v>299</v>
      </c>
      <c r="C203" s="31">
        <v>3769.8</v>
      </c>
      <c r="D203" s="36">
        <v>3760.7666666666664</v>
      </c>
      <c r="E203" s="36">
        <v>3724.5333333333328</v>
      </c>
      <c r="F203" s="36">
        <v>3679.2666666666664</v>
      </c>
      <c r="G203" s="36">
        <v>3643.0333333333328</v>
      </c>
      <c r="H203" s="36">
        <v>3806.0333333333328</v>
      </c>
      <c r="I203" s="36">
        <v>3842.2666666666664</v>
      </c>
      <c r="J203" s="36">
        <v>3887.5333333333328</v>
      </c>
      <c r="K203" s="31">
        <v>3797</v>
      </c>
      <c r="L203" s="31">
        <v>3715.5</v>
      </c>
      <c r="M203" s="31">
        <v>0.78110000000000002</v>
      </c>
      <c r="N203" s="1"/>
      <c r="O203" s="1"/>
    </row>
    <row r="204" spans="1:15" ht="12.75" customHeight="1">
      <c r="A204" s="51">
        <v>195</v>
      </c>
      <c r="B204" s="53" t="s">
        <v>235</v>
      </c>
      <c r="C204" s="31">
        <v>475.25</v>
      </c>
      <c r="D204" s="36">
        <v>471.06666666666666</v>
      </c>
      <c r="E204" s="36">
        <v>465.18333333333334</v>
      </c>
      <c r="F204" s="36">
        <v>455.11666666666667</v>
      </c>
      <c r="G204" s="36">
        <v>449.23333333333335</v>
      </c>
      <c r="H204" s="36">
        <v>481.13333333333333</v>
      </c>
      <c r="I204" s="36">
        <v>487.01666666666665</v>
      </c>
      <c r="J204" s="36">
        <v>497.08333333333331</v>
      </c>
      <c r="K204" s="31">
        <v>476.95</v>
      </c>
      <c r="L204" s="31">
        <v>461</v>
      </c>
      <c r="M204" s="31">
        <v>55.648899999999998</v>
      </c>
      <c r="N204" s="1"/>
      <c r="O204" s="1"/>
    </row>
    <row r="205" spans="1:15" ht="12.75" customHeight="1">
      <c r="A205" s="51">
        <v>196</v>
      </c>
      <c r="B205" s="53" t="s">
        <v>234</v>
      </c>
      <c r="C205" s="31">
        <v>10038.15</v>
      </c>
      <c r="D205" s="36">
        <v>9989.1166666666668</v>
      </c>
      <c r="E205" s="36">
        <v>9894.0333333333328</v>
      </c>
      <c r="F205" s="36">
        <v>9749.9166666666661</v>
      </c>
      <c r="G205" s="36">
        <v>9654.8333333333321</v>
      </c>
      <c r="H205" s="36">
        <v>10133.233333333334</v>
      </c>
      <c r="I205" s="36">
        <v>10228.316666666666</v>
      </c>
      <c r="J205" s="36">
        <v>10372.433333333334</v>
      </c>
      <c r="K205" s="31">
        <v>10084.200000000001</v>
      </c>
      <c r="L205" s="31">
        <v>9845</v>
      </c>
      <c r="M205" s="31">
        <v>3.0710899999999999</v>
      </c>
      <c r="N205" s="1"/>
      <c r="O205" s="1"/>
    </row>
    <row r="206" spans="1:15" ht="12.75" customHeight="1">
      <c r="A206" s="51">
        <v>197</v>
      </c>
      <c r="B206" s="53" t="s">
        <v>300</v>
      </c>
      <c r="C206" s="31">
        <v>156.80000000000001</v>
      </c>
      <c r="D206" s="36">
        <v>156.86666666666667</v>
      </c>
      <c r="E206" s="36">
        <v>155.53333333333336</v>
      </c>
      <c r="F206" s="36">
        <v>154.26666666666668</v>
      </c>
      <c r="G206" s="36">
        <v>152.93333333333337</v>
      </c>
      <c r="H206" s="36">
        <v>158.13333333333335</v>
      </c>
      <c r="I206" s="36">
        <v>159.46666666666667</v>
      </c>
      <c r="J206" s="36">
        <v>160.73333333333335</v>
      </c>
      <c r="K206" s="31">
        <v>158.19999999999999</v>
      </c>
      <c r="L206" s="31">
        <v>155.6</v>
      </c>
      <c r="M206" s="31">
        <v>86.223929999999996</v>
      </c>
      <c r="N206" s="1"/>
      <c r="O206" s="1"/>
    </row>
    <row r="207" spans="1:15" ht="12.75" customHeight="1">
      <c r="A207" s="51">
        <v>198</v>
      </c>
      <c r="B207" s="53" t="s">
        <v>233</v>
      </c>
      <c r="C207" s="31">
        <v>1804.75</v>
      </c>
      <c r="D207" s="36">
        <v>1801</v>
      </c>
      <c r="E207" s="36">
        <v>1777.1</v>
      </c>
      <c r="F207" s="36">
        <v>1749.4499999999998</v>
      </c>
      <c r="G207" s="36">
        <v>1725.5499999999997</v>
      </c>
      <c r="H207" s="36">
        <v>1828.65</v>
      </c>
      <c r="I207" s="36">
        <v>1852.5500000000002</v>
      </c>
      <c r="J207" s="36">
        <v>1880.2000000000003</v>
      </c>
      <c r="K207" s="31">
        <v>1824.9</v>
      </c>
      <c r="L207" s="31">
        <v>1773.35</v>
      </c>
      <c r="M207" s="31">
        <v>3.4510000000000001</v>
      </c>
      <c r="N207" s="1"/>
      <c r="O207" s="1"/>
    </row>
    <row r="208" spans="1:15" ht="12.75" customHeight="1">
      <c r="A208" s="51">
        <v>199</v>
      </c>
      <c r="B208" s="53" t="s">
        <v>174</v>
      </c>
      <c r="C208" s="31">
        <v>1152.9000000000001</v>
      </c>
      <c r="D208" s="36">
        <v>1156.8833333333334</v>
      </c>
      <c r="E208" s="36">
        <v>1144.7666666666669</v>
      </c>
      <c r="F208" s="36">
        <v>1136.6333333333334</v>
      </c>
      <c r="G208" s="36">
        <v>1124.5166666666669</v>
      </c>
      <c r="H208" s="36">
        <v>1165.0166666666669</v>
      </c>
      <c r="I208" s="36">
        <v>1177.1333333333332</v>
      </c>
      <c r="J208" s="36">
        <v>1185.2666666666669</v>
      </c>
      <c r="K208" s="31">
        <v>1169</v>
      </c>
      <c r="L208" s="31">
        <v>1148.75</v>
      </c>
      <c r="M208" s="31">
        <v>4.3847800000000001</v>
      </c>
      <c r="N208" s="1"/>
      <c r="O208" s="1"/>
    </row>
    <row r="209" spans="1:15" ht="12.75" customHeight="1">
      <c r="A209" s="51">
        <v>200</v>
      </c>
      <c r="B209" s="53" t="s">
        <v>301</v>
      </c>
      <c r="C209" s="31">
        <v>1409.45</v>
      </c>
      <c r="D209" s="36">
        <v>1410.6666666666667</v>
      </c>
      <c r="E209" s="36">
        <v>1397.3833333333334</v>
      </c>
      <c r="F209" s="36">
        <v>1385.3166666666666</v>
      </c>
      <c r="G209" s="36">
        <v>1372.0333333333333</v>
      </c>
      <c r="H209" s="36">
        <v>1422.7333333333336</v>
      </c>
      <c r="I209" s="36">
        <v>1436.0166666666669</v>
      </c>
      <c r="J209" s="36">
        <v>1448.0833333333337</v>
      </c>
      <c r="K209" s="31">
        <v>1423.95</v>
      </c>
      <c r="L209" s="31">
        <v>1398.6</v>
      </c>
      <c r="M209" s="31">
        <v>10.60665</v>
      </c>
      <c r="N209" s="1"/>
      <c r="O209" s="1"/>
    </row>
    <row r="210" spans="1:15" ht="12.75" customHeight="1">
      <c r="A210" s="51">
        <v>201</v>
      </c>
      <c r="B210" s="53" t="s">
        <v>236</v>
      </c>
      <c r="C210" s="31">
        <v>301.3</v>
      </c>
      <c r="D210" s="36">
        <v>296.36666666666667</v>
      </c>
      <c r="E210" s="36">
        <v>290.78333333333336</v>
      </c>
      <c r="F210" s="36">
        <v>280.26666666666671</v>
      </c>
      <c r="G210" s="36">
        <v>274.68333333333339</v>
      </c>
      <c r="H210" s="36">
        <v>306.88333333333333</v>
      </c>
      <c r="I210" s="36">
        <v>312.46666666666658</v>
      </c>
      <c r="J210" s="36">
        <v>322.98333333333329</v>
      </c>
      <c r="K210" s="31">
        <v>301.95</v>
      </c>
      <c r="L210" s="31">
        <v>285.85000000000002</v>
      </c>
      <c r="M210" s="31">
        <v>279.28246999999999</v>
      </c>
      <c r="N210" s="1"/>
      <c r="O210" s="1"/>
    </row>
    <row r="211" spans="1:15" ht="12.75" customHeight="1">
      <c r="A211" s="51">
        <v>202</v>
      </c>
      <c r="B211" s="53" t="s">
        <v>139</v>
      </c>
      <c r="C211" s="31">
        <v>13.45</v>
      </c>
      <c r="D211" s="36">
        <v>13.65</v>
      </c>
      <c r="E211" s="36">
        <v>13.15</v>
      </c>
      <c r="F211" s="36">
        <v>12.85</v>
      </c>
      <c r="G211" s="36">
        <v>12.35</v>
      </c>
      <c r="H211" s="36">
        <v>13.950000000000001</v>
      </c>
      <c r="I211" s="36">
        <v>14.450000000000001</v>
      </c>
      <c r="J211" s="36">
        <v>14.750000000000002</v>
      </c>
      <c r="K211" s="31">
        <v>14.15</v>
      </c>
      <c r="L211" s="31">
        <v>13.35</v>
      </c>
      <c r="M211" s="31">
        <v>3726.7001700000001</v>
      </c>
      <c r="N211" s="1"/>
      <c r="O211" s="1"/>
    </row>
    <row r="212" spans="1:15" ht="12.75" customHeight="1">
      <c r="A212" s="51">
        <v>203</v>
      </c>
      <c r="B212" s="53" t="s">
        <v>237</v>
      </c>
      <c r="C212" s="31">
        <v>1190.4000000000001</v>
      </c>
      <c r="D212" s="36">
        <v>1188.0666666666666</v>
      </c>
      <c r="E212" s="36">
        <v>1161.3333333333333</v>
      </c>
      <c r="F212" s="36">
        <v>1132.2666666666667</v>
      </c>
      <c r="G212" s="36">
        <v>1105.5333333333333</v>
      </c>
      <c r="H212" s="36">
        <v>1217.1333333333332</v>
      </c>
      <c r="I212" s="36">
        <v>1243.8666666666668</v>
      </c>
      <c r="J212" s="36">
        <v>1272.9333333333332</v>
      </c>
      <c r="K212" s="31">
        <v>1214.8</v>
      </c>
      <c r="L212" s="31">
        <v>1159</v>
      </c>
      <c r="M212" s="31">
        <v>43.789450000000002</v>
      </c>
      <c r="N212" s="1"/>
      <c r="O212" s="1"/>
    </row>
    <row r="213" spans="1:15" ht="12.75" customHeight="1">
      <c r="A213" s="51">
        <v>204</v>
      </c>
      <c r="B213" s="53" t="s">
        <v>238</v>
      </c>
      <c r="C213" s="31">
        <v>481.2</v>
      </c>
      <c r="D213" s="36">
        <v>481.16666666666669</v>
      </c>
      <c r="E213" s="36">
        <v>479.63333333333338</v>
      </c>
      <c r="F213" s="36">
        <v>478.06666666666672</v>
      </c>
      <c r="G213" s="36">
        <v>476.53333333333342</v>
      </c>
      <c r="H213" s="36">
        <v>482.73333333333335</v>
      </c>
      <c r="I213" s="36">
        <v>484.26666666666665</v>
      </c>
      <c r="J213" s="36">
        <v>485.83333333333331</v>
      </c>
      <c r="K213" s="31">
        <v>482.7</v>
      </c>
      <c r="L213" s="31">
        <v>479.6</v>
      </c>
      <c r="M213" s="31">
        <v>34.663269999999997</v>
      </c>
      <c r="N213" s="1"/>
      <c r="O213" s="1"/>
    </row>
    <row r="214" spans="1:15" ht="12.75" customHeight="1">
      <c r="A214" s="51">
        <v>205</v>
      </c>
      <c r="B214" s="53" t="s">
        <v>303</v>
      </c>
      <c r="C214" s="31">
        <v>24.6</v>
      </c>
      <c r="D214" s="36">
        <v>24.566666666666666</v>
      </c>
      <c r="E214" s="36">
        <v>24.283333333333331</v>
      </c>
      <c r="F214" s="36">
        <v>23.966666666666665</v>
      </c>
      <c r="G214" s="36">
        <v>23.68333333333333</v>
      </c>
      <c r="H214" s="36">
        <v>24.883333333333333</v>
      </c>
      <c r="I214" s="36">
        <v>25.166666666666671</v>
      </c>
      <c r="J214" s="36">
        <v>25.483333333333334</v>
      </c>
      <c r="K214" s="31">
        <v>24.85</v>
      </c>
      <c r="L214" s="31">
        <v>24.25</v>
      </c>
      <c r="M214" s="31">
        <v>1919.7565</v>
      </c>
      <c r="N214" s="1"/>
      <c r="O214" s="1"/>
    </row>
    <row r="215" spans="1:15" ht="12.75" customHeight="1">
      <c r="A215" s="51">
        <v>206</v>
      </c>
      <c r="B215" s="53" t="s">
        <v>239</v>
      </c>
      <c r="C215" s="31">
        <v>153.35</v>
      </c>
      <c r="D215" s="36">
        <v>151.71666666666667</v>
      </c>
      <c r="E215" s="36">
        <v>148.68333333333334</v>
      </c>
      <c r="F215" s="36">
        <v>144.01666666666668</v>
      </c>
      <c r="G215" s="36">
        <v>140.98333333333335</v>
      </c>
      <c r="H215" s="36">
        <v>156.38333333333333</v>
      </c>
      <c r="I215" s="36">
        <v>159.41666666666669</v>
      </c>
      <c r="J215" s="36">
        <v>164.08333333333331</v>
      </c>
      <c r="K215" s="31">
        <v>154.75</v>
      </c>
      <c r="L215" s="31">
        <v>147.05000000000001</v>
      </c>
      <c r="M215" s="31">
        <v>376.22953000000001</v>
      </c>
      <c r="N215" s="1"/>
      <c r="O215" s="1"/>
    </row>
    <row r="216" spans="1:15" ht="12.75" customHeight="1">
      <c r="A216" s="51">
        <v>207</v>
      </c>
      <c r="B216" s="53" t="s">
        <v>304</v>
      </c>
      <c r="C216" s="31">
        <v>183.1</v>
      </c>
      <c r="D216" s="36">
        <v>182.95000000000002</v>
      </c>
      <c r="E216" s="36">
        <v>180.90000000000003</v>
      </c>
      <c r="F216" s="36">
        <v>178.70000000000002</v>
      </c>
      <c r="G216" s="36">
        <v>176.65000000000003</v>
      </c>
      <c r="H216" s="36">
        <v>185.15000000000003</v>
      </c>
      <c r="I216" s="36">
        <v>187.20000000000005</v>
      </c>
      <c r="J216" s="36">
        <v>189.40000000000003</v>
      </c>
      <c r="K216" s="31">
        <v>185</v>
      </c>
      <c r="L216" s="31">
        <v>180.75</v>
      </c>
      <c r="M216" s="31">
        <v>363.46393999999998</v>
      </c>
      <c r="N216" s="1"/>
      <c r="O216" s="1"/>
    </row>
    <row r="217" spans="1:15" ht="12.75" customHeight="1">
      <c r="A217" s="51">
        <v>208</v>
      </c>
      <c r="B217" s="53" t="s">
        <v>240</v>
      </c>
      <c r="C217" s="31">
        <v>992.95</v>
      </c>
      <c r="D217" s="36">
        <v>996.75</v>
      </c>
      <c r="E217" s="36">
        <v>984.7</v>
      </c>
      <c r="F217" s="36">
        <v>976.45</v>
      </c>
      <c r="G217" s="36">
        <v>964.40000000000009</v>
      </c>
      <c r="H217" s="36">
        <v>1005</v>
      </c>
      <c r="I217" s="36">
        <v>1017.05</v>
      </c>
      <c r="J217" s="36">
        <v>1025.3</v>
      </c>
      <c r="K217" s="31">
        <v>1008.8</v>
      </c>
      <c r="L217" s="31">
        <v>988.5</v>
      </c>
      <c r="M217" s="31">
        <v>9.9069000000000003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305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306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307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241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242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243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244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245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246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247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248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249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250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251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252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253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254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255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40"/>
      <c r="B1" s="341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308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45385</v>
      </c>
      <c r="L6" s="1"/>
      <c r="M6" s="1"/>
      <c r="N6" s="1"/>
      <c r="O6" s="1"/>
    </row>
    <row r="7" spans="1:15" ht="12.75" customHeight="1">
      <c r="B7" s="1"/>
      <c r="C7" s="1" t="s">
        <v>309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34" t="s">
        <v>16</v>
      </c>
      <c r="B9" s="336" t="s">
        <v>18</v>
      </c>
      <c r="C9" s="339" t="s">
        <v>20</v>
      </c>
      <c r="D9" s="339" t="s">
        <v>21</v>
      </c>
      <c r="E9" s="331" t="s">
        <v>22</v>
      </c>
      <c r="F9" s="332"/>
      <c r="G9" s="333"/>
      <c r="H9" s="331" t="s">
        <v>23</v>
      </c>
      <c r="I9" s="332"/>
      <c r="J9" s="333"/>
      <c r="K9" s="26"/>
      <c r="L9" s="27"/>
      <c r="M9" s="48"/>
      <c r="N9" s="1"/>
      <c r="O9" s="1"/>
    </row>
    <row r="10" spans="1:15" ht="42.75" customHeight="1">
      <c r="A10" s="335"/>
      <c r="B10" s="338"/>
      <c r="C10" s="338"/>
      <c r="D10" s="33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256</v>
      </c>
      <c r="N10" s="1"/>
      <c r="O10" s="1"/>
    </row>
    <row r="11" spans="1:15" ht="12" customHeight="1">
      <c r="A11" s="33">
        <v>1</v>
      </c>
      <c r="B11" s="53" t="s">
        <v>310</v>
      </c>
      <c r="C11" s="31">
        <v>695.85</v>
      </c>
      <c r="D11" s="36">
        <v>693.78333333333342</v>
      </c>
      <c r="E11" s="36">
        <v>683.01666666666688</v>
      </c>
      <c r="F11" s="36">
        <v>670.18333333333351</v>
      </c>
      <c r="G11" s="36">
        <v>659.41666666666697</v>
      </c>
      <c r="H11" s="36">
        <v>706.61666666666679</v>
      </c>
      <c r="I11" s="36">
        <v>717.38333333333344</v>
      </c>
      <c r="J11" s="36">
        <v>730.2166666666667</v>
      </c>
      <c r="K11" s="31">
        <v>704.55</v>
      </c>
      <c r="L11" s="31">
        <v>680.95</v>
      </c>
      <c r="M11" s="31">
        <v>2.72675</v>
      </c>
      <c r="N11" s="1"/>
      <c r="O11" s="1"/>
    </row>
    <row r="12" spans="1:15" ht="12" customHeight="1">
      <c r="A12" s="33">
        <v>2</v>
      </c>
      <c r="B12" s="53" t="s">
        <v>311</v>
      </c>
      <c r="C12" s="31">
        <v>30277.65</v>
      </c>
      <c r="D12" s="36">
        <v>30316.600000000002</v>
      </c>
      <c r="E12" s="36">
        <v>29812.200000000004</v>
      </c>
      <c r="F12" s="36">
        <v>29346.750000000004</v>
      </c>
      <c r="G12" s="36">
        <v>28842.350000000006</v>
      </c>
      <c r="H12" s="36">
        <v>30782.050000000003</v>
      </c>
      <c r="I12" s="36">
        <v>31286.450000000004</v>
      </c>
      <c r="J12" s="36">
        <v>31751.9</v>
      </c>
      <c r="K12" s="31">
        <v>30821</v>
      </c>
      <c r="L12" s="31">
        <v>29851.15</v>
      </c>
      <c r="M12" s="31">
        <v>5.5289999999999999E-2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6429.85</v>
      </c>
      <c r="D13" s="36">
        <v>6449.166666666667</v>
      </c>
      <c r="E13" s="36">
        <v>6353.3333333333339</v>
      </c>
      <c r="F13" s="36">
        <v>6276.8166666666666</v>
      </c>
      <c r="G13" s="36">
        <v>6180.9833333333336</v>
      </c>
      <c r="H13" s="36">
        <v>6525.6833333333343</v>
      </c>
      <c r="I13" s="36">
        <v>6621.5166666666682</v>
      </c>
      <c r="J13" s="36">
        <v>6698.0333333333347</v>
      </c>
      <c r="K13" s="31">
        <v>6545</v>
      </c>
      <c r="L13" s="31">
        <v>6372.65</v>
      </c>
      <c r="M13" s="31">
        <v>2.80233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2648.65</v>
      </c>
      <c r="D14" s="36">
        <v>2617.5</v>
      </c>
      <c r="E14" s="36">
        <v>2577</v>
      </c>
      <c r="F14" s="36">
        <v>2505.35</v>
      </c>
      <c r="G14" s="36">
        <v>2464.85</v>
      </c>
      <c r="H14" s="36">
        <v>2689.15</v>
      </c>
      <c r="I14" s="36">
        <v>2729.65</v>
      </c>
      <c r="J14" s="36">
        <v>2801.3</v>
      </c>
      <c r="K14" s="31">
        <v>2658</v>
      </c>
      <c r="L14" s="31">
        <v>2545.85</v>
      </c>
      <c r="M14" s="31">
        <v>4.9363900000000003</v>
      </c>
      <c r="N14" s="1"/>
      <c r="O14" s="1"/>
    </row>
    <row r="15" spans="1:15" ht="12" customHeight="1">
      <c r="A15" s="33">
        <v>5</v>
      </c>
      <c r="B15" s="53" t="s">
        <v>312</v>
      </c>
      <c r="C15" s="31">
        <v>4023.8</v>
      </c>
      <c r="D15" s="36">
        <v>4000.6666666666665</v>
      </c>
      <c r="E15" s="36">
        <v>3951.3833333333332</v>
      </c>
      <c r="F15" s="36">
        <v>3878.9666666666667</v>
      </c>
      <c r="G15" s="36">
        <v>3829.6833333333334</v>
      </c>
      <c r="H15" s="36">
        <v>4073.083333333333</v>
      </c>
      <c r="I15" s="36">
        <v>4122.3666666666668</v>
      </c>
      <c r="J15" s="36">
        <v>4194.7833333333328</v>
      </c>
      <c r="K15" s="31">
        <v>4049.95</v>
      </c>
      <c r="L15" s="31">
        <v>3928.25</v>
      </c>
      <c r="M15" s="31">
        <v>0.29891000000000001</v>
      </c>
      <c r="N15" s="1"/>
      <c r="O15" s="1"/>
    </row>
    <row r="16" spans="1:15" ht="12" customHeight="1">
      <c r="A16" s="33">
        <v>6</v>
      </c>
      <c r="B16" s="53" t="s">
        <v>313</v>
      </c>
      <c r="C16" s="31">
        <v>1574.7</v>
      </c>
      <c r="D16" s="36">
        <v>1556.2333333333333</v>
      </c>
      <c r="E16" s="36">
        <v>1528.4666666666667</v>
      </c>
      <c r="F16" s="36">
        <v>1482.2333333333333</v>
      </c>
      <c r="G16" s="36">
        <v>1454.4666666666667</v>
      </c>
      <c r="H16" s="36">
        <v>1602.4666666666667</v>
      </c>
      <c r="I16" s="36">
        <v>1630.2333333333336</v>
      </c>
      <c r="J16" s="36">
        <v>1676.4666666666667</v>
      </c>
      <c r="K16" s="31">
        <v>1584</v>
      </c>
      <c r="L16" s="31">
        <v>1510</v>
      </c>
      <c r="M16" s="31">
        <v>5.8925000000000001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591.6</v>
      </c>
      <c r="D17" s="36">
        <v>591.01666666666677</v>
      </c>
      <c r="E17" s="36">
        <v>583.83333333333348</v>
      </c>
      <c r="F17" s="36">
        <v>576.06666666666672</v>
      </c>
      <c r="G17" s="36">
        <v>568.88333333333344</v>
      </c>
      <c r="H17" s="36">
        <v>598.78333333333353</v>
      </c>
      <c r="I17" s="36">
        <v>605.9666666666667</v>
      </c>
      <c r="J17" s="36">
        <v>613.73333333333358</v>
      </c>
      <c r="K17" s="31">
        <v>598.20000000000005</v>
      </c>
      <c r="L17" s="31">
        <v>583.25</v>
      </c>
      <c r="M17" s="31">
        <v>40.188310000000001</v>
      </c>
      <c r="N17" s="1"/>
      <c r="O17" s="1"/>
    </row>
    <row r="18" spans="1:15" ht="12" customHeight="1">
      <c r="A18" s="33">
        <v>8</v>
      </c>
      <c r="B18" s="53" t="s">
        <v>314</v>
      </c>
      <c r="C18" s="31">
        <v>468.2</v>
      </c>
      <c r="D18" s="36">
        <v>464.76666666666671</v>
      </c>
      <c r="E18" s="36">
        <v>458.03333333333342</v>
      </c>
      <c r="F18" s="36">
        <v>447.86666666666673</v>
      </c>
      <c r="G18" s="36">
        <v>441.13333333333344</v>
      </c>
      <c r="H18" s="36">
        <v>474.93333333333339</v>
      </c>
      <c r="I18" s="36">
        <v>481.66666666666663</v>
      </c>
      <c r="J18" s="36">
        <v>491.83333333333337</v>
      </c>
      <c r="K18" s="31">
        <v>471.5</v>
      </c>
      <c r="L18" s="31">
        <v>454.6</v>
      </c>
      <c r="M18" s="31">
        <v>2.7386300000000001</v>
      </c>
      <c r="N18" s="1"/>
      <c r="O18" s="1"/>
    </row>
    <row r="19" spans="1:15" ht="12" customHeight="1">
      <c r="A19" s="33">
        <v>9</v>
      </c>
      <c r="B19" s="53" t="s">
        <v>39</v>
      </c>
      <c r="C19" s="31">
        <v>684.15</v>
      </c>
      <c r="D19" s="36">
        <v>687.06666666666661</v>
      </c>
      <c r="E19" s="36">
        <v>679.13333333333321</v>
      </c>
      <c r="F19" s="36">
        <v>674.11666666666656</v>
      </c>
      <c r="G19" s="36">
        <v>666.18333333333317</v>
      </c>
      <c r="H19" s="36">
        <v>692.08333333333326</v>
      </c>
      <c r="I19" s="36">
        <v>700.01666666666665</v>
      </c>
      <c r="J19" s="36">
        <v>705.0333333333333</v>
      </c>
      <c r="K19" s="31">
        <v>695</v>
      </c>
      <c r="L19" s="31">
        <v>682.05</v>
      </c>
      <c r="M19" s="31">
        <v>9.8512199999999996</v>
      </c>
      <c r="N19" s="1"/>
      <c r="O19" s="1"/>
    </row>
    <row r="20" spans="1:15" ht="12" customHeight="1">
      <c r="A20" s="33">
        <v>10</v>
      </c>
      <c r="B20" s="53" t="s">
        <v>315</v>
      </c>
      <c r="C20" s="31">
        <v>1415.45</v>
      </c>
      <c r="D20" s="36">
        <v>1414.55</v>
      </c>
      <c r="E20" s="36">
        <v>1398.8999999999999</v>
      </c>
      <c r="F20" s="36">
        <v>1382.35</v>
      </c>
      <c r="G20" s="36">
        <v>1366.6999999999998</v>
      </c>
      <c r="H20" s="36">
        <v>1431.1</v>
      </c>
      <c r="I20" s="36">
        <v>1446.75</v>
      </c>
      <c r="J20" s="36">
        <v>1463.3</v>
      </c>
      <c r="K20" s="31">
        <v>1430.2</v>
      </c>
      <c r="L20" s="31">
        <v>1398</v>
      </c>
      <c r="M20" s="31">
        <v>2.5488300000000002</v>
      </c>
      <c r="N20" s="1"/>
      <c r="O20" s="1"/>
    </row>
    <row r="21" spans="1:15" ht="12" customHeight="1">
      <c r="A21" s="33">
        <v>11</v>
      </c>
      <c r="B21" s="53" t="s">
        <v>43</v>
      </c>
      <c r="C21" s="31">
        <v>27282.9</v>
      </c>
      <c r="D21" s="36">
        <v>27410.966666666664</v>
      </c>
      <c r="E21" s="36">
        <v>27121.933333333327</v>
      </c>
      <c r="F21" s="36">
        <v>26960.966666666664</v>
      </c>
      <c r="G21" s="36">
        <v>26671.933333333327</v>
      </c>
      <c r="H21" s="36">
        <v>27571.933333333327</v>
      </c>
      <c r="I21" s="36">
        <v>27860.96666666666</v>
      </c>
      <c r="J21" s="36">
        <v>28021.933333333327</v>
      </c>
      <c r="K21" s="31">
        <v>27700</v>
      </c>
      <c r="L21" s="31">
        <v>27250</v>
      </c>
      <c r="M21" s="31">
        <v>8.6940000000000003E-2</v>
      </c>
      <c r="N21" s="1"/>
      <c r="O21" s="1"/>
    </row>
    <row r="22" spans="1:15" ht="12" customHeight="1">
      <c r="A22" s="33">
        <v>12</v>
      </c>
      <c r="B22" s="53" t="s">
        <v>867</v>
      </c>
      <c r="C22" s="31">
        <v>1098.3499999999999</v>
      </c>
      <c r="D22" s="36">
        <v>1105.7333333333333</v>
      </c>
      <c r="E22" s="36">
        <v>1082.6166666666668</v>
      </c>
      <c r="F22" s="36">
        <v>1066.8833333333334</v>
      </c>
      <c r="G22" s="36">
        <v>1043.7666666666669</v>
      </c>
      <c r="H22" s="36">
        <v>1121.4666666666667</v>
      </c>
      <c r="I22" s="36">
        <v>1144.583333333333</v>
      </c>
      <c r="J22" s="36">
        <v>1160.3166666666666</v>
      </c>
      <c r="K22" s="31">
        <v>1128.8499999999999</v>
      </c>
      <c r="L22" s="31">
        <v>1090</v>
      </c>
      <c r="M22" s="31">
        <v>17.162189999999999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3268.75</v>
      </c>
      <c r="D23" s="36">
        <v>3264.5833333333335</v>
      </c>
      <c r="E23" s="36">
        <v>3244.166666666667</v>
      </c>
      <c r="F23" s="36">
        <v>3219.5833333333335</v>
      </c>
      <c r="G23" s="36">
        <v>3199.166666666667</v>
      </c>
      <c r="H23" s="36">
        <v>3289.166666666667</v>
      </c>
      <c r="I23" s="36">
        <v>3309.5833333333339</v>
      </c>
      <c r="J23" s="36">
        <v>3334.166666666667</v>
      </c>
      <c r="K23" s="31">
        <v>3285</v>
      </c>
      <c r="L23" s="31">
        <v>3240</v>
      </c>
      <c r="M23" s="31">
        <v>8.6882900000000003</v>
      </c>
      <c r="N23" s="1"/>
      <c r="O23" s="1"/>
    </row>
    <row r="24" spans="1:15" ht="12.75" customHeight="1">
      <c r="A24" s="33">
        <v>14</v>
      </c>
      <c r="B24" s="53" t="s">
        <v>264</v>
      </c>
      <c r="C24" s="31">
        <v>1892.65</v>
      </c>
      <c r="D24" s="36">
        <v>1890.2333333333333</v>
      </c>
      <c r="E24" s="36">
        <v>1874.4666666666667</v>
      </c>
      <c r="F24" s="36">
        <v>1856.2833333333333</v>
      </c>
      <c r="G24" s="36">
        <v>1840.5166666666667</v>
      </c>
      <c r="H24" s="36">
        <v>1908.4166666666667</v>
      </c>
      <c r="I24" s="36">
        <v>1924.1833333333336</v>
      </c>
      <c r="J24" s="36">
        <v>1942.3666666666668</v>
      </c>
      <c r="K24" s="31">
        <v>1906</v>
      </c>
      <c r="L24" s="31">
        <v>1872.05</v>
      </c>
      <c r="M24" s="31">
        <v>4.4058000000000002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1404.15</v>
      </c>
      <c r="D25" s="36">
        <v>1405.7666666666667</v>
      </c>
      <c r="E25" s="36">
        <v>1386.5833333333333</v>
      </c>
      <c r="F25" s="36">
        <v>1369.0166666666667</v>
      </c>
      <c r="G25" s="36">
        <v>1349.8333333333333</v>
      </c>
      <c r="H25" s="36">
        <v>1423.3333333333333</v>
      </c>
      <c r="I25" s="36">
        <v>1442.5166666666667</v>
      </c>
      <c r="J25" s="36">
        <v>1460.0833333333333</v>
      </c>
      <c r="K25" s="31">
        <v>1424.95</v>
      </c>
      <c r="L25" s="31">
        <v>1388.2</v>
      </c>
      <c r="M25" s="31">
        <v>57.690010000000001</v>
      </c>
      <c r="N25" s="1"/>
      <c r="O25" s="1"/>
    </row>
    <row r="26" spans="1:15" ht="12.75" customHeight="1">
      <c r="A26" s="33">
        <v>16</v>
      </c>
      <c r="B26" s="53" t="s">
        <v>824</v>
      </c>
      <c r="C26" s="31">
        <v>588.45000000000005</v>
      </c>
      <c r="D26" s="36">
        <v>583.63333333333333</v>
      </c>
      <c r="E26" s="36">
        <v>578.81666666666661</v>
      </c>
      <c r="F26" s="36">
        <v>569.18333333333328</v>
      </c>
      <c r="G26" s="36">
        <v>564.36666666666656</v>
      </c>
      <c r="H26" s="36">
        <v>593.26666666666665</v>
      </c>
      <c r="I26" s="36">
        <v>598.08333333333348</v>
      </c>
      <c r="J26" s="36">
        <v>607.7166666666667</v>
      </c>
      <c r="K26" s="31">
        <v>588.45000000000005</v>
      </c>
      <c r="L26" s="31">
        <v>574</v>
      </c>
      <c r="M26" s="31">
        <v>70.103229999999996</v>
      </c>
      <c r="N26" s="1"/>
      <c r="O26" s="1"/>
    </row>
    <row r="27" spans="1:15" ht="12.75" customHeight="1">
      <c r="A27" s="33">
        <v>17</v>
      </c>
      <c r="B27" s="53" t="s">
        <v>265</v>
      </c>
      <c r="C27" s="31">
        <v>976.25</v>
      </c>
      <c r="D27" s="36">
        <v>974.94999999999993</v>
      </c>
      <c r="E27" s="36">
        <v>964.94999999999982</v>
      </c>
      <c r="F27" s="36">
        <v>953.64999999999986</v>
      </c>
      <c r="G27" s="36">
        <v>943.64999999999975</v>
      </c>
      <c r="H27" s="36">
        <v>986.24999999999989</v>
      </c>
      <c r="I27" s="36">
        <v>996.25000000000011</v>
      </c>
      <c r="J27" s="36">
        <v>1007.55</v>
      </c>
      <c r="K27" s="31">
        <v>984.95</v>
      </c>
      <c r="L27" s="31">
        <v>963.65</v>
      </c>
      <c r="M27" s="31">
        <v>33.042349999999999</v>
      </c>
      <c r="N27" s="1"/>
      <c r="O27" s="1"/>
    </row>
    <row r="28" spans="1:15" ht="12.75" customHeight="1">
      <c r="A28" s="33">
        <v>18</v>
      </c>
      <c r="B28" s="53" t="s">
        <v>266</v>
      </c>
      <c r="C28" s="31">
        <v>354.15</v>
      </c>
      <c r="D28" s="36">
        <v>351.3</v>
      </c>
      <c r="E28" s="36">
        <v>340.1</v>
      </c>
      <c r="F28" s="36">
        <v>326.05</v>
      </c>
      <c r="G28" s="36">
        <v>314.85000000000002</v>
      </c>
      <c r="H28" s="36">
        <v>365.35</v>
      </c>
      <c r="I28" s="36">
        <v>376.54999999999995</v>
      </c>
      <c r="J28" s="36">
        <v>390.6</v>
      </c>
      <c r="K28" s="31">
        <v>362.5</v>
      </c>
      <c r="L28" s="31">
        <v>337.25</v>
      </c>
      <c r="M28" s="31">
        <v>61.178730000000002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201.05</v>
      </c>
      <c r="D29" s="36">
        <v>197.18333333333331</v>
      </c>
      <c r="E29" s="36">
        <v>189.86666666666662</v>
      </c>
      <c r="F29" s="36">
        <v>178.68333333333331</v>
      </c>
      <c r="G29" s="36">
        <v>171.36666666666662</v>
      </c>
      <c r="H29" s="36">
        <v>208.36666666666662</v>
      </c>
      <c r="I29" s="36">
        <v>215.68333333333328</v>
      </c>
      <c r="J29" s="36">
        <v>226.86666666666662</v>
      </c>
      <c r="K29" s="31">
        <v>204.5</v>
      </c>
      <c r="L29" s="31">
        <v>186</v>
      </c>
      <c r="M29" s="31">
        <v>554.93460000000005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236.15</v>
      </c>
      <c r="D30" s="36">
        <v>237.88333333333333</v>
      </c>
      <c r="E30" s="36">
        <v>228.26666666666665</v>
      </c>
      <c r="F30" s="36">
        <v>220.38333333333333</v>
      </c>
      <c r="G30" s="36">
        <v>210.76666666666665</v>
      </c>
      <c r="H30" s="36">
        <v>245.76666666666665</v>
      </c>
      <c r="I30" s="36">
        <v>255.38333333333333</v>
      </c>
      <c r="J30" s="36">
        <v>263.26666666666665</v>
      </c>
      <c r="K30" s="31">
        <v>247.5</v>
      </c>
      <c r="L30" s="31">
        <v>230</v>
      </c>
      <c r="M30" s="31">
        <v>910.62158999999997</v>
      </c>
      <c r="N30" s="1"/>
      <c r="O30" s="1"/>
    </row>
    <row r="31" spans="1:15" ht="12.75" customHeight="1">
      <c r="A31" s="33">
        <v>21</v>
      </c>
      <c r="B31" s="53" t="s">
        <v>316</v>
      </c>
      <c r="C31" s="31">
        <v>431.15</v>
      </c>
      <c r="D31" s="36">
        <v>435.81666666666666</v>
      </c>
      <c r="E31" s="36">
        <v>425.0333333333333</v>
      </c>
      <c r="F31" s="36">
        <v>418.91666666666663</v>
      </c>
      <c r="G31" s="36">
        <v>408.13333333333327</v>
      </c>
      <c r="H31" s="36">
        <v>441.93333333333334</v>
      </c>
      <c r="I31" s="36">
        <v>452.71666666666675</v>
      </c>
      <c r="J31" s="36">
        <v>458.83333333333337</v>
      </c>
      <c r="K31" s="31">
        <v>446.6</v>
      </c>
      <c r="L31" s="31">
        <v>429.7</v>
      </c>
      <c r="M31" s="31">
        <v>7.6005399999999996</v>
      </c>
      <c r="N31" s="1"/>
      <c r="O31" s="1"/>
    </row>
    <row r="32" spans="1:15" ht="12.75" customHeight="1">
      <c r="A32" s="33">
        <v>22</v>
      </c>
      <c r="B32" s="53" t="s">
        <v>317</v>
      </c>
      <c r="C32" s="31">
        <v>816.75</v>
      </c>
      <c r="D32" s="36">
        <v>810.01666666666677</v>
      </c>
      <c r="E32" s="36">
        <v>800.03333333333353</v>
      </c>
      <c r="F32" s="36">
        <v>783.31666666666672</v>
      </c>
      <c r="G32" s="36">
        <v>773.33333333333348</v>
      </c>
      <c r="H32" s="36">
        <v>826.73333333333358</v>
      </c>
      <c r="I32" s="36">
        <v>836.71666666666692</v>
      </c>
      <c r="J32" s="36">
        <v>853.43333333333362</v>
      </c>
      <c r="K32" s="31">
        <v>820</v>
      </c>
      <c r="L32" s="31">
        <v>793.3</v>
      </c>
      <c r="M32" s="31">
        <v>0.55120999999999998</v>
      </c>
      <c r="N32" s="1"/>
      <c r="O32" s="1"/>
    </row>
    <row r="33" spans="1:15" ht="12.75" customHeight="1">
      <c r="A33" s="33">
        <v>23</v>
      </c>
      <c r="B33" s="53" t="s">
        <v>318</v>
      </c>
      <c r="C33" s="31">
        <v>1092</v>
      </c>
      <c r="D33" s="36">
        <v>1091.1666666666667</v>
      </c>
      <c r="E33" s="36">
        <v>1068.8333333333335</v>
      </c>
      <c r="F33" s="36">
        <v>1045.6666666666667</v>
      </c>
      <c r="G33" s="36">
        <v>1023.3333333333335</v>
      </c>
      <c r="H33" s="36">
        <v>1114.3333333333335</v>
      </c>
      <c r="I33" s="36">
        <v>1136.666666666667</v>
      </c>
      <c r="J33" s="36">
        <v>1159.8333333333335</v>
      </c>
      <c r="K33" s="31">
        <v>1113.5</v>
      </c>
      <c r="L33" s="31">
        <v>1068</v>
      </c>
      <c r="M33" s="31">
        <v>2.3664900000000002</v>
      </c>
      <c r="N33" s="1"/>
      <c r="O33" s="1"/>
    </row>
    <row r="34" spans="1:15" ht="12.75" customHeight="1">
      <c r="A34" s="33">
        <v>24</v>
      </c>
      <c r="B34" s="53" t="s">
        <v>319</v>
      </c>
      <c r="C34" s="31">
        <v>2270.5</v>
      </c>
      <c r="D34" s="36">
        <v>2267.4833333333331</v>
      </c>
      <c r="E34" s="36">
        <v>2223.0166666666664</v>
      </c>
      <c r="F34" s="36">
        <v>2175.5333333333333</v>
      </c>
      <c r="G34" s="36">
        <v>2131.0666666666666</v>
      </c>
      <c r="H34" s="36">
        <v>2314.9666666666662</v>
      </c>
      <c r="I34" s="36">
        <v>2359.4333333333325</v>
      </c>
      <c r="J34" s="36">
        <v>2406.9166666666661</v>
      </c>
      <c r="K34" s="31">
        <v>2311.9499999999998</v>
      </c>
      <c r="L34" s="31">
        <v>2220</v>
      </c>
      <c r="M34" s="31">
        <v>1.48708</v>
      </c>
      <c r="N34" s="1"/>
      <c r="O34" s="1"/>
    </row>
    <row r="35" spans="1:15" ht="12.75" customHeight="1">
      <c r="A35" s="33">
        <v>25</v>
      </c>
      <c r="B35" s="53" t="s">
        <v>320</v>
      </c>
      <c r="C35" s="31">
        <v>1000.75</v>
      </c>
      <c r="D35" s="36">
        <v>1008.4499999999999</v>
      </c>
      <c r="E35" s="36">
        <v>981.34999999999991</v>
      </c>
      <c r="F35" s="36">
        <v>961.94999999999993</v>
      </c>
      <c r="G35" s="36">
        <v>934.84999999999991</v>
      </c>
      <c r="H35" s="36">
        <v>1027.8499999999999</v>
      </c>
      <c r="I35" s="36">
        <v>1054.95</v>
      </c>
      <c r="J35" s="36">
        <v>1074.3499999999999</v>
      </c>
      <c r="K35" s="31">
        <v>1035.55</v>
      </c>
      <c r="L35" s="31">
        <v>989.05</v>
      </c>
      <c r="M35" s="31">
        <v>1.7613799999999999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4955.3500000000004</v>
      </c>
      <c r="D36" s="36">
        <v>4963.95</v>
      </c>
      <c r="E36" s="36">
        <v>4903</v>
      </c>
      <c r="F36" s="36">
        <v>4850.6500000000005</v>
      </c>
      <c r="G36" s="36">
        <v>4789.7000000000007</v>
      </c>
      <c r="H36" s="36">
        <v>5016.2999999999993</v>
      </c>
      <c r="I36" s="36">
        <v>5077.2499999999982</v>
      </c>
      <c r="J36" s="36">
        <v>5129.5999999999985</v>
      </c>
      <c r="K36" s="31">
        <v>5024.8999999999996</v>
      </c>
      <c r="L36" s="31">
        <v>4911.6000000000004</v>
      </c>
      <c r="M36" s="31">
        <v>1.16184</v>
      </c>
      <c r="N36" s="1"/>
      <c r="O36" s="1"/>
    </row>
    <row r="37" spans="1:15" ht="12.75" customHeight="1">
      <c r="A37" s="33">
        <v>27</v>
      </c>
      <c r="B37" s="53" t="s">
        <v>321</v>
      </c>
      <c r="C37" s="31">
        <v>1921.1</v>
      </c>
      <c r="D37" s="36">
        <v>1924.8333333333333</v>
      </c>
      <c r="E37" s="36">
        <v>1900.6666666666665</v>
      </c>
      <c r="F37" s="36">
        <v>1880.2333333333333</v>
      </c>
      <c r="G37" s="36">
        <v>1856.0666666666666</v>
      </c>
      <c r="H37" s="36">
        <v>1945.2666666666664</v>
      </c>
      <c r="I37" s="36">
        <v>1969.4333333333329</v>
      </c>
      <c r="J37" s="36">
        <v>1989.8666666666663</v>
      </c>
      <c r="K37" s="31">
        <v>1949</v>
      </c>
      <c r="L37" s="31">
        <v>1904.4</v>
      </c>
      <c r="M37" s="31">
        <v>0.59416000000000002</v>
      </c>
      <c r="N37" s="1"/>
      <c r="O37" s="1"/>
    </row>
    <row r="38" spans="1:15" ht="12.75" customHeight="1">
      <c r="A38" s="33">
        <v>28</v>
      </c>
      <c r="B38" s="53" t="s">
        <v>770</v>
      </c>
      <c r="C38" s="31">
        <v>73.849999999999994</v>
      </c>
      <c r="D38" s="36">
        <v>73.983333333333334</v>
      </c>
      <c r="E38" s="36">
        <v>73.216666666666669</v>
      </c>
      <c r="F38" s="36">
        <v>72.583333333333329</v>
      </c>
      <c r="G38" s="36">
        <v>71.816666666666663</v>
      </c>
      <c r="H38" s="36">
        <v>74.616666666666674</v>
      </c>
      <c r="I38" s="36">
        <v>75.383333333333354</v>
      </c>
      <c r="J38" s="36">
        <v>76.01666666666668</v>
      </c>
      <c r="K38" s="31">
        <v>74.75</v>
      </c>
      <c r="L38" s="31">
        <v>73.349999999999994</v>
      </c>
      <c r="M38" s="31">
        <v>19.087610000000002</v>
      </c>
      <c r="N38" s="1"/>
      <c r="O38" s="1"/>
    </row>
    <row r="39" spans="1:15" ht="12.75" customHeight="1">
      <c r="A39" s="33">
        <v>29</v>
      </c>
      <c r="B39" s="53" t="s">
        <v>868</v>
      </c>
      <c r="C39" s="31">
        <v>28.45</v>
      </c>
      <c r="D39" s="36">
        <v>28.133333333333336</v>
      </c>
      <c r="E39" s="36">
        <v>27.816666666666674</v>
      </c>
      <c r="F39" s="36">
        <v>27.183333333333337</v>
      </c>
      <c r="G39" s="36">
        <v>26.866666666666674</v>
      </c>
      <c r="H39" s="36">
        <v>28.766666666666673</v>
      </c>
      <c r="I39" s="36">
        <v>29.083333333333336</v>
      </c>
      <c r="J39" s="36">
        <v>29.716666666666672</v>
      </c>
      <c r="K39" s="31">
        <v>28.45</v>
      </c>
      <c r="L39" s="31">
        <v>27.5</v>
      </c>
      <c r="M39" s="31">
        <v>56.999749999999999</v>
      </c>
      <c r="N39" s="1"/>
      <c r="O39" s="1"/>
    </row>
    <row r="40" spans="1:15" ht="12.75" customHeight="1">
      <c r="A40" s="33">
        <v>30</v>
      </c>
      <c r="B40" s="53" t="s">
        <v>852</v>
      </c>
      <c r="C40" s="31">
        <v>794.95</v>
      </c>
      <c r="D40" s="36">
        <v>795.71666666666658</v>
      </c>
      <c r="E40" s="36">
        <v>787.53333333333319</v>
      </c>
      <c r="F40" s="36">
        <v>780.11666666666656</v>
      </c>
      <c r="G40" s="36">
        <v>771.93333333333317</v>
      </c>
      <c r="H40" s="36">
        <v>803.13333333333321</v>
      </c>
      <c r="I40" s="36">
        <v>811.31666666666661</v>
      </c>
      <c r="J40" s="36">
        <v>818.73333333333323</v>
      </c>
      <c r="K40" s="31">
        <v>803.9</v>
      </c>
      <c r="L40" s="31">
        <v>788.3</v>
      </c>
      <c r="M40" s="31">
        <v>2.7124199999999998</v>
      </c>
      <c r="N40" s="1"/>
      <c r="O40" s="1"/>
    </row>
    <row r="41" spans="1:15" ht="12.75" customHeight="1">
      <c r="A41" s="33">
        <v>31</v>
      </c>
      <c r="B41" s="53" t="s">
        <v>322</v>
      </c>
      <c r="C41" s="31">
        <v>3764.6</v>
      </c>
      <c r="D41" s="36">
        <v>3763.2166666666667</v>
      </c>
      <c r="E41" s="36">
        <v>3711.6333333333332</v>
      </c>
      <c r="F41" s="36">
        <v>3658.6666666666665</v>
      </c>
      <c r="G41" s="36">
        <v>3607.083333333333</v>
      </c>
      <c r="H41" s="36">
        <v>3816.1833333333334</v>
      </c>
      <c r="I41" s="36">
        <v>3867.7666666666664</v>
      </c>
      <c r="J41" s="36">
        <v>3920.7333333333336</v>
      </c>
      <c r="K41" s="31">
        <v>3814.8</v>
      </c>
      <c r="L41" s="31">
        <v>3710.25</v>
      </c>
      <c r="M41" s="31">
        <v>1.7741100000000001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634.70000000000005</v>
      </c>
      <c r="D42" s="36">
        <v>630.48333333333346</v>
      </c>
      <c r="E42" s="36">
        <v>623.8666666666669</v>
      </c>
      <c r="F42" s="36">
        <v>613.03333333333342</v>
      </c>
      <c r="G42" s="36">
        <v>606.41666666666686</v>
      </c>
      <c r="H42" s="36">
        <v>641.31666666666695</v>
      </c>
      <c r="I42" s="36">
        <v>647.93333333333351</v>
      </c>
      <c r="J42" s="36">
        <v>658.76666666666699</v>
      </c>
      <c r="K42" s="31">
        <v>637.1</v>
      </c>
      <c r="L42" s="31">
        <v>619.65</v>
      </c>
      <c r="M42" s="31">
        <v>45.032629999999997</v>
      </c>
      <c r="N42" s="1"/>
      <c r="O42" s="1"/>
    </row>
    <row r="43" spans="1:15" ht="12.75" customHeight="1">
      <c r="A43" s="33">
        <v>33</v>
      </c>
      <c r="B43" s="53" t="s">
        <v>323</v>
      </c>
      <c r="C43" s="31">
        <v>3010.65</v>
      </c>
      <c r="D43" s="36">
        <v>3019.5499999999997</v>
      </c>
      <c r="E43" s="36">
        <v>2980.1999999999994</v>
      </c>
      <c r="F43" s="36">
        <v>2949.7499999999995</v>
      </c>
      <c r="G43" s="36">
        <v>2910.3999999999992</v>
      </c>
      <c r="H43" s="36">
        <v>3049.9999999999995</v>
      </c>
      <c r="I43" s="36">
        <v>3089.35</v>
      </c>
      <c r="J43" s="36">
        <v>3119.7999999999997</v>
      </c>
      <c r="K43" s="31">
        <v>3058.9</v>
      </c>
      <c r="L43" s="31">
        <v>2989.1</v>
      </c>
      <c r="M43" s="31">
        <v>2.74153</v>
      </c>
      <c r="N43" s="1"/>
      <c r="O43" s="1"/>
    </row>
    <row r="44" spans="1:15" ht="12.75" customHeight="1">
      <c r="A44" s="33">
        <v>34</v>
      </c>
      <c r="B44" s="53" t="s">
        <v>324</v>
      </c>
      <c r="C44" s="31">
        <v>887.4</v>
      </c>
      <c r="D44" s="36">
        <v>888.65</v>
      </c>
      <c r="E44" s="36">
        <v>874.4</v>
      </c>
      <c r="F44" s="36">
        <v>861.4</v>
      </c>
      <c r="G44" s="36">
        <v>847.15</v>
      </c>
      <c r="H44" s="36">
        <v>901.65</v>
      </c>
      <c r="I44" s="36">
        <v>915.9</v>
      </c>
      <c r="J44" s="36">
        <v>928.9</v>
      </c>
      <c r="K44" s="31">
        <v>902.9</v>
      </c>
      <c r="L44" s="31">
        <v>875.65</v>
      </c>
      <c r="M44" s="31">
        <v>0.45917999999999998</v>
      </c>
      <c r="N44" s="1"/>
      <c r="O44" s="1"/>
    </row>
    <row r="45" spans="1:15" ht="12.75" customHeight="1">
      <c r="A45" s="33">
        <v>35</v>
      </c>
      <c r="B45" s="53" t="s">
        <v>826</v>
      </c>
      <c r="C45" s="31">
        <v>6827.3</v>
      </c>
      <c r="D45" s="36">
        <v>6888.1833333333334</v>
      </c>
      <c r="E45" s="36">
        <v>6718.1166666666668</v>
      </c>
      <c r="F45" s="36">
        <v>6608.9333333333334</v>
      </c>
      <c r="G45" s="36">
        <v>6438.8666666666668</v>
      </c>
      <c r="H45" s="36">
        <v>6997.3666666666668</v>
      </c>
      <c r="I45" s="36">
        <v>7167.4333333333343</v>
      </c>
      <c r="J45" s="36">
        <v>7276.6166666666668</v>
      </c>
      <c r="K45" s="31">
        <v>7058.25</v>
      </c>
      <c r="L45" s="31">
        <v>6779</v>
      </c>
      <c r="M45" s="31">
        <v>1.0849200000000001</v>
      </c>
      <c r="N45" s="1"/>
      <c r="O45" s="1"/>
    </row>
    <row r="46" spans="1:15" ht="12.75" customHeight="1">
      <c r="A46" s="33">
        <v>36</v>
      </c>
      <c r="B46" s="53" t="s">
        <v>53</v>
      </c>
      <c r="C46" s="31">
        <v>6419.75</v>
      </c>
      <c r="D46" s="36">
        <v>6431.1500000000005</v>
      </c>
      <c r="E46" s="36">
        <v>6392.8000000000011</v>
      </c>
      <c r="F46" s="36">
        <v>6365.85</v>
      </c>
      <c r="G46" s="36">
        <v>6327.5000000000009</v>
      </c>
      <c r="H46" s="36">
        <v>6458.1000000000013</v>
      </c>
      <c r="I46" s="36">
        <v>6496.4500000000016</v>
      </c>
      <c r="J46" s="36">
        <v>6523.4000000000015</v>
      </c>
      <c r="K46" s="31">
        <v>6469.5</v>
      </c>
      <c r="L46" s="31">
        <v>6404.2</v>
      </c>
      <c r="M46" s="31">
        <v>2.1389800000000001</v>
      </c>
      <c r="N46" s="1"/>
      <c r="O46" s="1"/>
    </row>
    <row r="47" spans="1:15" ht="12.75" customHeight="1">
      <c r="A47" s="33">
        <v>37</v>
      </c>
      <c r="B47" s="53" t="s">
        <v>55</v>
      </c>
      <c r="C47" s="31">
        <v>470.1</v>
      </c>
      <c r="D47" s="36">
        <v>469.56666666666666</v>
      </c>
      <c r="E47" s="36">
        <v>465.13333333333333</v>
      </c>
      <c r="F47" s="36">
        <v>460.16666666666669</v>
      </c>
      <c r="G47" s="36">
        <v>455.73333333333335</v>
      </c>
      <c r="H47" s="36">
        <v>474.5333333333333</v>
      </c>
      <c r="I47" s="36">
        <v>478.96666666666658</v>
      </c>
      <c r="J47" s="36">
        <v>483.93333333333328</v>
      </c>
      <c r="K47" s="31">
        <v>474</v>
      </c>
      <c r="L47" s="31">
        <v>464.6</v>
      </c>
      <c r="M47" s="31">
        <v>22.908010000000001</v>
      </c>
      <c r="N47" s="1"/>
      <c r="O47" s="1"/>
    </row>
    <row r="48" spans="1:15" ht="12.75" customHeight="1">
      <c r="A48" s="33">
        <v>38</v>
      </c>
      <c r="B48" s="53" t="s">
        <v>325</v>
      </c>
      <c r="C48" s="31">
        <v>335.15</v>
      </c>
      <c r="D48" s="36">
        <v>335.55</v>
      </c>
      <c r="E48" s="36">
        <v>331.1</v>
      </c>
      <c r="F48" s="36">
        <v>327.05</v>
      </c>
      <c r="G48" s="36">
        <v>322.60000000000002</v>
      </c>
      <c r="H48" s="36">
        <v>339.6</v>
      </c>
      <c r="I48" s="36">
        <v>344.04999999999995</v>
      </c>
      <c r="J48" s="36">
        <v>348.1</v>
      </c>
      <c r="K48" s="31">
        <v>340</v>
      </c>
      <c r="L48" s="31">
        <v>331.5</v>
      </c>
      <c r="M48" s="31">
        <v>1.68357</v>
      </c>
      <c r="N48" s="1"/>
      <c r="O48" s="1"/>
    </row>
    <row r="49" spans="1:15" ht="12.75" customHeight="1">
      <c r="A49" s="33">
        <v>39</v>
      </c>
      <c r="B49" s="53" t="s">
        <v>825</v>
      </c>
      <c r="C49" s="31">
        <v>666.9</v>
      </c>
      <c r="D49" s="36">
        <v>673.7833333333333</v>
      </c>
      <c r="E49" s="36">
        <v>657.86666666666656</v>
      </c>
      <c r="F49" s="36">
        <v>648.83333333333326</v>
      </c>
      <c r="G49" s="36">
        <v>632.91666666666652</v>
      </c>
      <c r="H49" s="36">
        <v>682.81666666666661</v>
      </c>
      <c r="I49" s="36">
        <v>698.73333333333335</v>
      </c>
      <c r="J49" s="36">
        <v>707.76666666666665</v>
      </c>
      <c r="K49" s="31">
        <v>689.7</v>
      </c>
      <c r="L49" s="31">
        <v>664.75</v>
      </c>
      <c r="M49" s="31">
        <v>4.1815600000000002</v>
      </c>
      <c r="N49" s="1"/>
      <c r="O49" s="1"/>
    </row>
    <row r="50" spans="1:15" ht="12.75" customHeight="1">
      <c r="A50" s="33">
        <v>40</v>
      </c>
      <c r="B50" s="53" t="s">
        <v>326</v>
      </c>
      <c r="C50" s="31">
        <v>563</v>
      </c>
      <c r="D50" s="36">
        <v>561.9</v>
      </c>
      <c r="E50" s="36">
        <v>551.09999999999991</v>
      </c>
      <c r="F50" s="36">
        <v>539.19999999999993</v>
      </c>
      <c r="G50" s="36">
        <v>528.39999999999986</v>
      </c>
      <c r="H50" s="36">
        <v>573.79999999999995</v>
      </c>
      <c r="I50" s="36">
        <v>584.59999999999991</v>
      </c>
      <c r="J50" s="36">
        <v>596.5</v>
      </c>
      <c r="K50" s="31">
        <v>572.70000000000005</v>
      </c>
      <c r="L50" s="31">
        <v>550</v>
      </c>
      <c r="M50" s="31">
        <v>2.04697</v>
      </c>
      <c r="N50" s="1"/>
      <c r="O50" s="1"/>
    </row>
    <row r="51" spans="1:15" ht="12.75" customHeight="1">
      <c r="A51" s="33">
        <v>41</v>
      </c>
      <c r="B51" s="53" t="s">
        <v>56</v>
      </c>
      <c r="C51" s="31">
        <v>176.5</v>
      </c>
      <c r="D51" s="36">
        <v>176.45000000000002</v>
      </c>
      <c r="E51" s="36">
        <v>174.55000000000004</v>
      </c>
      <c r="F51" s="36">
        <v>172.60000000000002</v>
      </c>
      <c r="G51" s="36">
        <v>170.70000000000005</v>
      </c>
      <c r="H51" s="36">
        <v>178.40000000000003</v>
      </c>
      <c r="I51" s="36">
        <v>180.3</v>
      </c>
      <c r="J51" s="36">
        <v>182.25000000000003</v>
      </c>
      <c r="K51" s="31">
        <v>178.35</v>
      </c>
      <c r="L51" s="31">
        <v>174.5</v>
      </c>
      <c r="M51" s="31">
        <v>345.82301000000001</v>
      </c>
      <c r="N51" s="1"/>
      <c r="O51" s="1"/>
    </row>
    <row r="52" spans="1:15" ht="12.75" customHeight="1">
      <c r="A52" s="33">
        <v>42</v>
      </c>
      <c r="B52" s="53" t="s">
        <v>58</v>
      </c>
      <c r="C52" s="31">
        <v>2874.2</v>
      </c>
      <c r="D52" s="36">
        <v>2874.2000000000003</v>
      </c>
      <c r="E52" s="36">
        <v>2856.0000000000005</v>
      </c>
      <c r="F52" s="36">
        <v>2837.8</v>
      </c>
      <c r="G52" s="36">
        <v>2819.6000000000004</v>
      </c>
      <c r="H52" s="36">
        <v>2892.4000000000005</v>
      </c>
      <c r="I52" s="36">
        <v>2910.6000000000004</v>
      </c>
      <c r="J52" s="36">
        <v>2928.8000000000006</v>
      </c>
      <c r="K52" s="31">
        <v>2892.4</v>
      </c>
      <c r="L52" s="31">
        <v>2856</v>
      </c>
      <c r="M52" s="31">
        <v>5.6247299999999996</v>
      </c>
      <c r="N52" s="1"/>
      <c r="O52" s="1"/>
    </row>
    <row r="53" spans="1:15" ht="12.75" customHeight="1">
      <c r="A53" s="33">
        <v>43</v>
      </c>
      <c r="B53" s="53" t="s">
        <v>327</v>
      </c>
      <c r="C53" s="31">
        <v>409.9</v>
      </c>
      <c r="D53" s="36">
        <v>410.26666666666665</v>
      </c>
      <c r="E53" s="36">
        <v>406.13333333333333</v>
      </c>
      <c r="F53" s="36">
        <v>402.36666666666667</v>
      </c>
      <c r="G53" s="36">
        <v>398.23333333333335</v>
      </c>
      <c r="H53" s="36">
        <v>414.0333333333333</v>
      </c>
      <c r="I53" s="36">
        <v>418.16666666666663</v>
      </c>
      <c r="J53" s="36">
        <v>421.93333333333328</v>
      </c>
      <c r="K53" s="31">
        <v>414.4</v>
      </c>
      <c r="L53" s="31">
        <v>406.5</v>
      </c>
      <c r="M53" s="31">
        <v>7.5892400000000002</v>
      </c>
      <c r="N53" s="1"/>
      <c r="O53" s="1"/>
    </row>
    <row r="54" spans="1:15" ht="12.75" customHeight="1">
      <c r="A54" s="33">
        <v>44</v>
      </c>
      <c r="B54" s="53" t="s">
        <v>59</v>
      </c>
      <c r="C54" s="31">
        <v>2051.6999999999998</v>
      </c>
      <c r="D54" s="36">
        <v>2049.9</v>
      </c>
      <c r="E54" s="36">
        <v>2038.8000000000002</v>
      </c>
      <c r="F54" s="36">
        <v>2025.9</v>
      </c>
      <c r="G54" s="36">
        <v>2014.8000000000002</v>
      </c>
      <c r="H54" s="36">
        <v>2062.8000000000002</v>
      </c>
      <c r="I54" s="36">
        <v>2073.8999999999996</v>
      </c>
      <c r="J54" s="36">
        <v>2086.8000000000002</v>
      </c>
      <c r="K54" s="31">
        <v>2061</v>
      </c>
      <c r="L54" s="31">
        <v>2037</v>
      </c>
      <c r="M54" s="31">
        <v>4.9087699999999996</v>
      </c>
      <c r="N54" s="1"/>
      <c r="O54" s="1"/>
    </row>
    <row r="55" spans="1:15" ht="12.75" customHeight="1">
      <c r="A55" s="33">
        <v>45</v>
      </c>
      <c r="B55" s="53" t="s">
        <v>60</v>
      </c>
      <c r="C55" s="31">
        <v>5899.3</v>
      </c>
      <c r="D55" s="36">
        <v>5884.0666666666666</v>
      </c>
      <c r="E55" s="36">
        <v>5780.2333333333336</v>
      </c>
      <c r="F55" s="36">
        <v>5661.166666666667</v>
      </c>
      <c r="G55" s="36">
        <v>5557.3333333333339</v>
      </c>
      <c r="H55" s="36">
        <v>6003.1333333333332</v>
      </c>
      <c r="I55" s="36">
        <v>6106.9666666666672</v>
      </c>
      <c r="J55" s="36">
        <v>6226.0333333333328</v>
      </c>
      <c r="K55" s="31">
        <v>5987.9</v>
      </c>
      <c r="L55" s="31">
        <v>5765</v>
      </c>
      <c r="M55" s="31">
        <v>0.77600999999999998</v>
      </c>
      <c r="N55" s="1"/>
      <c r="O55" s="1"/>
    </row>
    <row r="56" spans="1:15" ht="12" customHeight="1">
      <c r="A56" s="33">
        <v>46</v>
      </c>
      <c r="B56" s="53" t="s">
        <v>63</v>
      </c>
      <c r="C56" s="31">
        <v>1101.45</v>
      </c>
      <c r="D56" s="36">
        <v>1103.5</v>
      </c>
      <c r="E56" s="36">
        <v>1092</v>
      </c>
      <c r="F56" s="36">
        <v>1082.55</v>
      </c>
      <c r="G56" s="36">
        <v>1071.05</v>
      </c>
      <c r="H56" s="36">
        <v>1112.95</v>
      </c>
      <c r="I56" s="36">
        <v>1124.45</v>
      </c>
      <c r="J56" s="36">
        <v>1133.9000000000001</v>
      </c>
      <c r="K56" s="31">
        <v>1115</v>
      </c>
      <c r="L56" s="31">
        <v>1094.05</v>
      </c>
      <c r="M56" s="31">
        <v>10.194000000000001</v>
      </c>
      <c r="N56" s="1"/>
      <c r="O56" s="1"/>
    </row>
    <row r="57" spans="1:15" ht="12.75" customHeight="1">
      <c r="A57" s="33">
        <v>47</v>
      </c>
      <c r="B57" s="53" t="s">
        <v>328</v>
      </c>
      <c r="C57" s="31">
        <v>515</v>
      </c>
      <c r="D57" s="36">
        <v>511.26666666666671</v>
      </c>
      <c r="E57" s="36">
        <v>502.83333333333337</v>
      </c>
      <c r="F57" s="36">
        <v>490.66666666666669</v>
      </c>
      <c r="G57" s="36">
        <v>482.23333333333335</v>
      </c>
      <c r="H57" s="36">
        <v>523.43333333333339</v>
      </c>
      <c r="I57" s="36">
        <v>531.86666666666667</v>
      </c>
      <c r="J57" s="36">
        <v>544.03333333333342</v>
      </c>
      <c r="K57" s="31">
        <v>519.70000000000005</v>
      </c>
      <c r="L57" s="31">
        <v>499.1</v>
      </c>
      <c r="M57" s="31">
        <v>3.2081599999999999</v>
      </c>
      <c r="N57" s="1"/>
      <c r="O57" s="1"/>
    </row>
    <row r="58" spans="1:15" ht="12.75" customHeight="1">
      <c r="A58" s="33">
        <v>48</v>
      </c>
      <c r="B58" s="53" t="s">
        <v>267</v>
      </c>
      <c r="C58" s="31">
        <v>4411.8500000000004</v>
      </c>
      <c r="D58" s="36">
        <v>4458.3</v>
      </c>
      <c r="E58" s="36">
        <v>4353.6000000000004</v>
      </c>
      <c r="F58" s="36">
        <v>4295.3500000000004</v>
      </c>
      <c r="G58" s="36">
        <v>4190.6500000000005</v>
      </c>
      <c r="H58" s="36">
        <v>4516.55</v>
      </c>
      <c r="I58" s="36">
        <v>4621.2499999999991</v>
      </c>
      <c r="J58" s="36">
        <v>4679.5</v>
      </c>
      <c r="K58" s="31">
        <v>4563</v>
      </c>
      <c r="L58" s="31">
        <v>4400.05</v>
      </c>
      <c r="M58" s="31">
        <v>4.4290700000000003</v>
      </c>
      <c r="N58" s="1"/>
      <c r="O58" s="1"/>
    </row>
    <row r="59" spans="1:15" ht="12.75" customHeight="1">
      <c r="A59" s="33">
        <v>49</v>
      </c>
      <c r="B59" s="53" t="s">
        <v>64</v>
      </c>
      <c r="C59" s="31">
        <v>1047.2</v>
      </c>
      <c r="D59" s="36">
        <v>1047.75</v>
      </c>
      <c r="E59" s="36">
        <v>1039.6500000000001</v>
      </c>
      <c r="F59" s="36">
        <v>1032.1000000000001</v>
      </c>
      <c r="G59" s="36">
        <v>1024.0000000000002</v>
      </c>
      <c r="H59" s="36">
        <v>1055.3</v>
      </c>
      <c r="I59" s="36">
        <v>1063.3999999999999</v>
      </c>
      <c r="J59" s="36">
        <v>1070.9499999999998</v>
      </c>
      <c r="K59" s="31">
        <v>1055.8499999999999</v>
      </c>
      <c r="L59" s="31">
        <v>1040.2</v>
      </c>
      <c r="M59" s="31">
        <v>136.17893000000001</v>
      </c>
      <c r="N59" s="1"/>
      <c r="O59" s="1"/>
    </row>
    <row r="60" spans="1:15" ht="12.75" customHeight="1">
      <c r="A60" s="33">
        <v>50</v>
      </c>
      <c r="B60" s="53" t="s">
        <v>329</v>
      </c>
      <c r="C60" s="31">
        <v>3263.65</v>
      </c>
      <c r="D60" s="36">
        <v>3255</v>
      </c>
      <c r="E60" s="36">
        <v>3211.5</v>
      </c>
      <c r="F60" s="36">
        <v>3159.35</v>
      </c>
      <c r="G60" s="36">
        <v>3115.85</v>
      </c>
      <c r="H60" s="36">
        <v>3307.15</v>
      </c>
      <c r="I60" s="36">
        <v>3350.65</v>
      </c>
      <c r="J60" s="36">
        <v>3402.8</v>
      </c>
      <c r="K60" s="31">
        <v>3298.5</v>
      </c>
      <c r="L60" s="31">
        <v>3202.85</v>
      </c>
      <c r="M60" s="31">
        <v>2.4254899999999999</v>
      </c>
      <c r="N60" s="1"/>
      <c r="O60" s="1"/>
    </row>
    <row r="61" spans="1:15" ht="12.75" customHeight="1">
      <c r="A61" s="33">
        <v>51</v>
      </c>
      <c r="B61" s="53" t="s">
        <v>828</v>
      </c>
      <c r="C61" s="31">
        <v>340</v>
      </c>
      <c r="D61" s="36">
        <v>335.5333333333333</v>
      </c>
      <c r="E61" s="36">
        <v>329.51666666666659</v>
      </c>
      <c r="F61" s="36">
        <v>319.0333333333333</v>
      </c>
      <c r="G61" s="36">
        <v>313.01666666666659</v>
      </c>
      <c r="H61" s="36">
        <v>346.01666666666659</v>
      </c>
      <c r="I61" s="36">
        <v>352.03333333333325</v>
      </c>
      <c r="J61" s="36">
        <v>362.51666666666659</v>
      </c>
      <c r="K61" s="31">
        <v>341.55</v>
      </c>
      <c r="L61" s="31">
        <v>325.05</v>
      </c>
      <c r="M61" s="31">
        <v>41.037100000000002</v>
      </c>
      <c r="N61" s="1"/>
      <c r="O61" s="1"/>
    </row>
    <row r="62" spans="1:15" ht="12.75" customHeight="1">
      <c r="A62" s="33">
        <v>52</v>
      </c>
      <c r="B62" s="53" t="s">
        <v>330</v>
      </c>
      <c r="C62" s="31">
        <v>2756.35</v>
      </c>
      <c r="D62" s="36">
        <v>2734.8166666666671</v>
      </c>
      <c r="E62" s="36">
        <v>2692.5333333333342</v>
      </c>
      <c r="F62" s="36">
        <v>2628.7166666666672</v>
      </c>
      <c r="G62" s="36">
        <v>2586.4333333333343</v>
      </c>
      <c r="H62" s="36">
        <v>2798.6333333333341</v>
      </c>
      <c r="I62" s="36">
        <v>2840.916666666667</v>
      </c>
      <c r="J62" s="36">
        <v>2904.733333333334</v>
      </c>
      <c r="K62" s="31">
        <v>2777.1</v>
      </c>
      <c r="L62" s="31">
        <v>2671</v>
      </c>
      <c r="M62" s="31">
        <v>18.54485</v>
      </c>
      <c r="N62" s="1"/>
      <c r="O62" s="1"/>
    </row>
    <row r="63" spans="1:15" ht="12.75" customHeight="1">
      <c r="A63" s="33">
        <v>53</v>
      </c>
      <c r="B63" s="53" t="s">
        <v>65</v>
      </c>
      <c r="C63" s="31">
        <v>9276.1</v>
      </c>
      <c r="D63" s="36">
        <v>9257.85</v>
      </c>
      <c r="E63" s="36">
        <v>9157.75</v>
      </c>
      <c r="F63" s="36">
        <v>9039.4</v>
      </c>
      <c r="G63" s="36">
        <v>8939.2999999999993</v>
      </c>
      <c r="H63" s="36">
        <v>9376.2000000000007</v>
      </c>
      <c r="I63" s="36">
        <v>9476.3000000000029</v>
      </c>
      <c r="J63" s="36">
        <v>9594.6500000000015</v>
      </c>
      <c r="K63" s="31">
        <v>9357.9500000000007</v>
      </c>
      <c r="L63" s="31">
        <v>9139.5</v>
      </c>
      <c r="M63" s="31">
        <v>8.0384499999999992</v>
      </c>
      <c r="N63" s="1"/>
      <c r="O63" s="1"/>
    </row>
    <row r="64" spans="1:15" ht="12.75" customHeight="1">
      <c r="A64" s="33">
        <v>54</v>
      </c>
      <c r="B64" s="53" t="s">
        <v>68</v>
      </c>
      <c r="C64" s="31">
        <v>7207.4</v>
      </c>
      <c r="D64" s="36">
        <v>7199.1333333333341</v>
      </c>
      <c r="E64" s="36">
        <v>7143.2666666666682</v>
      </c>
      <c r="F64" s="36">
        <v>7079.1333333333341</v>
      </c>
      <c r="G64" s="36">
        <v>7023.2666666666682</v>
      </c>
      <c r="H64" s="36">
        <v>7263.2666666666682</v>
      </c>
      <c r="I64" s="36">
        <v>7319.133333333335</v>
      </c>
      <c r="J64" s="36">
        <v>7383.2666666666682</v>
      </c>
      <c r="K64" s="31">
        <v>7255</v>
      </c>
      <c r="L64" s="31">
        <v>7135</v>
      </c>
      <c r="M64" s="31">
        <v>9.6761499999999998</v>
      </c>
      <c r="N64" s="1"/>
      <c r="O64" s="1"/>
    </row>
    <row r="65" spans="1:15" ht="12.75" customHeight="1">
      <c r="A65" s="33">
        <v>55</v>
      </c>
      <c r="B65" s="53" t="s">
        <v>67</v>
      </c>
      <c r="C65" s="31">
        <v>1656.55</v>
      </c>
      <c r="D65" s="36">
        <v>1648.3833333333332</v>
      </c>
      <c r="E65" s="36">
        <v>1633.8666666666663</v>
      </c>
      <c r="F65" s="36">
        <v>1611.1833333333332</v>
      </c>
      <c r="G65" s="36">
        <v>1596.6666666666663</v>
      </c>
      <c r="H65" s="36">
        <v>1671.0666666666664</v>
      </c>
      <c r="I65" s="36">
        <v>1685.5833333333333</v>
      </c>
      <c r="J65" s="36">
        <v>1708.2666666666664</v>
      </c>
      <c r="K65" s="31">
        <v>1662.9</v>
      </c>
      <c r="L65" s="31">
        <v>1625.7</v>
      </c>
      <c r="M65" s="31">
        <v>16.059249999999999</v>
      </c>
      <c r="N65" s="1"/>
      <c r="O65" s="1"/>
    </row>
    <row r="66" spans="1:15" ht="12.75" customHeight="1">
      <c r="A66" s="33">
        <v>56</v>
      </c>
      <c r="B66" s="53" t="s">
        <v>268</v>
      </c>
      <c r="C66" s="31">
        <v>8420.5</v>
      </c>
      <c r="D66" s="36">
        <v>8412.5166666666664</v>
      </c>
      <c r="E66" s="36">
        <v>8378.0333333333328</v>
      </c>
      <c r="F66" s="36">
        <v>8335.5666666666657</v>
      </c>
      <c r="G66" s="36">
        <v>8301.0833333333321</v>
      </c>
      <c r="H66" s="36">
        <v>8454.9833333333336</v>
      </c>
      <c r="I66" s="36">
        <v>8489.4666666666672</v>
      </c>
      <c r="J66" s="36">
        <v>8531.9333333333343</v>
      </c>
      <c r="K66" s="31">
        <v>8447</v>
      </c>
      <c r="L66" s="31">
        <v>8370.0499999999993</v>
      </c>
      <c r="M66" s="31">
        <v>0.14963000000000001</v>
      </c>
      <c r="N66" s="1"/>
      <c r="O66" s="1"/>
    </row>
    <row r="67" spans="1:15" ht="12.75" customHeight="1">
      <c r="A67" s="33">
        <v>57</v>
      </c>
      <c r="B67" s="53" t="s">
        <v>331</v>
      </c>
      <c r="C67" s="31">
        <v>2120.9499999999998</v>
      </c>
      <c r="D67" s="36">
        <v>2112.9833333333331</v>
      </c>
      <c r="E67" s="36">
        <v>2087.9666666666662</v>
      </c>
      <c r="F67" s="36">
        <v>2054.9833333333331</v>
      </c>
      <c r="G67" s="36">
        <v>2029.9666666666662</v>
      </c>
      <c r="H67" s="36">
        <v>2145.9666666666662</v>
      </c>
      <c r="I67" s="36">
        <v>2170.9833333333336</v>
      </c>
      <c r="J67" s="36">
        <v>2203.9666666666662</v>
      </c>
      <c r="K67" s="31">
        <v>2138</v>
      </c>
      <c r="L67" s="31">
        <v>2080</v>
      </c>
      <c r="M67" s="31">
        <v>0.45367000000000002</v>
      </c>
      <c r="N67" s="1"/>
      <c r="O67" s="1"/>
    </row>
    <row r="68" spans="1:15" ht="12.75" customHeight="1">
      <c r="A68" s="33">
        <v>58</v>
      </c>
      <c r="B68" s="53" t="s">
        <v>69</v>
      </c>
      <c r="C68" s="31">
        <v>2332.4499999999998</v>
      </c>
      <c r="D68" s="36">
        <v>2320.8166666666666</v>
      </c>
      <c r="E68" s="36">
        <v>2295.6333333333332</v>
      </c>
      <c r="F68" s="36">
        <v>2258.8166666666666</v>
      </c>
      <c r="G68" s="36">
        <v>2233.6333333333332</v>
      </c>
      <c r="H68" s="36">
        <v>2357.6333333333332</v>
      </c>
      <c r="I68" s="36">
        <v>2382.8166666666666</v>
      </c>
      <c r="J68" s="36">
        <v>2419.6333333333332</v>
      </c>
      <c r="K68" s="31">
        <v>2346</v>
      </c>
      <c r="L68" s="31">
        <v>2284</v>
      </c>
      <c r="M68" s="31">
        <v>2.6354199999999999</v>
      </c>
      <c r="N68" s="1"/>
      <c r="O68" s="1"/>
    </row>
    <row r="69" spans="1:15" ht="12.75" customHeight="1">
      <c r="A69" s="33">
        <v>59</v>
      </c>
      <c r="B69" s="53" t="s">
        <v>70</v>
      </c>
      <c r="C69" s="31">
        <v>383.95</v>
      </c>
      <c r="D69" s="36">
        <v>381.06666666666666</v>
      </c>
      <c r="E69" s="36">
        <v>377.63333333333333</v>
      </c>
      <c r="F69" s="36">
        <v>371.31666666666666</v>
      </c>
      <c r="G69" s="36">
        <v>367.88333333333333</v>
      </c>
      <c r="H69" s="36">
        <v>387.38333333333333</v>
      </c>
      <c r="I69" s="36">
        <v>390.81666666666661</v>
      </c>
      <c r="J69" s="36">
        <v>397.13333333333333</v>
      </c>
      <c r="K69" s="31">
        <v>384.5</v>
      </c>
      <c r="L69" s="31">
        <v>374.75</v>
      </c>
      <c r="M69" s="31">
        <v>11.43329</v>
      </c>
      <c r="N69" s="1"/>
      <c r="O69" s="1"/>
    </row>
    <row r="70" spans="1:15" ht="12.75" customHeight="1">
      <c r="A70" s="33">
        <v>60</v>
      </c>
      <c r="B70" s="53" t="s">
        <v>71</v>
      </c>
      <c r="C70" s="31">
        <v>193.1</v>
      </c>
      <c r="D70" s="36">
        <v>191.45000000000002</v>
      </c>
      <c r="E70" s="36">
        <v>189.30000000000004</v>
      </c>
      <c r="F70" s="36">
        <v>185.50000000000003</v>
      </c>
      <c r="G70" s="36">
        <v>183.35000000000005</v>
      </c>
      <c r="H70" s="36">
        <v>195.25000000000003</v>
      </c>
      <c r="I70" s="36">
        <v>197.4</v>
      </c>
      <c r="J70" s="36">
        <v>201.20000000000002</v>
      </c>
      <c r="K70" s="31">
        <v>193.6</v>
      </c>
      <c r="L70" s="31">
        <v>187.65</v>
      </c>
      <c r="M70" s="31">
        <v>107.60908999999999</v>
      </c>
      <c r="N70" s="1"/>
      <c r="O70" s="1"/>
    </row>
    <row r="71" spans="1:15" ht="12.75" customHeight="1">
      <c r="A71" s="33">
        <v>61</v>
      </c>
      <c r="B71" s="53" t="s">
        <v>72</v>
      </c>
      <c r="C71" s="31">
        <v>271.3</v>
      </c>
      <c r="D71" s="36">
        <v>269.95</v>
      </c>
      <c r="E71" s="36">
        <v>267.75</v>
      </c>
      <c r="F71" s="36">
        <v>264.2</v>
      </c>
      <c r="G71" s="36">
        <v>262</v>
      </c>
      <c r="H71" s="36">
        <v>273.5</v>
      </c>
      <c r="I71" s="36">
        <v>275.69999999999993</v>
      </c>
      <c r="J71" s="36">
        <v>279.25</v>
      </c>
      <c r="K71" s="31">
        <v>272.14999999999998</v>
      </c>
      <c r="L71" s="31">
        <v>266.39999999999998</v>
      </c>
      <c r="M71" s="31">
        <v>108.97757</v>
      </c>
      <c r="N71" s="1"/>
      <c r="O71" s="1"/>
    </row>
    <row r="72" spans="1:15" ht="12.75" customHeight="1">
      <c r="A72" s="33">
        <v>62</v>
      </c>
      <c r="B72" s="53" t="s">
        <v>269</v>
      </c>
      <c r="C72" s="31">
        <v>140.75</v>
      </c>
      <c r="D72" s="36">
        <v>141.01666666666668</v>
      </c>
      <c r="E72" s="36">
        <v>139.03333333333336</v>
      </c>
      <c r="F72" s="36">
        <v>137.31666666666669</v>
      </c>
      <c r="G72" s="36">
        <v>135.33333333333337</v>
      </c>
      <c r="H72" s="36">
        <v>142.73333333333335</v>
      </c>
      <c r="I72" s="36">
        <v>144.71666666666664</v>
      </c>
      <c r="J72" s="36">
        <v>146.43333333333334</v>
      </c>
      <c r="K72" s="31">
        <v>143</v>
      </c>
      <c r="L72" s="31">
        <v>139.30000000000001</v>
      </c>
      <c r="M72" s="31">
        <v>116.21469999999999</v>
      </c>
      <c r="N72" s="1"/>
      <c r="O72" s="1"/>
    </row>
    <row r="73" spans="1:15" ht="12.75" customHeight="1">
      <c r="A73" s="33">
        <v>63</v>
      </c>
      <c r="B73" s="53" t="s">
        <v>332</v>
      </c>
      <c r="C73" s="31">
        <v>65.25</v>
      </c>
      <c r="D73" s="36">
        <v>65.533333333333346</v>
      </c>
      <c r="E73" s="36">
        <v>64.516666666666694</v>
      </c>
      <c r="F73" s="36">
        <v>63.783333333333346</v>
      </c>
      <c r="G73" s="36">
        <v>62.766666666666694</v>
      </c>
      <c r="H73" s="36">
        <v>66.266666666666694</v>
      </c>
      <c r="I73" s="36">
        <v>67.283333333333346</v>
      </c>
      <c r="J73" s="36">
        <v>68.016666666666694</v>
      </c>
      <c r="K73" s="31">
        <v>66.55</v>
      </c>
      <c r="L73" s="31">
        <v>64.8</v>
      </c>
      <c r="M73" s="31">
        <v>339.85088000000002</v>
      </c>
      <c r="N73" s="1"/>
      <c r="O73" s="1"/>
    </row>
    <row r="74" spans="1:15" ht="12.75" customHeight="1">
      <c r="A74" s="33">
        <v>64</v>
      </c>
      <c r="B74" s="53" t="s">
        <v>73</v>
      </c>
      <c r="C74" s="31">
        <v>1374.1</v>
      </c>
      <c r="D74" s="36">
        <v>1369.45</v>
      </c>
      <c r="E74" s="36">
        <v>1354.7</v>
      </c>
      <c r="F74" s="36">
        <v>1335.3</v>
      </c>
      <c r="G74" s="36">
        <v>1320.55</v>
      </c>
      <c r="H74" s="36">
        <v>1388.8500000000001</v>
      </c>
      <c r="I74" s="36">
        <v>1403.6000000000001</v>
      </c>
      <c r="J74" s="36">
        <v>1423.0000000000002</v>
      </c>
      <c r="K74" s="31">
        <v>1384.2</v>
      </c>
      <c r="L74" s="31">
        <v>1350.05</v>
      </c>
      <c r="M74" s="31">
        <v>2.6732300000000002</v>
      </c>
      <c r="N74" s="1"/>
      <c r="O74" s="1"/>
    </row>
    <row r="75" spans="1:15" ht="12.75" customHeight="1">
      <c r="A75" s="33">
        <v>65</v>
      </c>
      <c r="B75" s="53" t="s">
        <v>333</v>
      </c>
      <c r="C75" s="31">
        <v>5538</v>
      </c>
      <c r="D75" s="36">
        <v>5502.5666666666666</v>
      </c>
      <c r="E75" s="36">
        <v>5410.4333333333334</v>
      </c>
      <c r="F75" s="36">
        <v>5282.8666666666668</v>
      </c>
      <c r="G75" s="36">
        <v>5190.7333333333336</v>
      </c>
      <c r="H75" s="36">
        <v>5630.1333333333332</v>
      </c>
      <c r="I75" s="36">
        <v>5722.2666666666664</v>
      </c>
      <c r="J75" s="36">
        <v>5849.833333333333</v>
      </c>
      <c r="K75" s="31">
        <v>5594.7</v>
      </c>
      <c r="L75" s="31">
        <v>5375</v>
      </c>
      <c r="M75" s="31">
        <v>8.054E-2</v>
      </c>
      <c r="N75" s="1"/>
      <c r="O75" s="1"/>
    </row>
    <row r="76" spans="1:15" ht="12.75" customHeight="1">
      <c r="A76" s="33">
        <v>66</v>
      </c>
      <c r="B76" s="53" t="s">
        <v>75</v>
      </c>
      <c r="C76" s="31">
        <v>571.70000000000005</v>
      </c>
      <c r="D76" s="36">
        <v>569.65</v>
      </c>
      <c r="E76" s="36">
        <v>565.29999999999995</v>
      </c>
      <c r="F76" s="36">
        <v>558.9</v>
      </c>
      <c r="G76" s="36">
        <v>554.54999999999995</v>
      </c>
      <c r="H76" s="36">
        <v>576.04999999999995</v>
      </c>
      <c r="I76" s="36">
        <v>580.40000000000009</v>
      </c>
      <c r="J76" s="36">
        <v>586.79999999999995</v>
      </c>
      <c r="K76" s="31">
        <v>574</v>
      </c>
      <c r="L76" s="31">
        <v>563.25</v>
      </c>
      <c r="M76" s="31">
        <v>3.7387299999999999</v>
      </c>
      <c r="N76" s="1"/>
      <c r="O76" s="1"/>
    </row>
    <row r="77" spans="1:15" ht="12.75" customHeight="1">
      <c r="A77" s="33">
        <v>67</v>
      </c>
      <c r="B77" s="53" t="s">
        <v>334</v>
      </c>
      <c r="C77" s="31">
        <v>1747.55</v>
      </c>
      <c r="D77" s="36">
        <v>1740.8333333333333</v>
      </c>
      <c r="E77" s="36">
        <v>1714.7166666666665</v>
      </c>
      <c r="F77" s="36">
        <v>1681.8833333333332</v>
      </c>
      <c r="G77" s="36">
        <v>1655.7666666666664</v>
      </c>
      <c r="H77" s="36">
        <v>1773.6666666666665</v>
      </c>
      <c r="I77" s="36">
        <v>1799.7833333333333</v>
      </c>
      <c r="J77" s="36">
        <v>1832.6166666666666</v>
      </c>
      <c r="K77" s="31">
        <v>1766.95</v>
      </c>
      <c r="L77" s="31">
        <v>1708</v>
      </c>
      <c r="M77" s="31">
        <v>15.40558</v>
      </c>
      <c r="N77" s="1"/>
      <c r="O77" s="1"/>
    </row>
    <row r="78" spans="1:15" ht="12.75" customHeight="1">
      <c r="A78" s="33">
        <v>68</v>
      </c>
      <c r="B78" s="53" t="s">
        <v>74</v>
      </c>
      <c r="C78" s="31">
        <v>221</v>
      </c>
      <c r="D78" s="36">
        <v>218.75</v>
      </c>
      <c r="E78" s="36">
        <v>214.85</v>
      </c>
      <c r="F78" s="36">
        <v>208.7</v>
      </c>
      <c r="G78" s="36">
        <v>204.79999999999998</v>
      </c>
      <c r="H78" s="36">
        <v>224.9</v>
      </c>
      <c r="I78" s="36">
        <v>228.79999999999998</v>
      </c>
      <c r="J78" s="36">
        <v>234.95000000000002</v>
      </c>
      <c r="K78" s="31">
        <v>222.65</v>
      </c>
      <c r="L78" s="31">
        <v>212.6</v>
      </c>
      <c r="M78" s="31">
        <v>938.73384999999996</v>
      </c>
      <c r="N78" s="1"/>
      <c r="O78" s="1"/>
    </row>
    <row r="79" spans="1:15" ht="12.75" customHeight="1">
      <c r="A79" s="33">
        <v>69</v>
      </c>
      <c r="B79" s="53" t="s">
        <v>76</v>
      </c>
      <c r="C79" s="31">
        <v>1155.3499999999999</v>
      </c>
      <c r="D79" s="36">
        <v>1150.1333333333334</v>
      </c>
      <c r="E79" s="36">
        <v>1140.3666666666668</v>
      </c>
      <c r="F79" s="36">
        <v>1125.3833333333334</v>
      </c>
      <c r="G79" s="36">
        <v>1115.6166666666668</v>
      </c>
      <c r="H79" s="36">
        <v>1165.1166666666668</v>
      </c>
      <c r="I79" s="36">
        <v>1174.8833333333337</v>
      </c>
      <c r="J79" s="36">
        <v>1189.8666666666668</v>
      </c>
      <c r="K79" s="31">
        <v>1159.9000000000001</v>
      </c>
      <c r="L79" s="31">
        <v>1135.1500000000001</v>
      </c>
      <c r="M79" s="31">
        <v>7.1328899999999997</v>
      </c>
      <c r="N79" s="1"/>
      <c r="O79" s="1"/>
    </row>
    <row r="80" spans="1:15" ht="12.75" customHeight="1">
      <c r="A80" s="33">
        <v>70</v>
      </c>
      <c r="B80" s="53" t="s">
        <v>79</v>
      </c>
      <c r="C80" s="31">
        <v>252.2</v>
      </c>
      <c r="D80" s="36">
        <v>252.30000000000004</v>
      </c>
      <c r="E80" s="36">
        <v>249.70000000000007</v>
      </c>
      <c r="F80" s="36">
        <v>247.20000000000005</v>
      </c>
      <c r="G80" s="36">
        <v>244.60000000000008</v>
      </c>
      <c r="H80" s="36">
        <v>254.80000000000007</v>
      </c>
      <c r="I80" s="36">
        <v>257.40000000000003</v>
      </c>
      <c r="J80" s="36">
        <v>259.90000000000009</v>
      </c>
      <c r="K80" s="31">
        <v>254.9</v>
      </c>
      <c r="L80" s="31">
        <v>249.8</v>
      </c>
      <c r="M80" s="31">
        <v>184.13211000000001</v>
      </c>
      <c r="N80" s="1"/>
      <c r="O80" s="1"/>
    </row>
    <row r="81" spans="1:15" ht="12.75" customHeight="1">
      <c r="A81" s="33">
        <v>71</v>
      </c>
      <c r="B81" s="53" t="s">
        <v>83</v>
      </c>
      <c r="C81" s="31">
        <v>615.79999999999995</v>
      </c>
      <c r="D81" s="36">
        <v>612.0333333333333</v>
      </c>
      <c r="E81" s="36">
        <v>603.76666666666665</v>
      </c>
      <c r="F81" s="36">
        <v>591.73333333333335</v>
      </c>
      <c r="G81" s="36">
        <v>583.4666666666667</v>
      </c>
      <c r="H81" s="36">
        <v>624.06666666666661</v>
      </c>
      <c r="I81" s="36">
        <v>632.33333333333326</v>
      </c>
      <c r="J81" s="36">
        <v>644.36666666666656</v>
      </c>
      <c r="K81" s="31">
        <v>620.29999999999995</v>
      </c>
      <c r="L81" s="31">
        <v>600</v>
      </c>
      <c r="M81" s="31">
        <v>94.722939999999994</v>
      </c>
      <c r="N81" s="1"/>
      <c r="O81" s="1"/>
    </row>
    <row r="82" spans="1:15" ht="12.75" customHeight="1">
      <c r="A82" s="33">
        <v>72</v>
      </c>
      <c r="B82" s="53" t="s">
        <v>78</v>
      </c>
      <c r="C82" s="31">
        <v>1208.25</v>
      </c>
      <c r="D82" s="36">
        <v>1213.0666666666666</v>
      </c>
      <c r="E82" s="36">
        <v>1198.3833333333332</v>
      </c>
      <c r="F82" s="36">
        <v>1188.5166666666667</v>
      </c>
      <c r="G82" s="36">
        <v>1173.8333333333333</v>
      </c>
      <c r="H82" s="36">
        <v>1222.9333333333332</v>
      </c>
      <c r="I82" s="36">
        <v>1237.6166666666666</v>
      </c>
      <c r="J82" s="36">
        <v>1247.4833333333331</v>
      </c>
      <c r="K82" s="31">
        <v>1227.75</v>
      </c>
      <c r="L82" s="31">
        <v>1203.2</v>
      </c>
      <c r="M82" s="31">
        <v>36.255769999999998</v>
      </c>
      <c r="N82" s="1"/>
      <c r="O82" s="1"/>
    </row>
    <row r="83" spans="1:15" ht="12.75" customHeight="1">
      <c r="A83" s="33">
        <v>73</v>
      </c>
      <c r="B83" s="53" t="s">
        <v>827</v>
      </c>
      <c r="C83" s="31">
        <v>526</v>
      </c>
      <c r="D83" s="36">
        <v>517.33333333333337</v>
      </c>
      <c r="E83" s="36">
        <v>505.16666666666674</v>
      </c>
      <c r="F83" s="36">
        <v>484.33333333333337</v>
      </c>
      <c r="G83" s="36">
        <v>472.16666666666674</v>
      </c>
      <c r="H83" s="36">
        <v>538.16666666666674</v>
      </c>
      <c r="I83" s="36">
        <v>550.33333333333348</v>
      </c>
      <c r="J83" s="36">
        <v>571.16666666666674</v>
      </c>
      <c r="K83" s="31">
        <v>529.5</v>
      </c>
      <c r="L83" s="31">
        <v>496.5</v>
      </c>
      <c r="M83" s="31">
        <v>11.91287</v>
      </c>
      <c r="N83" s="1"/>
      <c r="O83" s="1"/>
    </row>
    <row r="84" spans="1:15" ht="12.75" customHeight="1">
      <c r="A84" s="33">
        <v>74</v>
      </c>
      <c r="B84" s="53" t="s">
        <v>80</v>
      </c>
      <c r="C84" s="31">
        <v>270.05</v>
      </c>
      <c r="D84" s="36">
        <v>270.33333333333331</v>
      </c>
      <c r="E84" s="36">
        <v>268.16666666666663</v>
      </c>
      <c r="F84" s="36">
        <v>266.2833333333333</v>
      </c>
      <c r="G84" s="36">
        <v>264.11666666666662</v>
      </c>
      <c r="H84" s="36">
        <v>272.21666666666664</v>
      </c>
      <c r="I84" s="36">
        <v>274.38333333333327</v>
      </c>
      <c r="J84" s="36">
        <v>276.26666666666665</v>
      </c>
      <c r="K84" s="31">
        <v>272.5</v>
      </c>
      <c r="L84" s="31">
        <v>268.45</v>
      </c>
      <c r="M84" s="31">
        <v>32.947760000000002</v>
      </c>
      <c r="N84" s="1"/>
      <c r="O84" s="1"/>
    </row>
    <row r="85" spans="1:15" ht="12.75" customHeight="1">
      <c r="A85" s="33">
        <v>75</v>
      </c>
      <c r="B85" s="53" t="s">
        <v>335</v>
      </c>
      <c r="C85" s="31">
        <v>1514.8</v>
      </c>
      <c r="D85" s="36">
        <v>1504.7666666666664</v>
      </c>
      <c r="E85" s="36">
        <v>1479.6833333333329</v>
      </c>
      <c r="F85" s="36">
        <v>1444.5666666666666</v>
      </c>
      <c r="G85" s="36">
        <v>1419.4833333333331</v>
      </c>
      <c r="H85" s="36">
        <v>1539.8833333333328</v>
      </c>
      <c r="I85" s="36">
        <v>1564.9666666666662</v>
      </c>
      <c r="J85" s="36">
        <v>1600.0833333333326</v>
      </c>
      <c r="K85" s="31">
        <v>1529.85</v>
      </c>
      <c r="L85" s="31">
        <v>1469.65</v>
      </c>
      <c r="M85" s="31">
        <v>0.98104999999999998</v>
      </c>
      <c r="N85" s="1"/>
      <c r="O85" s="1"/>
    </row>
    <row r="86" spans="1:15" ht="12.75" customHeight="1">
      <c r="A86" s="33">
        <v>76</v>
      </c>
      <c r="B86" s="53" t="s">
        <v>86</v>
      </c>
      <c r="C86" s="31">
        <v>767.75</v>
      </c>
      <c r="D86" s="36">
        <v>766.1</v>
      </c>
      <c r="E86" s="36">
        <v>757.65000000000009</v>
      </c>
      <c r="F86" s="36">
        <v>747.55000000000007</v>
      </c>
      <c r="G86" s="36">
        <v>739.10000000000014</v>
      </c>
      <c r="H86" s="36">
        <v>776.2</v>
      </c>
      <c r="I86" s="36">
        <v>784.65000000000009</v>
      </c>
      <c r="J86" s="36">
        <v>794.75</v>
      </c>
      <c r="K86" s="31">
        <v>774.55</v>
      </c>
      <c r="L86" s="31">
        <v>756</v>
      </c>
      <c r="M86" s="31">
        <v>9.7951099999999993</v>
      </c>
      <c r="N86" s="1"/>
      <c r="O86" s="1"/>
    </row>
    <row r="87" spans="1:15" ht="12.75" customHeight="1">
      <c r="A87" s="33">
        <v>77</v>
      </c>
      <c r="B87" s="53" t="s">
        <v>336</v>
      </c>
      <c r="C87" s="31">
        <v>6082.55</v>
      </c>
      <c r="D87" s="36">
        <v>6111.8166666666666</v>
      </c>
      <c r="E87" s="36">
        <v>6025.7333333333336</v>
      </c>
      <c r="F87" s="36">
        <v>5968.916666666667</v>
      </c>
      <c r="G87" s="36">
        <v>5882.8333333333339</v>
      </c>
      <c r="H87" s="36">
        <v>6168.6333333333332</v>
      </c>
      <c r="I87" s="36">
        <v>6254.7166666666672</v>
      </c>
      <c r="J87" s="36">
        <v>6311.5333333333328</v>
      </c>
      <c r="K87" s="31">
        <v>6197.9</v>
      </c>
      <c r="L87" s="31">
        <v>6055</v>
      </c>
      <c r="M87" s="31">
        <v>0.11230999999999999</v>
      </c>
      <c r="N87" s="1"/>
      <c r="O87" s="1"/>
    </row>
    <row r="88" spans="1:15" ht="12.75" customHeight="1">
      <c r="A88" s="33">
        <v>78</v>
      </c>
      <c r="B88" s="53" t="s">
        <v>337</v>
      </c>
      <c r="C88" s="31">
        <v>1310.8</v>
      </c>
      <c r="D88" s="36">
        <v>1303.6166666666666</v>
      </c>
      <c r="E88" s="36">
        <v>1289.8833333333332</v>
      </c>
      <c r="F88" s="36">
        <v>1268.9666666666667</v>
      </c>
      <c r="G88" s="36">
        <v>1255.2333333333333</v>
      </c>
      <c r="H88" s="36">
        <v>1324.5333333333331</v>
      </c>
      <c r="I88" s="36">
        <v>1338.2666666666662</v>
      </c>
      <c r="J88" s="36">
        <v>1359.1833333333329</v>
      </c>
      <c r="K88" s="31">
        <v>1317.35</v>
      </c>
      <c r="L88" s="31">
        <v>1282.7</v>
      </c>
      <c r="M88" s="31">
        <v>11.587339999999999</v>
      </c>
      <c r="N88" s="1"/>
      <c r="O88" s="1"/>
    </row>
    <row r="89" spans="1:15" ht="12.75" customHeight="1">
      <c r="A89" s="33">
        <v>79</v>
      </c>
      <c r="B89" s="53" t="s">
        <v>338</v>
      </c>
      <c r="C89" s="31">
        <v>1636.15</v>
      </c>
      <c r="D89" s="36">
        <v>1635.0666666666666</v>
      </c>
      <c r="E89" s="36">
        <v>1610.1333333333332</v>
      </c>
      <c r="F89" s="36">
        <v>1584.1166666666666</v>
      </c>
      <c r="G89" s="36">
        <v>1559.1833333333332</v>
      </c>
      <c r="H89" s="36">
        <v>1661.0833333333333</v>
      </c>
      <c r="I89" s="36">
        <v>1686.0166666666667</v>
      </c>
      <c r="J89" s="36">
        <v>1712.0333333333333</v>
      </c>
      <c r="K89" s="31">
        <v>1660</v>
      </c>
      <c r="L89" s="31">
        <v>1609.05</v>
      </c>
      <c r="M89" s="31">
        <v>0.43181000000000003</v>
      </c>
      <c r="N89" s="1"/>
      <c r="O89" s="1"/>
    </row>
    <row r="90" spans="1:15" ht="12.75" customHeight="1">
      <c r="A90" s="33">
        <v>80</v>
      </c>
      <c r="B90" s="53" t="s">
        <v>339</v>
      </c>
      <c r="C90" s="31">
        <v>544.6</v>
      </c>
      <c r="D90" s="36">
        <v>545.76666666666665</v>
      </c>
      <c r="E90" s="36">
        <v>534.7833333333333</v>
      </c>
      <c r="F90" s="36">
        <v>524.9666666666667</v>
      </c>
      <c r="G90" s="36">
        <v>513.98333333333335</v>
      </c>
      <c r="H90" s="36">
        <v>555.58333333333326</v>
      </c>
      <c r="I90" s="36">
        <v>566.56666666666661</v>
      </c>
      <c r="J90" s="36">
        <v>576.38333333333321</v>
      </c>
      <c r="K90" s="31">
        <v>556.75</v>
      </c>
      <c r="L90" s="31">
        <v>535.95000000000005</v>
      </c>
      <c r="M90" s="31">
        <v>13.10596</v>
      </c>
      <c r="N90" s="1"/>
      <c r="O90" s="1"/>
    </row>
    <row r="91" spans="1:15" ht="12.75" customHeight="1">
      <c r="A91" s="33">
        <v>81</v>
      </c>
      <c r="B91" s="53" t="s">
        <v>81</v>
      </c>
      <c r="C91" s="31">
        <v>30915.85</v>
      </c>
      <c r="D91" s="36">
        <v>30738.600000000002</v>
      </c>
      <c r="E91" s="36">
        <v>30477.250000000004</v>
      </c>
      <c r="F91" s="36">
        <v>30038.65</v>
      </c>
      <c r="G91" s="36">
        <v>29777.300000000003</v>
      </c>
      <c r="H91" s="36">
        <v>31177.200000000004</v>
      </c>
      <c r="I91" s="36">
        <v>31438.550000000003</v>
      </c>
      <c r="J91" s="36">
        <v>31877.150000000005</v>
      </c>
      <c r="K91" s="31">
        <v>30999.95</v>
      </c>
      <c r="L91" s="31">
        <v>30300</v>
      </c>
      <c r="M91" s="31">
        <v>0.23277</v>
      </c>
      <c r="N91" s="1"/>
      <c r="O91" s="1"/>
    </row>
    <row r="92" spans="1:15" ht="12.75" customHeight="1">
      <c r="A92" s="33">
        <v>82</v>
      </c>
      <c r="B92" s="53" t="s">
        <v>340</v>
      </c>
      <c r="C92" s="31">
        <v>950.85</v>
      </c>
      <c r="D92" s="36">
        <v>954.44999999999993</v>
      </c>
      <c r="E92" s="36">
        <v>942.54999999999984</v>
      </c>
      <c r="F92" s="36">
        <v>934.24999999999989</v>
      </c>
      <c r="G92" s="36">
        <v>922.3499999999998</v>
      </c>
      <c r="H92" s="36">
        <v>962.74999999999989</v>
      </c>
      <c r="I92" s="36">
        <v>974.65</v>
      </c>
      <c r="J92" s="36">
        <v>982.94999999999993</v>
      </c>
      <c r="K92" s="31">
        <v>966.35</v>
      </c>
      <c r="L92" s="31">
        <v>946.15</v>
      </c>
      <c r="M92" s="31">
        <v>1.8531200000000001</v>
      </c>
      <c r="N92" s="1"/>
      <c r="O92" s="1"/>
    </row>
    <row r="93" spans="1:15" ht="12.75" customHeight="1">
      <c r="A93" s="33">
        <v>83</v>
      </c>
      <c r="B93" s="53" t="s">
        <v>341</v>
      </c>
      <c r="C93" s="31">
        <v>15.4</v>
      </c>
      <c r="D93" s="36">
        <v>15.333333333333334</v>
      </c>
      <c r="E93" s="36">
        <v>14.916666666666668</v>
      </c>
      <c r="F93" s="36">
        <v>14.433333333333334</v>
      </c>
      <c r="G93" s="36">
        <v>14.016666666666667</v>
      </c>
      <c r="H93" s="36">
        <v>15.816666666666668</v>
      </c>
      <c r="I93" s="36">
        <v>16.233333333333334</v>
      </c>
      <c r="J93" s="36">
        <v>16.716666666666669</v>
      </c>
      <c r="K93" s="31">
        <v>15.75</v>
      </c>
      <c r="L93" s="31">
        <v>14.85</v>
      </c>
      <c r="M93" s="31">
        <v>366.82848000000001</v>
      </c>
      <c r="N93" s="1"/>
      <c r="O93" s="1"/>
    </row>
    <row r="94" spans="1:15" ht="12.75" customHeight="1">
      <c r="A94" s="33">
        <v>84</v>
      </c>
      <c r="B94" s="53" t="s">
        <v>84</v>
      </c>
      <c r="C94" s="31">
        <v>4899.95</v>
      </c>
      <c r="D94" s="36">
        <v>4894.95</v>
      </c>
      <c r="E94" s="36">
        <v>4875</v>
      </c>
      <c r="F94" s="36">
        <v>4850.05</v>
      </c>
      <c r="G94" s="36">
        <v>4830.1000000000004</v>
      </c>
      <c r="H94" s="36">
        <v>4919.8999999999996</v>
      </c>
      <c r="I94" s="36">
        <v>4939.8499999999985</v>
      </c>
      <c r="J94" s="36">
        <v>4964.7999999999993</v>
      </c>
      <c r="K94" s="31">
        <v>4914.8999999999996</v>
      </c>
      <c r="L94" s="31">
        <v>4870</v>
      </c>
      <c r="M94" s="31">
        <v>0.93479999999999996</v>
      </c>
      <c r="N94" s="1"/>
      <c r="O94" s="1"/>
    </row>
    <row r="95" spans="1:15" ht="12.75" customHeight="1">
      <c r="A95" s="33">
        <v>85</v>
      </c>
      <c r="B95" s="53" t="s">
        <v>342</v>
      </c>
      <c r="C95" s="31">
        <v>1911.45</v>
      </c>
      <c r="D95" s="36">
        <v>1911.1833333333332</v>
      </c>
      <c r="E95" s="36">
        <v>1894.3666666666663</v>
      </c>
      <c r="F95" s="36">
        <v>1877.2833333333331</v>
      </c>
      <c r="G95" s="36">
        <v>1860.4666666666662</v>
      </c>
      <c r="H95" s="36">
        <v>1928.2666666666664</v>
      </c>
      <c r="I95" s="36">
        <v>1945.0833333333335</v>
      </c>
      <c r="J95" s="36">
        <v>1962.1666666666665</v>
      </c>
      <c r="K95" s="31">
        <v>1928</v>
      </c>
      <c r="L95" s="31">
        <v>1894.1</v>
      </c>
      <c r="M95" s="31">
        <v>2.5549300000000001</v>
      </c>
      <c r="N95" s="1"/>
      <c r="O95" s="1"/>
    </row>
    <row r="96" spans="1:15" ht="12.75" customHeight="1">
      <c r="A96" s="33">
        <v>86</v>
      </c>
      <c r="B96" s="53" t="s">
        <v>343</v>
      </c>
      <c r="C96" s="31">
        <v>588.75</v>
      </c>
      <c r="D96" s="36">
        <v>591.26666666666677</v>
      </c>
      <c r="E96" s="36">
        <v>582.58333333333348</v>
      </c>
      <c r="F96" s="36">
        <v>576.41666666666674</v>
      </c>
      <c r="G96" s="36">
        <v>567.73333333333346</v>
      </c>
      <c r="H96" s="36">
        <v>597.43333333333351</v>
      </c>
      <c r="I96" s="36">
        <v>606.11666666666667</v>
      </c>
      <c r="J96" s="36">
        <v>612.28333333333353</v>
      </c>
      <c r="K96" s="31">
        <v>599.95000000000005</v>
      </c>
      <c r="L96" s="31">
        <v>585.1</v>
      </c>
      <c r="M96" s="31">
        <v>2.0217399999999999</v>
      </c>
      <c r="N96" s="1"/>
      <c r="O96" s="1"/>
    </row>
    <row r="97" spans="1:15" ht="12.75" customHeight="1">
      <c r="A97" s="33">
        <v>87</v>
      </c>
      <c r="B97" s="53" t="s">
        <v>344</v>
      </c>
      <c r="C97" s="31">
        <v>127.5</v>
      </c>
      <c r="D97" s="36">
        <v>126.8</v>
      </c>
      <c r="E97" s="36">
        <v>125.75</v>
      </c>
      <c r="F97" s="36">
        <v>124</v>
      </c>
      <c r="G97" s="36">
        <v>122.95</v>
      </c>
      <c r="H97" s="36">
        <v>128.55000000000001</v>
      </c>
      <c r="I97" s="36">
        <v>129.59999999999997</v>
      </c>
      <c r="J97" s="36">
        <v>131.35</v>
      </c>
      <c r="K97" s="31">
        <v>127.85</v>
      </c>
      <c r="L97" s="31">
        <v>125.05</v>
      </c>
      <c r="M97" s="31">
        <v>32.720080000000003</v>
      </c>
      <c r="N97" s="1"/>
      <c r="O97" s="1"/>
    </row>
    <row r="98" spans="1:15" ht="12.75" customHeight="1">
      <c r="A98" s="33">
        <v>88</v>
      </c>
      <c r="B98" s="53" t="s">
        <v>345</v>
      </c>
      <c r="C98" s="31">
        <v>517.95000000000005</v>
      </c>
      <c r="D98" s="36">
        <v>520.56666666666672</v>
      </c>
      <c r="E98" s="36">
        <v>512.63333333333344</v>
      </c>
      <c r="F98" s="36">
        <v>507.31666666666672</v>
      </c>
      <c r="G98" s="36">
        <v>499.38333333333344</v>
      </c>
      <c r="H98" s="36">
        <v>525.88333333333344</v>
      </c>
      <c r="I98" s="36">
        <v>533.81666666666661</v>
      </c>
      <c r="J98" s="36">
        <v>539.13333333333344</v>
      </c>
      <c r="K98" s="31">
        <v>528.5</v>
      </c>
      <c r="L98" s="31">
        <v>515.25</v>
      </c>
      <c r="M98" s="31">
        <v>37.872399999999999</v>
      </c>
      <c r="N98" s="1"/>
      <c r="O98" s="1"/>
    </row>
    <row r="99" spans="1:15" ht="12.75" customHeight="1">
      <c r="A99" s="33">
        <v>89</v>
      </c>
      <c r="B99" s="53" t="s">
        <v>823</v>
      </c>
      <c r="C99" s="31">
        <v>472.25</v>
      </c>
      <c r="D99" s="36">
        <v>472.8</v>
      </c>
      <c r="E99" s="36">
        <v>468.70000000000005</v>
      </c>
      <c r="F99" s="36">
        <v>465.15000000000003</v>
      </c>
      <c r="G99" s="36">
        <v>461.05000000000007</v>
      </c>
      <c r="H99" s="36">
        <v>476.35</v>
      </c>
      <c r="I99" s="36">
        <v>480.45000000000005</v>
      </c>
      <c r="J99" s="36">
        <v>484</v>
      </c>
      <c r="K99" s="31">
        <v>476.9</v>
      </c>
      <c r="L99" s="31">
        <v>469.25</v>
      </c>
      <c r="M99" s="31">
        <v>2.2584200000000001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4896.5</v>
      </c>
      <c r="D100" s="36">
        <v>4947.8833333333332</v>
      </c>
      <c r="E100" s="36">
        <v>4829.7166666666662</v>
      </c>
      <c r="F100" s="36">
        <v>4762.9333333333334</v>
      </c>
      <c r="G100" s="36">
        <v>4644.7666666666664</v>
      </c>
      <c r="H100" s="36">
        <v>5014.6666666666661</v>
      </c>
      <c r="I100" s="36">
        <v>5132.8333333333339</v>
      </c>
      <c r="J100" s="36">
        <v>5199.6166666666659</v>
      </c>
      <c r="K100" s="31">
        <v>5066.05</v>
      </c>
      <c r="L100" s="31">
        <v>4881.1000000000004</v>
      </c>
      <c r="M100" s="31">
        <v>0.92281000000000002</v>
      </c>
      <c r="N100" s="1"/>
      <c r="O100" s="1"/>
    </row>
    <row r="101" spans="1:15" ht="12.75" customHeight="1">
      <c r="A101" s="33">
        <v>91</v>
      </c>
      <c r="B101" s="53" t="s">
        <v>347</v>
      </c>
      <c r="C101" s="31">
        <v>379.1</v>
      </c>
      <c r="D101" s="36">
        <v>380.2</v>
      </c>
      <c r="E101" s="36">
        <v>373.9</v>
      </c>
      <c r="F101" s="36">
        <v>368.7</v>
      </c>
      <c r="G101" s="36">
        <v>362.4</v>
      </c>
      <c r="H101" s="36">
        <v>385.4</v>
      </c>
      <c r="I101" s="36">
        <v>391.70000000000005</v>
      </c>
      <c r="J101" s="36">
        <v>396.9</v>
      </c>
      <c r="K101" s="31">
        <v>386.5</v>
      </c>
      <c r="L101" s="31">
        <v>375</v>
      </c>
      <c r="M101" s="31">
        <v>7.17652</v>
      </c>
      <c r="N101" s="1"/>
      <c r="O101" s="1"/>
    </row>
    <row r="102" spans="1:15" ht="12.75" customHeight="1">
      <c r="A102" s="33">
        <v>92</v>
      </c>
      <c r="B102" s="53" t="s">
        <v>348</v>
      </c>
      <c r="C102" s="31">
        <v>229.35</v>
      </c>
      <c r="D102" s="36">
        <v>228.4</v>
      </c>
      <c r="E102" s="36">
        <v>225.8</v>
      </c>
      <c r="F102" s="36">
        <v>222.25</v>
      </c>
      <c r="G102" s="36">
        <v>219.65</v>
      </c>
      <c r="H102" s="36">
        <v>231.95000000000002</v>
      </c>
      <c r="I102" s="36">
        <v>234.54999999999998</v>
      </c>
      <c r="J102" s="36">
        <v>238.10000000000002</v>
      </c>
      <c r="K102" s="31">
        <v>231</v>
      </c>
      <c r="L102" s="31">
        <v>224.85</v>
      </c>
      <c r="M102" s="31">
        <v>7.7972700000000001</v>
      </c>
      <c r="N102" s="1"/>
      <c r="O102" s="1"/>
    </row>
    <row r="103" spans="1:15" ht="12.75" customHeight="1">
      <c r="A103" s="33">
        <v>93</v>
      </c>
      <c r="B103" s="53" t="s">
        <v>88</v>
      </c>
      <c r="C103" s="31">
        <v>793.05</v>
      </c>
      <c r="D103" s="36">
        <v>790.33333333333337</v>
      </c>
      <c r="E103" s="36">
        <v>783.76666666666677</v>
      </c>
      <c r="F103" s="36">
        <v>774.48333333333335</v>
      </c>
      <c r="G103" s="36">
        <v>767.91666666666674</v>
      </c>
      <c r="H103" s="36">
        <v>799.61666666666679</v>
      </c>
      <c r="I103" s="36">
        <v>806.18333333333339</v>
      </c>
      <c r="J103" s="36">
        <v>815.46666666666681</v>
      </c>
      <c r="K103" s="31">
        <v>796.9</v>
      </c>
      <c r="L103" s="31">
        <v>781.05</v>
      </c>
      <c r="M103" s="31">
        <v>2.2265600000000001</v>
      </c>
      <c r="N103" s="1"/>
      <c r="O103" s="1"/>
    </row>
    <row r="104" spans="1:15" ht="12.75" customHeight="1">
      <c r="A104" s="33">
        <v>94</v>
      </c>
      <c r="B104" s="53" t="s">
        <v>87</v>
      </c>
      <c r="C104" s="31">
        <v>594.70000000000005</v>
      </c>
      <c r="D104" s="36">
        <v>592.51666666666677</v>
      </c>
      <c r="E104" s="36">
        <v>589.83333333333348</v>
      </c>
      <c r="F104" s="36">
        <v>584.9666666666667</v>
      </c>
      <c r="G104" s="36">
        <v>582.28333333333342</v>
      </c>
      <c r="H104" s="36">
        <v>597.38333333333355</v>
      </c>
      <c r="I104" s="36">
        <v>600.06666666666672</v>
      </c>
      <c r="J104" s="36">
        <v>604.93333333333362</v>
      </c>
      <c r="K104" s="31">
        <v>595.20000000000005</v>
      </c>
      <c r="L104" s="31">
        <v>587.65</v>
      </c>
      <c r="M104" s="31">
        <v>37.51464</v>
      </c>
      <c r="N104" s="1"/>
      <c r="O104" s="1"/>
    </row>
    <row r="105" spans="1:15" ht="12.75" customHeight="1">
      <c r="A105" s="33">
        <v>95</v>
      </c>
      <c r="B105" s="53" t="s">
        <v>349</v>
      </c>
      <c r="C105" s="31">
        <v>204.4</v>
      </c>
      <c r="D105" s="36">
        <v>204.4666666666667</v>
      </c>
      <c r="E105" s="36">
        <v>201.48333333333341</v>
      </c>
      <c r="F105" s="36">
        <v>198.56666666666672</v>
      </c>
      <c r="G105" s="36">
        <v>195.58333333333343</v>
      </c>
      <c r="H105" s="36">
        <v>207.38333333333338</v>
      </c>
      <c r="I105" s="36">
        <v>210.36666666666667</v>
      </c>
      <c r="J105" s="36">
        <v>213.28333333333336</v>
      </c>
      <c r="K105" s="31">
        <v>207.45</v>
      </c>
      <c r="L105" s="31">
        <v>201.55</v>
      </c>
      <c r="M105" s="31">
        <v>2.7736800000000001</v>
      </c>
      <c r="N105" s="1"/>
      <c r="O105" s="1"/>
    </row>
    <row r="106" spans="1:15" ht="12.75" customHeight="1">
      <c r="A106" s="33">
        <v>96</v>
      </c>
      <c r="B106" s="53" t="s">
        <v>350</v>
      </c>
      <c r="C106" s="31">
        <v>1321.1</v>
      </c>
      <c r="D106" s="36">
        <v>1319.5166666666667</v>
      </c>
      <c r="E106" s="36">
        <v>1296.5833333333333</v>
      </c>
      <c r="F106" s="36">
        <v>1272.0666666666666</v>
      </c>
      <c r="G106" s="36">
        <v>1249.1333333333332</v>
      </c>
      <c r="H106" s="36">
        <v>1344.0333333333333</v>
      </c>
      <c r="I106" s="36">
        <v>1366.9666666666667</v>
      </c>
      <c r="J106" s="36">
        <v>1391.4833333333333</v>
      </c>
      <c r="K106" s="31">
        <v>1342.45</v>
      </c>
      <c r="L106" s="31">
        <v>1295</v>
      </c>
      <c r="M106" s="31">
        <v>2.42543</v>
      </c>
      <c r="N106" s="1"/>
      <c r="O106" s="1"/>
    </row>
    <row r="107" spans="1:15" ht="12.75" customHeight="1">
      <c r="A107" s="33">
        <v>97</v>
      </c>
      <c r="B107" s="53" t="s">
        <v>351</v>
      </c>
      <c r="C107" s="31">
        <v>211.25</v>
      </c>
      <c r="D107" s="36">
        <v>208.06666666666669</v>
      </c>
      <c r="E107" s="36">
        <v>204.18333333333339</v>
      </c>
      <c r="F107" s="36">
        <v>197.1166666666667</v>
      </c>
      <c r="G107" s="36">
        <v>193.23333333333341</v>
      </c>
      <c r="H107" s="36">
        <v>215.13333333333338</v>
      </c>
      <c r="I107" s="36">
        <v>219.01666666666665</v>
      </c>
      <c r="J107" s="36">
        <v>226.08333333333337</v>
      </c>
      <c r="K107" s="31">
        <v>211.95</v>
      </c>
      <c r="L107" s="31">
        <v>201</v>
      </c>
      <c r="M107" s="31">
        <v>106.15824000000001</v>
      </c>
      <c r="N107" s="1"/>
      <c r="O107" s="1"/>
    </row>
    <row r="108" spans="1:15" ht="12.75" customHeight="1">
      <c r="A108" s="33">
        <v>98</v>
      </c>
      <c r="B108" s="53" t="s">
        <v>352</v>
      </c>
      <c r="C108" s="31">
        <v>2627</v>
      </c>
      <c r="D108" s="36">
        <v>2632.1166666666668</v>
      </c>
      <c r="E108" s="36">
        <v>2595.9833333333336</v>
      </c>
      <c r="F108" s="36">
        <v>2564.9666666666667</v>
      </c>
      <c r="G108" s="36">
        <v>2528.8333333333335</v>
      </c>
      <c r="H108" s="36">
        <v>2663.1333333333337</v>
      </c>
      <c r="I108" s="36">
        <v>2699.2666666666669</v>
      </c>
      <c r="J108" s="36">
        <v>2730.2833333333338</v>
      </c>
      <c r="K108" s="31">
        <v>2668.25</v>
      </c>
      <c r="L108" s="31">
        <v>2601.1</v>
      </c>
      <c r="M108" s="31">
        <v>1.4525999999999999</v>
      </c>
      <c r="N108" s="1"/>
      <c r="O108" s="1"/>
    </row>
    <row r="109" spans="1:15" ht="12.75" customHeight="1">
      <c r="A109" s="33">
        <v>99</v>
      </c>
      <c r="B109" s="53" t="s">
        <v>353</v>
      </c>
      <c r="C109" s="31">
        <v>63.2</v>
      </c>
      <c r="D109" s="36">
        <v>63.166666666666664</v>
      </c>
      <c r="E109" s="36">
        <v>62.133333333333326</v>
      </c>
      <c r="F109" s="36">
        <v>61.066666666666663</v>
      </c>
      <c r="G109" s="36">
        <v>60.033333333333324</v>
      </c>
      <c r="H109" s="36">
        <v>64.23333333333332</v>
      </c>
      <c r="I109" s="36">
        <v>65.26666666666668</v>
      </c>
      <c r="J109" s="36">
        <v>66.333333333333329</v>
      </c>
      <c r="K109" s="31">
        <v>64.2</v>
      </c>
      <c r="L109" s="31">
        <v>62.1</v>
      </c>
      <c r="M109" s="31">
        <v>189.76772</v>
      </c>
      <c r="N109" s="1"/>
      <c r="O109" s="1"/>
    </row>
    <row r="110" spans="1:15" ht="12.75" customHeight="1">
      <c r="A110" s="33">
        <v>100</v>
      </c>
      <c r="B110" s="53" t="s">
        <v>354</v>
      </c>
      <c r="C110" s="31">
        <v>1876.2</v>
      </c>
      <c r="D110" s="36">
        <v>1858.1333333333332</v>
      </c>
      <c r="E110" s="36">
        <v>1827.0666666666664</v>
      </c>
      <c r="F110" s="36">
        <v>1777.9333333333332</v>
      </c>
      <c r="G110" s="36">
        <v>1746.8666666666663</v>
      </c>
      <c r="H110" s="36">
        <v>1907.2666666666664</v>
      </c>
      <c r="I110" s="36">
        <v>1938.333333333333</v>
      </c>
      <c r="J110" s="36">
        <v>1987.4666666666665</v>
      </c>
      <c r="K110" s="31">
        <v>1889.2</v>
      </c>
      <c r="L110" s="31">
        <v>1809</v>
      </c>
      <c r="M110" s="31">
        <v>27.365269999999999</v>
      </c>
      <c r="N110" s="1"/>
      <c r="O110" s="1"/>
    </row>
    <row r="111" spans="1:15" ht="12.75" customHeight="1">
      <c r="A111" s="33">
        <v>101</v>
      </c>
      <c r="B111" s="53" t="s">
        <v>355</v>
      </c>
      <c r="C111" s="31">
        <v>654.15</v>
      </c>
      <c r="D111" s="36">
        <v>658.56666666666661</v>
      </c>
      <c r="E111" s="36">
        <v>643.23333333333323</v>
      </c>
      <c r="F111" s="36">
        <v>632.31666666666661</v>
      </c>
      <c r="G111" s="36">
        <v>616.98333333333323</v>
      </c>
      <c r="H111" s="36">
        <v>669.48333333333323</v>
      </c>
      <c r="I111" s="36">
        <v>684.81666666666672</v>
      </c>
      <c r="J111" s="36">
        <v>695.73333333333323</v>
      </c>
      <c r="K111" s="31">
        <v>673.9</v>
      </c>
      <c r="L111" s="31">
        <v>647.65</v>
      </c>
      <c r="M111" s="31">
        <v>17.223880000000001</v>
      </c>
      <c r="N111" s="1"/>
      <c r="O111" s="1"/>
    </row>
    <row r="112" spans="1:15" ht="12.75" customHeight="1">
      <c r="A112" s="33">
        <v>102</v>
      </c>
      <c r="B112" s="53" t="s">
        <v>356</v>
      </c>
      <c r="C112" s="31">
        <v>1675.3</v>
      </c>
      <c r="D112" s="36">
        <v>1686.8666666666668</v>
      </c>
      <c r="E112" s="36">
        <v>1648.4333333333336</v>
      </c>
      <c r="F112" s="36">
        <v>1621.5666666666668</v>
      </c>
      <c r="G112" s="36">
        <v>1583.1333333333337</v>
      </c>
      <c r="H112" s="36">
        <v>1713.7333333333336</v>
      </c>
      <c r="I112" s="36">
        <v>1752.166666666667</v>
      </c>
      <c r="J112" s="36">
        <v>1779.0333333333335</v>
      </c>
      <c r="K112" s="31">
        <v>1725.3</v>
      </c>
      <c r="L112" s="31">
        <v>1660</v>
      </c>
      <c r="M112" s="31">
        <v>4.4369399999999999</v>
      </c>
      <c r="N112" s="1"/>
      <c r="O112" s="1"/>
    </row>
    <row r="113" spans="1:15" ht="12.75" customHeight="1">
      <c r="A113" s="33">
        <v>103</v>
      </c>
      <c r="B113" s="53" t="s">
        <v>357</v>
      </c>
      <c r="C113" s="31">
        <v>6896.05</v>
      </c>
      <c r="D113" s="36">
        <v>6925.0333333333328</v>
      </c>
      <c r="E113" s="36">
        <v>6855.0666666666657</v>
      </c>
      <c r="F113" s="36">
        <v>6814.083333333333</v>
      </c>
      <c r="G113" s="36">
        <v>6744.1166666666659</v>
      </c>
      <c r="H113" s="36">
        <v>6966.0166666666655</v>
      </c>
      <c r="I113" s="36">
        <v>7035.9833333333327</v>
      </c>
      <c r="J113" s="36">
        <v>7076.9666666666653</v>
      </c>
      <c r="K113" s="31">
        <v>6995</v>
      </c>
      <c r="L113" s="31">
        <v>6884.05</v>
      </c>
      <c r="M113" s="31">
        <v>0.19356999999999999</v>
      </c>
      <c r="N113" s="1"/>
      <c r="O113" s="1"/>
    </row>
    <row r="114" spans="1:15" ht="12.75" customHeight="1">
      <c r="A114" s="33">
        <v>104</v>
      </c>
      <c r="B114" s="53" t="s">
        <v>358</v>
      </c>
      <c r="C114" s="31">
        <v>877.75</v>
      </c>
      <c r="D114" s="36">
        <v>884.33333333333337</v>
      </c>
      <c r="E114" s="36">
        <v>868.9666666666667</v>
      </c>
      <c r="F114" s="36">
        <v>860.18333333333328</v>
      </c>
      <c r="G114" s="36">
        <v>844.81666666666661</v>
      </c>
      <c r="H114" s="36">
        <v>893.11666666666679</v>
      </c>
      <c r="I114" s="36">
        <v>908.48333333333335</v>
      </c>
      <c r="J114" s="36">
        <v>917.26666666666688</v>
      </c>
      <c r="K114" s="31">
        <v>899.7</v>
      </c>
      <c r="L114" s="31">
        <v>875.55</v>
      </c>
      <c r="M114" s="31">
        <v>1.8031200000000001</v>
      </c>
      <c r="N114" s="1"/>
      <c r="O114" s="1"/>
    </row>
    <row r="115" spans="1:15" ht="12.75" customHeight="1">
      <c r="A115" s="33">
        <v>105</v>
      </c>
      <c r="B115" s="53" t="s">
        <v>89</v>
      </c>
      <c r="C115" s="31">
        <v>362.05</v>
      </c>
      <c r="D115" s="36">
        <v>360.64999999999992</v>
      </c>
      <c r="E115" s="36">
        <v>356.79999999999984</v>
      </c>
      <c r="F115" s="36">
        <v>351.5499999999999</v>
      </c>
      <c r="G115" s="36">
        <v>347.69999999999982</v>
      </c>
      <c r="H115" s="36">
        <v>365.89999999999986</v>
      </c>
      <c r="I115" s="36">
        <v>369.74999999999989</v>
      </c>
      <c r="J115" s="36">
        <v>374.99999999999989</v>
      </c>
      <c r="K115" s="31">
        <v>364.5</v>
      </c>
      <c r="L115" s="31">
        <v>355.4</v>
      </c>
      <c r="M115" s="31">
        <v>10.763159999999999</v>
      </c>
      <c r="N115" s="1"/>
      <c r="O115" s="1"/>
    </row>
    <row r="116" spans="1:15" ht="12.75" customHeight="1">
      <c r="A116" s="33">
        <v>106</v>
      </c>
      <c r="B116" s="53" t="s">
        <v>359</v>
      </c>
      <c r="C116" s="31">
        <v>459.85</v>
      </c>
      <c r="D116" s="36">
        <v>460.16666666666669</v>
      </c>
      <c r="E116" s="36">
        <v>453.18333333333339</v>
      </c>
      <c r="F116" s="36">
        <v>446.51666666666671</v>
      </c>
      <c r="G116" s="36">
        <v>439.53333333333342</v>
      </c>
      <c r="H116" s="36">
        <v>466.83333333333337</v>
      </c>
      <c r="I116" s="36">
        <v>473.81666666666661</v>
      </c>
      <c r="J116" s="36">
        <v>480.48333333333335</v>
      </c>
      <c r="K116" s="31">
        <v>467.15</v>
      </c>
      <c r="L116" s="31">
        <v>453.5</v>
      </c>
      <c r="M116" s="31">
        <v>1.19519</v>
      </c>
      <c r="N116" s="1"/>
      <c r="O116" s="1"/>
    </row>
    <row r="117" spans="1:15" ht="12.75" customHeight="1">
      <c r="A117" s="33">
        <v>107</v>
      </c>
      <c r="B117" s="53" t="s">
        <v>360</v>
      </c>
      <c r="C117" s="31">
        <v>1157.1500000000001</v>
      </c>
      <c r="D117" s="36">
        <v>1161.8500000000001</v>
      </c>
      <c r="E117" s="36">
        <v>1126.3000000000002</v>
      </c>
      <c r="F117" s="36">
        <v>1095.45</v>
      </c>
      <c r="G117" s="36">
        <v>1059.9000000000001</v>
      </c>
      <c r="H117" s="36">
        <v>1192.7000000000003</v>
      </c>
      <c r="I117" s="36">
        <v>1228.25</v>
      </c>
      <c r="J117" s="36">
        <v>1259.1000000000004</v>
      </c>
      <c r="K117" s="31">
        <v>1197.4000000000001</v>
      </c>
      <c r="L117" s="31">
        <v>1131</v>
      </c>
      <c r="M117" s="31">
        <v>1.8968100000000001</v>
      </c>
      <c r="N117" s="1"/>
      <c r="O117" s="1"/>
    </row>
    <row r="118" spans="1:15" ht="12.75" customHeight="1">
      <c r="A118" s="33">
        <v>108</v>
      </c>
      <c r="B118" s="53" t="s">
        <v>90</v>
      </c>
      <c r="C118" s="31">
        <v>1197.25</v>
      </c>
      <c r="D118" s="36">
        <v>1194.2333333333333</v>
      </c>
      <c r="E118" s="36">
        <v>1186.7666666666667</v>
      </c>
      <c r="F118" s="36">
        <v>1176.2833333333333</v>
      </c>
      <c r="G118" s="36">
        <v>1168.8166666666666</v>
      </c>
      <c r="H118" s="36">
        <v>1204.7166666666667</v>
      </c>
      <c r="I118" s="36">
        <v>1212.1833333333334</v>
      </c>
      <c r="J118" s="36">
        <v>1222.6666666666667</v>
      </c>
      <c r="K118" s="31">
        <v>1201.7</v>
      </c>
      <c r="L118" s="31">
        <v>1183.75</v>
      </c>
      <c r="M118" s="31">
        <v>15.52331</v>
      </c>
      <c r="N118" s="1"/>
      <c r="O118" s="1"/>
    </row>
    <row r="119" spans="1:15" ht="12.75" customHeight="1">
      <c r="A119" s="33">
        <v>109</v>
      </c>
      <c r="B119" s="53" t="s">
        <v>91</v>
      </c>
      <c r="C119" s="31">
        <v>1489.4</v>
      </c>
      <c r="D119" s="36">
        <v>1491.8666666666668</v>
      </c>
      <c r="E119" s="36">
        <v>1480.8333333333335</v>
      </c>
      <c r="F119" s="36">
        <v>1472.2666666666667</v>
      </c>
      <c r="G119" s="36">
        <v>1461.2333333333333</v>
      </c>
      <c r="H119" s="36">
        <v>1500.4333333333336</v>
      </c>
      <c r="I119" s="36">
        <v>1511.4666666666669</v>
      </c>
      <c r="J119" s="36">
        <v>1520.0333333333338</v>
      </c>
      <c r="K119" s="31">
        <v>1502.9</v>
      </c>
      <c r="L119" s="31">
        <v>1483.3</v>
      </c>
      <c r="M119" s="31">
        <v>6.1423800000000002</v>
      </c>
      <c r="N119" s="1"/>
      <c r="O119" s="1"/>
    </row>
    <row r="120" spans="1:15" ht="12.75" customHeight="1">
      <c r="A120" s="33">
        <v>110</v>
      </c>
      <c r="B120" s="53" t="s">
        <v>98</v>
      </c>
      <c r="C120" s="31">
        <v>144.75</v>
      </c>
      <c r="D120" s="36">
        <v>143.20000000000002</v>
      </c>
      <c r="E120" s="36">
        <v>141.40000000000003</v>
      </c>
      <c r="F120" s="36">
        <v>138.05000000000001</v>
      </c>
      <c r="G120" s="36">
        <v>136.25000000000003</v>
      </c>
      <c r="H120" s="36">
        <v>146.55000000000004</v>
      </c>
      <c r="I120" s="36">
        <v>148.35000000000005</v>
      </c>
      <c r="J120" s="36">
        <v>151.70000000000005</v>
      </c>
      <c r="K120" s="31">
        <v>145</v>
      </c>
      <c r="L120" s="31">
        <v>139.85</v>
      </c>
      <c r="M120" s="31">
        <v>62.130020000000002</v>
      </c>
      <c r="N120" s="1"/>
      <c r="O120" s="1"/>
    </row>
    <row r="121" spans="1:15" ht="12.75" customHeight="1">
      <c r="A121" s="33">
        <v>111</v>
      </c>
      <c r="B121" s="53" t="s">
        <v>270</v>
      </c>
      <c r="C121" s="31">
        <v>1328.45</v>
      </c>
      <c r="D121" s="36">
        <v>1342.4833333333333</v>
      </c>
      <c r="E121" s="36">
        <v>1311.9666666666667</v>
      </c>
      <c r="F121" s="36">
        <v>1295.4833333333333</v>
      </c>
      <c r="G121" s="36">
        <v>1264.9666666666667</v>
      </c>
      <c r="H121" s="36">
        <v>1358.9666666666667</v>
      </c>
      <c r="I121" s="36">
        <v>1389.4833333333336</v>
      </c>
      <c r="J121" s="36">
        <v>1405.9666666666667</v>
      </c>
      <c r="K121" s="31">
        <v>1373</v>
      </c>
      <c r="L121" s="31">
        <v>1326</v>
      </c>
      <c r="M121" s="31">
        <v>1.71376</v>
      </c>
      <c r="N121" s="1"/>
      <c r="O121" s="1"/>
    </row>
    <row r="122" spans="1:15" ht="12.75" customHeight="1">
      <c r="A122" s="33">
        <v>112</v>
      </c>
      <c r="B122" s="53" t="s">
        <v>92</v>
      </c>
      <c r="C122" s="31">
        <v>443.2</v>
      </c>
      <c r="D122" s="36">
        <v>442.51666666666665</v>
      </c>
      <c r="E122" s="36">
        <v>436.73333333333329</v>
      </c>
      <c r="F122" s="36">
        <v>430.26666666666665</v>
      </c>
      <c r="G122" s="36">
        <v>424.48333333333329</v>
      </c>
      <c r="H122" s="36">
        <v>448.98333333333329</v>
      </c>
      <c r="I122" s="36">
        <v>454.76666666666659</v>
      </c>
      <c r="J122" s="36">
        <v>461.23333333333329</v>
      </c>
      <c r="K122" s="31">
        <v>448.3</v>
      </c>
      <c r="L122" s="31">
        <v>436.05</v>
      </c>
      <c r="M122" s="31">
        <v>115.30800000000001</v>
      </c>
      <c r="N122" s="1"/>
      <c r="O122" s="1"/>
    </row>
    <row r="123" spans="1:15" ht="12.75" customHeight="1">
      <c r="A123" s="33">
        <v>113</v>
      </c>
      <c r="B123" s="53" t="s">
        <v>361</v>
      </c>
      <c r="C123" s="31">
        <v>985.05</v>
      </c>
      <c r="D123" s="36">
        <v>978.80000000000007</v>
      </c>
      <c r="E123" s="36">
        <v>960.60000000000014</v>
      </c>
      <c r="F123" s="36">
        <v>936.15000000000009</v>
      </c>
      <c r="G123" s="36">
        <v>917.95000000000016</v>
      </c>
      <c r="H123" s="36">
        <v>1003.2500000000001</v>
      </c>
      <c r="I123" s="36">
        <v>1021.4500000000002</v>
      </c>
      <c r="J123" s="36">
        <v>1045.9000000000001</v>
      </c>
      <c r="K123" s="31">
        <v>997</v>
      </c>
      <c r="L123" s="31">
        <v>954.35</v>
      </c>
      <c r="M123" s="31">
        <v>62.073909999999998</v>
      </c>
      <c r="N123" s="1"/>
      <c r="O123" s="1"/>
    </row>
    <row r="124" spans="1:15" ht="12.75" customHeight="1">
      <c r="A124" s="33">
        <v>114</v>
      </c>
      <c r="B124" s="53" t="s">
        <v>93</v>
      </c>
      <c r="C124" s="31">
        <v>5556.25</v>
      </c>
      <c r="D124" s="36">
        <v>5540.6500000000005</v>
      </c>
      <c r="E124" s="36">
        <v>5508.8500000000013</v>
      </c>
      <c r="F124" s="36">
        <v>5461.4500000000007</v>
      </c>
      <c r="G124" s="36">
        <v>5429.6500000000015</v>
      </c>
      <c r="H124" s="36">
        <v>5588.0500000000011</v>
      </c>
      <c r="I124" s="36">
        <v>5619.85</v>
      </c>
      <c r="J124" s="36">
        <v>5667.2500000000009</v>
      </c>
      <c r="K124" s="31">
        <v>5572.45</v>
      </c>
      <c r="L124" s="31">
        <v>5493.25</v>
      </c>
      <c r="M124" s="31">
        <v>1.8223499999999999</v>
      </c>
      <c r="N124" s="1"/>
      <c r="O124" s="1"/>
    </row>
    <row r="125" spans="1:15" ht="12.75" customHeight="1">
      <c r="A125" s="33">
        <v>115</v>
      </c>
      <c r="B125" s="53" t="s">
        <v>94</v>
      </c>
      <c r="C125" s="31">
        <v>2782.6</v>
      </c>
      <c r="D125" s="36">
        <v>2766.1333333333332</v>
      </c>
      <c r="E125" s="36">
        <v>2725.5666666666666</v>
      </c>
      <c r="F125" s="36">
        <v>2668.5333333333333</v>
      </c>
      <c r="G125" s="36">
        <v>2627.9666666666667</v>
      </c>
      <c r="H125" s="36">
        <v>2823.1666666666665</v>
      </c>
      <c r="I125" s="36">
        <v>2863.7333333333331</v>
      </c>
      <c r="J125" s="36">
        <v>2920.7666666666664</v>
      </c>
      <c r="K125" s="31">
        <v>2806.7</v>
      </c>
      <c r="L125" s="31">
        <v>2709.1</v>
      </c>
      <c r="M125" s="31">
        <v>7.6250400000000003</v>
      </c>
      <c r="N125" s="1"/>
      <c r="O125" s="1"/>
    </row>
    <row r="126" spans="1:15" ht="12.75" customHeight="1">
      <c r="A126" s="33">
        <v>116</v>
      </c>
      <c r="B126" s="53" t="s">
        <v>362</v>
      </c>
      <c r="C126" s="31">
        <v>3186.2</v>
      </c>
      <c r="D126" s="36">
        <v>3127.6666666666665</v>
      </c>
      <c r="E126" s="36">
        <v>3030.333333333333</v>
      </c>
      <c r="F126" s="36">
        <v>2874.4666666666667</v>
      </c>
      <c r="G126" s="36">
        <v>2777.1333333333332</v>
      </c>
      <c r="H126" s="36">
        <v>3283.5333333333328</v>
      </c>
      <c r="I126" s="36">
        <v>3380.8666666666659</v>
      </c>
      <c r="J126" s="36">
        <v>3536.7333333333327</v>
      </c>
      <c r="K126" s="31">
        <v>3225</v>
      </c>
      <c r="L126" s="31">
        <v>2971.8</v>
      </c>
      <c r="M126" s="31">
        <v>13.428610000000001</v>
      </c>
      <c r="N126" s="1"/>
      <c r="O126" s="1"/>
    </row>
    <row r="127" spans="1:15" ht="12.75" customHeight="1">
      <c r="A127" s="33">
        <v>117</v>
      </c>
      <c r="B127" s="53" t="s">
        <v>869</v>
      </c>
      <c r="C127" s="31">
        <v>1488.55</v>
      </c>
      <c r="D127" s="36">
        <v>1492.8166666666668</v>
      </c>
      <c r="E127" s="36">
        <v>1465.6333333333337</v>
      </c>
      <c r="F127" s="36">
        <v>1442.7166666666669</v>
      </c>
      <c r="G127" s="36">
        <v>1415.5333333333338</v>
      </c>
      <c r="H127" s="36">
        <v>1515.7333333333336</v>
      </c>
      <c r="I127" s="36">
        <v>1542.9166666666665</v>
      </c>
      <c r="J127" s="36">
        <v>1565.8333333333335</v>
      </c>
      <c r="K127" s="31">
        <v>1520</v>
      </c>
      <c r="L127" s="31">
        <v>1469.9</v>
      </c>
      <c r="M127" s="31">
        <v>0.48243000000000003</v>
      </c>
      <c r="N127" s="1"/>
      <c r="O127" s="1"/>
    </row>
    <row r="128" spans="1:15" ht="12.75" customHeight="1">
      <c r="A128" s="33">
        <v>118</v>
      </c>
      <c r="B128" s="53" t="s">
        <v>95</v>
      </c>
      <c r="C128" s="31">
        <v>917.1</v>
      </c>
      <c r="D128" s="36">
        <v>912.13333333333333</v>
      </c>
      <c r="E128" s="36">
        <v>902.06666666666661</v>
      </c>
      <c r="F128" s="36">
        <v>887.0333333333333</v>
      </c>
      <c r="G128" s="36">
        <v>876.96666666666658</v>
      </c>
      <c r="H128" s="36">
        <v>927.16666666666663</v>
      </c>
      <c r="I128" s="36">
        <v>937.23333333333346</v>
      </c>
      <c r="J128" s="36">
        <v>952.26666666666665</v>
      </c>
      <c r="K128" s="31">
        <v>922.2</v>
      </c>
      <c r="L128" s="31">
        <v>897.1</v>
      </c>
      <c r="M128" s="31">
        <v>13.021990000000001</v>
      </c>
      <c r="N128" s="1"/>
      <c r="O128" s="1"/>
    </row>
    <row r="129" spans="1:15" ht="12.75" customHeight="1">
      <c r="A129" s="33">
        <v>119</v>
      </c>
      <c r="B129" s="53" t="s">
        <v>96</v>
      </c>
      <c r="C129" s="31">
        <v>1133.3</v>
      </c>
      <c r="D129" s="36">
        <v>1126.3166666666668</v>
      </c>
      <c r="E129" s="36">
        <v>1117.6333333333337</v>
      </c>
      <c r="F129" s="36">
        <v>1101.9666666666669</v>
      </c>
      <c r="G129" s="36">
        <v>1093.2833333333338</v>
      </c>
      <c r="H129" s="36">
        <v>1141.9833333333336</v>
      </c>
      <c r="I129" s="36">
        <v>1150.6666666666665</v>
      </c>
      <c r="J129" s="36">
        <v>1166.3333333333335</v>
      </c>
      <c r="K129" s="31">
        <v>1135</v>
      </c>
      <c r="L129" s="31">
        <v>1110.6500000000001</v>
      </c>
      <c r="M129" s="31">
        <v>3.2490000000000001</v>
      </c>
      <c r="N129" s="1"/>
      <c r="O129" s="1"/>
    </row>
    <row r="130" spans="1:15" ht="12.75" customHeight="1">
      <c r="A130" s="33">
        <v>120</v>
      </c>
      <c r="B130" s="53" t="s">
        <v>829</v>
      </c>
      <c r="C130" s="31">
        <v>4350.6000000000004</v>
      </c>
      <c r="D130" s="36">
        <v>4351.9666666666672</v>
      </c>
      <c r="E130" s="36">
        <v>4306.1833333333343</v>
      </c>
      <c r="F130" s="36">
        <v>4261.7666666666673</v>
      </c>
      <c r="G130" s="36">
        <v>4215.9833333333345</v>
      </c>
      <c r="H130" s="36">
        <v>4396.3833333333341</v>
      </c>
      <c r="I130" s="36">
        <v>4442.166666666667</v>
      </c>
      <c r="J130" s="36">
        <v>4486.5833333333339</v>
      </c>
      <c r="K130" s="31">
        <v>4397.75</v>
      </c>
      <c r="L130" s="31">
        <v>4307.55</v>
      </c>
      <c r="M130" s="31">
        <v>0.38857999999999998</v>
      </c>
      <c r="N130" s="1"/>
      <c r="O130" s="1"/>
    </row>
    <row r="131" spans="1:15" ht="12.75" customHeight="1">
      <c r="A131" s="33">
        <v>121</v>
      </c>
      <c r="B131" s="53" t="s">
        <v>363</v>
      </c>
      <c r="C131" s="31">
        <v>1402.05</v>
      </c>
      <c r="D131" s="36">
        <v>1406.0333333333335</v>
      </c>
      <c r="E131" s="36">
        <v>1390.0666666666671</v>
      </c>
      <c r="F131" s="36">
        <v>1378.0833333333335</v>
      </c>
      <c r="G131" s="36">
        <v>1362.116666666667</v>
      </c>
      <c r="H131" s="36">
        <v>1418.0166666666671</v>
      </c>
      <c r="I131" s="36">
        <v>1433.9833333333338</v>
      </c>
      <c r="J131" s="36">
        <v>1445.9666666666672</v>
      </c>
      <c r="K131" s="31">
        <v>1422</v>
      </c>
      <c r="L131" s="31">
        <v>1394.05</v>
      </c>
      <c r="M131" s="31">
        <v>1.0216400000000001</v>
      </c>
      <c r="N131" s="1"/>
      <c r="O131" s="1"/>
    </row>
    <row r="132" spans="1:15" ht="12.75" customHeight="1">
      <c r="A132" s="33">
        <v>122</v>
      </c>
      <c r="B132" s="53" t="s">
        <v>97</v>
      </c>
      <c r="C132" s="31">
        <v>279.60000000000002</v>
      </c>
      <c r="D132" s="36">
        <v>277.78333333333336</v>
      </c>
      <c r="E132" s="36">
        <v>272.56666666666672</v>
      </c>
      <c r="F132" s="36">
        <v>265.53333333333336</v>
      </c>
      <c r="G132" s="36">
        <v>260.31666666666672</v>
      </c>
      <c r="H132" s="36">
        <v>284.81666666666672</v>
      </c>
      <c r="I132" s="36">
        <v>290.0333333333333</v>
      </c>
      <c r="J132" s="36">
        <v>297.06666666666672</v>
      </c>
      <c r="K132" s="31">
        <v>283</v>
      </c>
      <c r="L132" s="31">
        <v>270.75</v>
      </c>
      <c r="M132" s="31">
        <v>102.54553</v>
      </c>
      <c r="N132" s="1"/>
      <c r="O132" s="1"/>
    </row>
    <row r="133" spans="1:15" ht="12.75" customHeight="1">
      <c r="A133" s="33">
        <v>123</v>
      </c>
      <c r="B133" s="53" t="s">
        <v>99</v>
      </c>
      <c r="C133" s="31">
        <v>3038.6</v>
      </c>
      <c r="D133" s="36">
        <v>3026.8333333333335</v>
      </c>
      <c r="E133" s="36">
        <v>2999.5166666666669</v>
      </c>
      <c r="F133" s="36">
        <v>2960.4333333333334</v>
      </c>
      <c r="G133" s="36">
        <v>2933.1166666666668</v>
      </c>
      <c r="H133" s="36">
        <v>3065.916666666667</v>
      </c>
      <c r="I133" s="36">
        <v>3093.2333333333336</v>
      </c>
      <c r="J133" s="36">
        <v>3132.3166666666671</v>
      </c>
      <c r="K133" s="31">
        <v>3054.15</v>
      </c>
      <c r="L133" s="31">
        <v>2987.75</v>
      </c>
      <c r="M133" s="31">
        <v>3.4527999999999999</v>
      </c>
      <c r="N133" s="1"/>
      <c r="O133" s="1"/>
    </row>
    <row r="134" spans="1:15" ht="12.75" customHeight="1">
      <c r="A134" s="33">
        <v>124</v>
      </c>
      <c r="B134" s="53" t="s">
        <v>364</v>
      </c>
      <c r="C134" s="31">
        <v>2009.1</v>
      </c>
      <c r="D134" s="36">
        <v>2009.9000000000003</v>
      </c>
      <c r="E134" s="36">
        <v>2000.3500000000006</v>
      </c>
      <c r="F134" s="36">
        <v>1991.6000000000004</v>
      </c>
      <c r="G134" s="36">
        <v>1982.0500000000006</v>
      </c>
      <c r="H134" s="36">
        <v>2018.6500000000005</v>
      </c>
      <c r="I134" s="36">
        <v>2028.2000000000003</v>
      </c>
      <c r="J134" s="36">
        <v>2036.9500000000005</v>
      </c>
      <c r="K134" s="31">
        <v>2019.45</v>
      </c>
      <c r="L134" s="31">
        <v>2001.15</v>
      </c>
      <c r="M134" s="31">
        <v>1.0907500000000001</v>
      </c>
      <c r="N134" s="1"/>
      <c r="O134" s="1"/>
    </row>
    <row r="135" spans="1:15" ht="12.75" customHeight="1">
      <c r="A135" s="33">
        <v>125</v>
      </c>
      <c r="B135" s="53" t="s">
        <v>365</v>
      </c>
      <c r="C135" s="31">
        <v>902.15</v>
      </c>
      <c r="D135" s="36">
        <v>901.31666666666661</v>
      </c>
      <c r="E135" s="36">
        <v>888.63333333333321</v>
      </c>
      <c r="F135" s="36">
        <v>875.11666666666656</v>
      </c>
      <c r="G135" s="36">
        <v>862.43333333333317</v>
      </c>
      <c r="H135" s="36">
        <v>914.83333333333326</v>
      </c>
      <c r="I135" s="36">
        <v>927.51666666666665</v>
      </c>
      <c r="J135" s="36">
        <v>941.0333333333333</v>
      </c>
      <c r="K135" s="31">
        <v>914</v>
      </c>
      <c r="L135" s="31">
        <v>887.8</v>
      </c>
      <c r="M135" s="31">
        <v>0.53083999999999998</v>
      </c>
      <c r="N135" s="1"/>
      <c r="O135" s="1"/>
    </row>
    <row r="136" spans="1:15" ht="12.75" customHeight="1">
      <c r="A136" s="33">
        <v>126</v>
      </c>
      <c r="B136" s="53" t="s">
        <v>107</v>
      </c>
      <c r="C136" s="31">
        <v>934.85</v>
      </c>
      <c r="D136" s="36">
        <v>937.86666666666667</v>
      </c>
      <c r="E136" s="36">
        <v>927.23333333333335</v>
      </c>
      <c r="F136" s="36">
        <v>919.61666666666667</v>
      </c>
      <c r="G136" s="36">
        <v>908.98333333333335</v>
      </c>
      <c r="H136" s="36">
        <v>945.48333333333335</v>
      </c>
      <c r="I136" s="36">
        <v>956.11666666666679</v>
      </c>
      <c r="J136" s="36">
        <v>963.73333333333335</v>
      </c>
      <c r="K136" s="31">
        <v>948.5</v>
      </c>
      <c r="L136" s="31">
        <v>930.25</v>
      </c>
      <c r="M136" s="31">
        <v>31.44624</v>
      </c>
      <c r="N136" s="1"/>
      <c r="O136" s="1"/>
    </row>
    <row r="137" spans="1:15" ht="12.75" customHeight="1">
      <c r="A137" s="33">
        <v>127</v>
      </c>
      <c r="B137" s="53" t="s">
        <v>100</v>
      </c>
      <c r="C137" s="31">
        <v>531.6</v>
      </c>
      <c r="D137" s="36">
        <v>530.6</v>
      </c>
      <c r="E137" s="36">
        <v>528.65000000000009</v>
      </c>
      <c r="F137" s="36">
        <v>525.70000000000005</v>
      </c>
      <c r="G137" s="36">
        <v>523.75000000000011</v>
      </c>
      <c r="H137" s="36">
        <v>533.55000000000007</v>
      </c>
      <c r="I137" s="36">
        <v>535.50000000000011</v>
      </c>
      <c r="J137" s="36">
        <v>538.45000000000005</v>
      </c>
      <c r="K137" s="31">
        <v>532.54999999999995</v>
      </c>
      <c r="L137" s="31">
        <v>527.65</v>
      </c>
      <c r="M137" s="31">
        <v>11.75093</v>
      </c>
      <c r="N137" s="1"/>
      <c r="O137" s="1"/>
    </row>
    <row r="138" spans="1:15" ht="12.75" customHeight="1">
      <c r="A138" s="33">
        <v>128</v>
      </c>
      <c r="B138" s="53" t="s">
        <v>101</v>
      </c>
      <c r="C138" s="31">
        <v>2028.35</v>
      </c>
      <c r="D138" s="36">
        <v>2011.8833333333332</v>
      </c>
      <c r="E138" s="36">
        <v>1982.2666666666664</v>
      </c>
      <c r="F138" s="36">
        <v>1936.1833333333332</v>
      </c>
      <c r="G138" s="36">
        <v>1906.5666666666664</v>
      </c>
      <c r="H138" s="36">
        <v>2057.9666666666662</v>
      </c>
      <c r="I138" s="36">
        <v>2087.583333333333</v>
      </c>
      <c r="J138" s="36">
        <v>2133.6666666666665</v>
      </c>
      <c r="K138" s="31">
        <v>2041.5</v>
      </c>
      <c r="L138" s="31">
        <v>1965.8</v>
      </c>
      <c r="M138" s="31">
        <v>7.9827399999999997</v>
      </c>
      <c r="N138" s="1"/>
      <c r="O138" s="1"/>
    </row>
    <row r="139" spans="1:15" ht="12.75" customHeight="1">
      <c r="A139" s="33">
        <v>129</v>
      </c>
      <c r="B139" s="53" t="s">
        <v>830</v>
      </c>
      <c r="C139" s="31">
        <v>2713.3</v>
      </c>
      <c r="D139" s="36">
        <v>2728.5499999999997</v>
      </c>
      <c r="E139" s="36">
        <v>2642.3999999999996</v>
      </c>
      <c r="F139" s="36">
        <v>2571.5</v>
      </c>
      <c r="G139" s="36">
        <v>2485.35</v>
      </c>
      <c r="H139" s="36">
        <v>2799.4499999999994</v>
      </c>
      <c r="I139" s="36">
        <v>2885.6</v>
      </c>
      <c r="J139" s="36">
        <v>2956.4999999999991</v>
      </c>
      <c r="K139" s="31">
        <v>2814.7</v>
      </c>
      <c r="L139" s="31">
        <v>2657.65</v>
      </c>
      <c r="M139" s="31">
        <v>9.7850900000000003</v>
      </c>
      <c r="N139" s="1"/>
      <c r="O139" s="1"/>
    </row>
    <row r="140" spans="1:15" ht="12.75" customHeight="1">
      <c r="A140" s="33">
        <v>130</v>
      </c>
      <c r="B140" s="53" t="s">
        <v>366</v>
      </c>
      <c r="C140" s="31">
        <v>530.29999999999995</v>
      </c>
      <c r="D140" s="36">
        <v>526.76666666666665</v>
      </c>
      <c r="E140" s="36">
        <v>521.5333333333333</v>
      </c>
      <c r="F140" s="36">
        <v>512.76666666666665</v>
      </c>
      <c r="G140" s="36">
        <v>507.5333333333333</v>
      </c>
      <c r="H140" s="36">
        <v>535.5333333333333</v>
      </c>
      <c r="I140" s="36">
        <v>540.76666666666665</v>
      </c>
      <c r="J140" s="36">
        <v>549.5333333333333</v>
      </c>
      <c r="K140" s="31">
        <v>532</v>
      </c>
      <c r="L140" s="31">
        <v>518</v>
      </c>
      <c r="M140" s="31">
        <v>7.22159</v>
      </c>
      <c r="N140" s="1"/>
      <c r="O140" s="1"/>
    </row>
    <row r="141" spans="1:15" ht="12.75" customHeight="1">
      <c r="A141" s="33">
        <v>131</v>
      </c>
      <c r="B141" s="53" t="s">
        <v>102</v>
      </c>
      <c r="C141" s="31">
        <v>2202.9499999999998</v>
      </c>
      <c r="D141" s="36">
        <v>2185.8333333333335</v>
      </c>
      <c r="E141" s="36">
        <v>2157.6166666666668</v>
      </c>
      <c r="F141" s="36">
        <v>2112.2833333333333</v>
      </c>
      <c r="G141" s="36">
        <v>2084.0666666666666</v>
      </c>
      <c r="H141" s="36">
        <v>2231.166666666667</v>
      </c>
      <c r="I141" s="36">
        <v>2259.3833333333332</v>
      </c>
      <c r="J141" s="36">
        <v>2304.7166666666672</v>
      </c>
      <c r="K141" s="31">
        <v>2214.0500000000002</v>
      </c>
      <c r="L141" s="31">
        <v>2140.5</v>
      </c>
      <c r="M141" s="31">
        <v>3.5903700000000001</v>
      </c>
      <c r="N141" s="1"/>
      <c r="O141" s="1"/>
    </row>
    <row r="142" spans="1:15" ht="12.75" customHeight="1">
      <c r="A142" s="33">
        <v>132</v>
      </c>
      <c r="B142" s="53" t="s">
        <v>271</v>
      </c>
      <c r="C142" s="31">
        <v>450.05</v>
      </c>
      <c r="D142" s="36">
        <v>448.36666666666673</v>
      </c>
      <c r="E142" s="36">
        <v>441.88333333333344</v>
      </c>
      <c r="F142" s="36">
        <v>433.7166666666667</v>
      </c>
      <c r="G142" s="36">
        <v>427.23333333333341</v>
      </c>
      <c r="H142" s="36">
        <v>456.53333333333347</v>
      </c>
      <c r="I142" s="36">
        <v>463.01666666666671</v>
      </c>
      <c r="J142" s="36">
        <v>471.18333333333351</v>
      </c>
      <c r="K142" s="31">
        <v>454.85</v>
      </c>
      <c r="L142" s="31">
        <v>440.2</v>
      </c>
      <c r="M142" s="31">
        <v>34.117530000000002</v>
      </c>
      <c r="N142" s="1"/>
      <c r="O142" s="1"/>
    </row>
    <row r="143" spans="1:15" ht="12.75" customHeight="1">
      <c r="A143" s="33">
        <v>133</v>
      </c>
      <c r="B143" s="53" t="s">
        <v>103</v>
      </c>
      <c r="C143" s="31">
        <v>123</v>
      </c>
      <c r="D143" s="36">
        <v>123.36666666666667</v>
      </c>
      <c r="E143" s="36">
        <v>121.53333333333335</v>
      </c>
      <c r="F143" s="36">
        <v>120.06666666666668</v>
      </c>
      <c r="G143" s="36">
        <v>118.23333333333335</v>
      </c>
      <c r="H143" s="36">
        <v>124.83333333333334</v>
      </c>
      <c r="I143" s="36">
        <v>126.66666666666666</v>
      </c>
      <c r="J143" s="36">
        <v>128.13333333333333</v>
      </c>
      <c r="K143" s="31">
        <v>125.2</v>
      </c>
      <c r="L143" s="31">
        <v>121.9</v>
      </c>
      <c r="M143" s="31">
        <v>39.866309999999999</v>
      </c>
      <c r="N143" s="1"/>
      <c r="O143" s="1"/>
    </row>
    <row r="144" spans="1:15" ht="12.75" customHeight="1">
      <c r="A144" s="33">
        <v>134</v>
      </c>
      <c r="B144" s="53" t="s">
        <v>367</v>
      </c>
      <c r="C144" s="31">
        <v>155.9</v>
      </c>
      <c r="D144" s="36">
        <v>155.81666666666669</v>
      </c>
      <c r="E144" s="36">
        <v>154.33333333333337</v>
      </c>
      <c r="F144" s="36">
        <v>152.76666666666668</v>
      </c>
      <c r="G144" s="36">
        <v>151.28333333333336</v>
      </c>
      <c r="H144" s="36">
        <v>157.38333333333338</v>
      </c>
      <c r="I144" s="36">
        <v>158.86666666666667</v>
      </c>
      <c r="J144" s="36">
        <v>160.43333333333339</v>
      </c>
      <c r="K144" s="31">
        <v>157.30000000000001</v>
      </c>
      <c r="L144" s="31">
        <v>154.25</v>
      </c>
      <c r="M144" s="31">
        <v>42.644370000000002</v>
      </c>
      <c r="N144" s="1"/>
      <c r="O144" s="1"/>
    </row>
    <row r="145" spans="1:15" ht="12.75" customHeight="1">
      <c r="A145" s="33">
        <v>135</v>
      </c>
      <c r="B145" s="53" t="s">
        <v>104</v>
      </c>
      <c r="C145" s="31">
        <v>3622.5</v>
      </c>
      <c r="D145" s="36">
        <v>3604.5666666666671</v>
      </c>
      <c r="E145" s="36">
        <v>3573.1333333333341</v>
      </c>
      <c r="F145" s="36">
        <v>3523.7666666666669</v>
      </c>
      <c r="G145" s="36">
        <v>3492.3333333333339</v>
      </c>
      <c r="H145" s="36">
        <v>3653.9333333333343</v>
      </c>
      <c r="I145" s="36">
        <v>3685.3666666666677</v>
      </c>
      <c r="J145" s="36">
        <v>3734.7333333333345</v>
      </c>
      <c r="K145" s="31">
        <v>3636</v>
      </c>
      <c r="L145" s="31">
        <v>3555.2</v>
      </c>
      <c r="M145" s="31">
        <v>6.7542600000000004</v>
      </c>
      <c r="N145" s="1"/>
      <c r="O145" s="1"/>
    </row>
    <row r="146" spans="1:15" ht="12.75" customHeight="1">
      <c r="A146" s="33">
        <v>136</v>
      </c>
      <c r="B146" s="53" t="s">
        <v>105</v>
      </c>
      <c r="C146" s="31">
        <v>7915.5</v>
      </c>
      <c r="D146" s="36">
        <v>7806.55</v>
      </c>
      <c r="E146" s="36">
        <v>7663.1</v>
      </c>
      <c r="F146" s="36">
        <v>7410.7</v>
      </c>
      <c r="G146" s="36">
        <v>7267.25</v>
      </c>
      <c r="H146" s="36">
        <v>8058.9500000000007</v>
      </c>
      <c r="I146" s="36">
        <v>8202.4</v>
      </c>
      <c r="J146" s="36">
        <v>8454.8000000000011</v>
      </c>
      <c r="K146" s="31">
        <v>7950</v>
      </c>
      <c r="L146" s="31">
        <v>7554.15</v>
      </c>
      <c r="M146" s="31">
        <v>4.8298100000000002</v>
      </c>
      <c r="N146" s="1"/>
      <c r="O146" s="1"/>
    </row>
    <row r="147" spans="1:15" ht="12.75" customHeight="1">
      <c r="A147" s="33">
        <v>137</v>
      </c>
      <c r="B147" s="53" t="s">
        <v>162</v>
      </c>
      <c r="C147" s="31">
        <v>2278.15</v>
      </c>
      <c r="D147" s="36">
        <v>2280.5833333333335</v>
      </c>
      <c r="E147" s="36">
        <v>2258.166666666667</v>
      </c>
      <c r="F147" s="36">
        <v>2238.1833333333334</v>
      </c>
      <c r="G147" s="36">
        <v>2215.7666666666669</v>
      </c>
      <c r="H147" s="36">
        <v>2300.5666666666671</v>
      </c>
      <c r="I147" s="36">
        <v>2322.983333333334</v>
      </c>
      <c r="J147" s="36">
        <v>2342.9666666666672</v>
      </c>
      <c r="K147" s="31">
        <v>2303</v>
      </c>
      <c r="L147" s="31">
        <v>2260.6</v>
      </c>
      <c r="M147" s="31">
        <v>2.5509400000000002</v>
      </c>
      <c r="N147" s="1"/>
      <c r="O147" s="1"/>
    </row>
    <row r="148" spans="1:15" ht="12.75" customHeight="1">
      <c r="A148" s="33">
        <v>138</v>
      </c>
      <c r="B148" s="53" t="s">
        <v>108</v>
      </c>
      <c r="C148" s="31">
        <v>6237.55</v>
      </c>
      <c r="D148" s="36">
        <v>6237.5</v>
      </c>
      <c r="E148" s="36">
        <v>6206.05</v>
      </c>
      <c r="F148" s="36">
        <v>6174.55</v>
      </c>
      <c r="G148" s="36">
        <v>6143.1</v>
      </c>
      <c r="H148" s="36">
        <v>6269</v>
      </c>
      <c r="I148" s="36">
        <v>6300.4500000000007</v>
      </c>
      <c r="J148" s="36">
        <v>6331.95</v>
      </c>
      <c r="K148" s="31">
        <v>6268.95</v>
      </c>
      <c r="L148" s="31">
        <v>6206</v>
      </c>
      <c r="M148" s="31">
        <v>2.3820600000000001</v>
      </c>
      <c r="N148" s="1"/>
      <c r="O148" s="1"/>
    </row>
    <row r="149" spans="1:15" ht="12.75" customHeight="1">
      <c r="A149" s="33">
        <v>139</v>
      </c>
      <c r="B149" s="53" t="s">
        <v>368</v>
      </c>
      <c r="C149" s="31">
        <v>582.45000000000005</v>
      </c>
      <c r="D149" s="36">
        <v>581.06666666666672</v>
      </c>
      <c r="E149" s="36">
        <v>572.93333333333339</v>
      </c>
      <c r="F149" s="36">
        <v>563.41666666666663</v>
      </c>
      <c r="G149" s="36">
        <v>555.2833333333333</v>
      </c>
      <c r="H149" s="36">
        <v>590.58333333333348</v>
      </c>
      <c r="I149" s="36">
        <v>598.71666666666692</v>
      </c>
      <c r="J149" s="36">
        <v>608.23333333333358</v>
      </c>
      <c r="K149" s="31">
        <v>589.20000000000005</v>
      </c>
      <c r="L149" s="31">
        <v>571.54999999999995</v>
      </c>
      <c r="M149" s="31">
        <v>1.83649</v>
      </c>
      <c r="N149" s="1"/>
      <c r="O149" s="1"/>
    </row>
    <row r="150" spans="1:15" ht="12.75" customHeight="1">
      <c r="A150" s="33">
        <v>140</v>
      </c>
      <c r="B150" s="53" t="s">
        <v>369</v>
      </c>
      <c r="C150" s="31">
        <v>464.45</v>
      </c>
      <c r="D150" s="36">
        <v>466.2166666666667</v>
      </c>
      <c r="E150" s="36">
        <v>444.73333333333341</v>
      </c>
      <c r="F150" s="36">
        <v>425.01666666666671</v>
      </c>
      <c r="G150" s="36">
        <v>403.53333333333342</v>
      </c>
      <c r="H150" s="36">
        <v>485.93333333333339</v>
      </c>
      <c r="I150" s="36">
        <v>507.41666666666674</v>
      </c>
      <c r="J150" s="36">
        <v>527.13333333333344</v>
      </c>
      <c r="K150" s="31">
        <v>487.7</v>
      </c>
      <c r="L150" s="31">
        <v>446.5</v>
      </c>
      <c r="M150" s="31">
        <v>14.03342</v>
      </c>
      <c r="N150" s="1"/>
      <c r="O150" s="1"/>
    </row>
    <row r="151" spans="1:15" ht="12.75" customHeight="1">
      <c r="A151" s="33">
        <v>141</v>
      </c>
      <c r="B151" s="53" t="s">
        <v>370</v>
      </c>
      <c r="C151" s="31">
        <v>188.8</v>
      </c>
      <c r="D151" s="36">
        <v>187.85</v>
      </c>
      <c r="E151" s="36">
        <v>184.2</v>
      </c>
      <c r="F151" s="36">
        <v>179.6</v>
      </c>
      <c r="G151" s="36">
        <v>175.95</v>
      </c>
      <c r="H151" s="36">
        <v>192.45</v>
      </c>
      <c r="I151" s="36">
        <v>196.10000000000002</v>
      </c>
      <c r="J151" s="36">
        <v>200.7</v>
      </c>
      <c r="K151" s="31">
        <v>191.5</v>
      </c>
      <c r="L151" s="31">
        <v>183.25</v>
      </c>
      <c r="M151" s="31">
        <v>10.92268</v>
      </c>
      <c r="N151" s="1"/>
      <c r="O151" s="1"/>
    </row>
    <row r="152" spans="1:15" ht="12.75" customHeight="1">
      <c r="A152" s="33">
        <v>142</v>
      </c>
      <c r="B152" s="53" t="s">
        <v>371</v>
      </c>
      <c r="C152" s="31">
        <v>44.9</v>
      </c>
      <c r="D152" s="36">
        <v>44.5</v>
      </c>
      <c r="E152" s="36">
        <v>43.9</v>
      </c>
      <c r="F152" s="36">
        <v>42.9</v>
      </c>
      <c r="G152" s="36">
        <v>42.3</v>
      </c>
      <c r="H152" s="36">
        <v>45.5</v>
      </c>
      <c r="I152" s="36">
        <v>46.099999999999994</v>
      </c>
      <c r="J152" s="36">
        <v>47.1</v>
      </c>
      <c r="K152" s="31">
        <v>45.1</v>
      </c>
      <c r="L152" s="31">
        <v>43.5</v>
      </c>
      <c r="M152" s="31">
        <v>179.53032999999999</v>
      </c>
      <c r="N152" s="1"/>
      <c r="O152" s="1"/>
    </row>
    <row r="153" spans="1:15" ht="12.75" customHeight="1">
      <c r="A153" s="33">
        <v>143</v>
      </c>
      <c r="B153" s="53" t="s">
        <v>109</v>
      </c>
      <c r="C153" s="31">
        <v>3922.2</v>
      </c>
      <c r="D153" s="36">
        <v>3942.1666666666665</v>
      </c>
      <c r="E153" s="36">
        <v>3894.333333333333</v>
      </c>
      <c r="F153" s="36">
        <v>3866.4666666666667</v>
      </c>
      <c r="G153" s="36">
        <v>3818.6333333333332</v>
      </c>
      <c r="H153" s="36">
        <v>3970.0333333333328</v>
      </c>
      <c r="I153" s="36">
        <v>4017.8666666666659</v>
      </c>
      <c r="J153" s="36">
        <v>4045.7333333333327</v>
      </c>
      <c r="K153" s="31">
        <v>3990</v>
      </c>
      <c r="L153" s="31">
        <v>3914.3</v>
      </c>
      <c r="M153" s="31">
        <v>4.8504699999999996</v>
      </c>
      <c r="N153" s="1"/>
      <c r="O153" s="1"/>
    </row>
    <row r="154" spans="1:15" ht="12.75" customHeight="1">
      <c r="A154" s="33">
        <v>144</v>
      </c>
      <c r="B154" s="53" t="s">
        <v>372</v>
      </c>
      <c r="C154" s="31">
        <v>590.15</v>
      </c>
      <c r="D154" s="36">
        <v>592.36666666666667</v>
      </c>
      <c r="E154" s="36">
        <v>585.88333333333333</v>
      </c>
      <c r="F154" s="36">
        <v>581.61666666666667</v>
      </c>
      <c r="G154" s="36">
        <v>575.13333333333333</v>
      </c>
      <c r="H154" s="36">
        <v>596.63333333333333</v>
      </c>
      <c r="I154" s="36">
        <v>603.11666666666667</v>
      </c>
      <c r="J154" s="36">
        <v>607.38333333333333</v>
      </c>
      <c r="K154" s="31">
        <v>598.85</v>
      </c>
      <c r="L154" s="31">
        <v>588.1</v>
      </c>
      <c r="M154" s="31">
        <v>1.56932</v>
      </c>
      <c r="N154" s="1"/>
      <c r="O154" s="1"/>
    </row>
    <row r="155" spans="1:15" ht="12.75" customHeight="1">
      <c r="A155" s="33">
        <v>145</v>
      </c>
      <c r="B155" s="53" t="s">
        <v>272</v>
      </c>
      <c r="C155" s="31">
        <v>443.3</v>
      </c>
      <c r="D155" s="36">
        <v>444.59999999999997</v>
      </c>
      <c r="E155" s="36">
        <v>435.69999999999993</v>
      </c>
      <c r="F155" s="36">
        <v>428.09999999999997</v>
      </c>
      <c r="G155" s="36">
        <v>419.19999999999993</v>
      </c>
      <c r="H155" s="36">
        <v>452.19999999999993</v>
      </c>
      <c r="I155" s="36">
        <v>461.09999999999991</v>
      </c>
      <c r="J155" s="36">
        <v>468.69999999999993</v>
      </c>
      <c r="K155" s="31">
        <v>453.5</v>
      </c>
      <c r="L155" s="31">
        <v>437</v>
      </c>
      <c r="M155" s="31">
        <v>17.193069999999999</v>
      </c>
      <c r="N155" s="1"/>
      <c r="O155" s="1"/>
    </row>
    <row r="156" spans="1:15" ht="12.75" customHeight="1">
      <c r="A156" s="33">
        <v>146</v>
      </c>
      <c r="B156" s="53" t="s">
        <v>373</v>
      </c>
      <c r="C156" s="31">
        <v>1898.35</v>
      </c>
      <c r="D156" s="36">
        <v>1884.7833333333335</v>
      </c>
      <c r="E156" s="36">
        <v>1839.5666666666671</v>
      </c>
      <c r="F156" s="36">
        <v>1780.7833333333335</v>
      </c>
      <c r="G156" s="36">
        <v>1735.5666666666671</v>
      </c>
      <c r="H156" s="36">
        <v>1943.5666666666671</v>
      </c>
      <c r="I156" s="36">
        <v>1988.7833333333338</v>
      </c>
      <c r="J156" s="36">
        <v>2047.5666666666671</v>
      </c>
      <c r="K156" s="31">
        <v>1930</v>
      </c>
      <c r="L156" s="31">
        <v>1826</v>
      </c>
      <c r="M156" s="31">
        <v>1.5517700000000001</v>
      </c>
      <c r="N156" s="1"/>
      <c r="O156" s="1"/>
    </row>
    <row r="157" spans="1:15" ht="12.75" customHeight="1">
      <c r="A157" s="33">
        <v>147</v>
      </c>
      <c r="B157" s="53" t="s">
        <v>374</v>
      </c>
      <c r="C157" s="31">
        <v>218.25</v>
      </c>
      <c r="D157" s="36">
        <v>215.18333333333331</v>
      </c>
      <c r="E157" s="36">
        <v>211.46666666666661</v>
      </c>
      <c r="F157" s="36">
        <v>204.68333333333331</v>
      </c>
      <c r="G157" s="36">
        <v>200.96666666666661</v>
      </c>
      <c r="H157" s="36">
        <v>221.96666666666661</v>
      </c>
      <c r="I157" s="36">
        <v>225.68333333333331</v>
      </c>
      <c r="J157" s="36">
        <v>232.46666666666661</v>
      </c>
      <c r="K157" s="31">
        <v>218.9</v>
      </c>
      <c r="L157" s="31">
        <v>208.4</v>
      </c>
      <c r="M157" s="31">
        <v>131.13731999999999</v>
      </c>
      <c r="N157" s="1"/>
      <c r="O157" s="1"/>
    </row>
    <row r="158" spans="1:15" ht="12.75" customHeight="1">
      <c r="A158" s="33">
        <v>148</v>
      </c>
      <c r="B158" s="53" t="s">
        <v>847</v>
      </c>
      <c r="C158" s="31">
        <v>1323.35</v>
      </c>
      <c r="D158" s="36">
        <v>1314.8833333333334</v>
      </c>
      <c r="E158" s="36">
        <v>1279.8166666666668</v>
      </c>
      <c r="F158" s="36">
        <v>1236.2833333333333</v>
      </c>
      <c r="G158" s="36">
        <v>1201.2166666666667</v>
      </c>
      <c r="H158" s="36">
        <v>1358.416666666667</v>
      </c>
      <c r="I158" s="36">
        <v>1393.4833333333336</v>
      </c>
      <c r="J158" s="36">
        <v>1437.0166666666671</v>
      </c>
      <c r="K158" s="31">
        <v>1349.95</v>
      </c>
      <c r="L158" s="31">
        <v>1271.3499999999999</v>
      </c>
      <c r="M158" s="31">
        <v>12.52312</v>
      </c>
      <c r="N158" s="1"/>
      <c r="O158" s="1"/>
    </row>
    <row r="159" spans="1:15" ht="12.75" customHeight="1">
      <c r="A159" s="33">
        <v>149</v>
      </c>
      <c r="B159" s="53" t="s">
        <v>375</v>
      </c>
      <c r="C159" s="31">
        <v>95.7</v>
      </c>
      <c r="D159" s="36">
        <v>95.516666666666666</v>
      </c>
      <c r="E159" s="36">
        <v>94.333333333333329</v>
      </c>
      <c r="F159" s="36">
        <v>92.966666666666669</v>
      </c>
      <c r="G159" s="36">
        <v>91.783333333333331</v>
      </c>
      <c r="H159" s="36">
        <v>96.883333333333326</v>
      </c>
      <c r="I159" s="36">
        <v>98.066666666666663</v>
      </c>
      <c r="J159" s="36">
        <v>99.433333333333323</v>
      </c>
      <c r="K159" s="31">
        <v>96.7</v>
      </c>
      <c r="L159" s="31">
        <v>94.15</v>
      </c>
      <c r="M159" s="31">
        <v>61.716270000000002</v>
      </c>
      <c r="N159" s="1"/>
      <c r="O159" s="1"/>
    </row>
    <row r="160" spans="1:15" ht="12.75" customHeight="1">
      <c r="A160" s="33">
        <v>150</v>
      </c>
      <c r="B160" s="53" t="s">
        <v>831</v>
      </c>
      <c r="C160" s="31">
        <v>845.15</v>
      </c>
      <c r="D160" s="36">
        <v>848.66666666666663</v>
      </c>
      <c r="E160" s="36">
        <v>838.73333333333323</v>
      </c>
      <c r="F160" s="36">
        <v>832.31666666666661</v>
      </c>
      <c r="G160" s="36">
        <v>822.38333333333321</v>
      </c>
      <c r="H160" s="36">
        <v>855.08333333333326</v>
      </c>
      <c r="I160" s="36">
        <v>865.01666666666665</v>
      </c>
      <c r="J160" s="36">
        <v>871.43333333333328</v>
      </c>
      <c r="K160" s="31">
        <v>858.6</v>
      </c>
      <c r="L160" s="31">
        <v>842.25</v>
      </c>
      <c r="M160" s="31">
        <v>1.1433</v>
      </c>
      <c r="N160" s="1"/>
      <c r="O160" s="1"/>
    </row>
    <row r="161" spans="1:15" ht="12.75" customHeight="1">
      <c r="A161" s="33">
        <v>151</v>
      </c>
      <c r="B161" s="53" t="s">
        <v>110</v>
      </c>
      <c r="C161" s="31">
        <v>2874.65</v>
      </c>
      <c r="D161" s="36">
        <v>2863.8833333333332</v>
      </c>
      <c r="E161" s="36">
        <v>2844.7666666666664</v>
      </c>
      <c r="F161" s="36">
        <v>2814.8833333333332</v>
      </c>
      <c r="G161" s="36">
        <v>2795.7666666666664</v>
      </c>
      <c r="H161" s="36">
        <v>2893.7666666666664</v>
      </c>
      <c r="I161" s="36">
        <v>2912.8833333333332</v>
      </c>
      <c r="J161" s="36">
        <v>2942.7666666666664</v>
      </c>
      <c r="K161" s="31">
        <v>2883</v>
      </c>
      <c r="L161" s="31">
        <v>2834</v>
      </c>
      <c r="M161" s="31">
        <v>0.99272000000000005</v>
      </c>
      <c r="N161" s="1"/>
      <c r="O161" s="1"/>
    </row>
    <row r="162" spans="1:15" ht="12.75" customHeight="1">
      <c r="A162" s="33">
        <v>152</v>
      </c>
      <c r="B162" s="53" t="s">
        <v>111</v>
      </c>
      <c r="C162" s="31">
        <v>314.3</v>
      </c>
      <c r="D162" s="36">
        <v>314.36666666666667</v>
      </c>
      <c r="E162" s="36">
        <v>311.93333333333334</v>
      </c>
      <c r="F162" s="36">
        <v>309.56666666666666</v>
      </c>
      <c r="G162" s="36">
        <v>307.13333333333333</v>
      </c>
      <c r="H162" s="36">
        <v>316.73333333333335</v>
      </c>
      <c r="I162" s="36">
        <v>319.16666666666674</v>
      </c>
      <c r="J162" s="36">
        <v>321.53333333333336</v>
      </c>
      <c r="K162" s="31">
        <v>316.8</v>
      </c>
      <c r="L162" s="31">
        <v>312</v>
      </c>
      <c r="M162" s="31">
        <v>23.578720000000001</v>
      </c>
      <c r="N162" s="1"/>
      <c r="O162" s="1"/>
    </row>
    <row r="163" spans="1:15" ht="12.75" customHeight="1">
      <c r="A163" s="33">
        <v>153</v>
      </c>
      <c r="B163" s="53" t="s">
        <v>376</v>
      </c>
      <c r="C163" s="31">
        <v>440.75</v>
      </c>
      <c r="D163" s="36">
        <v>438.41666666666669</v>
      </c>
      <c r="E163" s="36">
        <v>433.28333333333336</v>
      </c>
      <c r="F163" s="36">
        <v>425.81666666666666</v>
      </c>
      <c r="G163" s="36">
        <v>420.68333333333334</v>
      </c>
      <c r="H163" s="36">
        <v>445.88333333333338</v>
      </c>
      <c r="I163" s="36">
        <v>451.01666666666671</v>
      </c>
      <c r="J163" s="36">
        <v>458.48333333333341</v>
      </c>
      <c r="K163" s="31">
        <v>443.55</v>
      </c>
      <c r="L163" s="31">
        <v>430.95</v>
      </c>
      <c r="M163" s="31">
        <v>1.4439200000000001</v>
      </c>
      <c r="N163" s="1"/>
      <c r="O163" s="1"/>
    </row>
    <row r="164" spans="1:15" ht="12.75" customHeight="1">
      <c r="A164" s="33">
        <v>154</v>
      </c>
      <c r="B164" s="53" t="s">
        <v>273</v>
      </c>
      <c r="C164" s="31">
        <v>162</v>
      </c>
      <c r="D164" s="36">
        <v>163.21666666666667</v>
      </c>
      <c r="E164" s="36">
        <v>159.68333333333334</v>
      </c>
      <c r="F164" s="36">
        <v>157.36666666666667</v>
      </c>
      <c r="G164" s="36">
        <v>153.83333333333334</v>
      </c>
      <c r="H164" s="36">
        <v>165.53333333333333</v>
      </c>
      <c r="I164" s="36">
        <v>169.06666666666669</v>
      </c>
      <c r="J164" s="36">
        <v>171.38333333333333</v>
      </c>
      <c r="K164" s="31">
        <v>166.75</v>
      </c>
      <c r="L164" s="31">
        <v>160.9</v>
      </c>
      <c r="M164" s="31">
        <v>39.318759999999997</v>
      </c>
      <c r="N164" s="1"/>
      <c r="O164" s="1"/>
    </row>
    <row r="165" spans="1:15" ht="12.75" customHeight="1">
      <c r="A165" s="33">
        <v>155</v>
      </c>
      <c r="B165" s="53" t="s">
        <v>112</v>
      </c>
      <c r="C165" s="31">
        <v>154.05000000000001</v>
      </c>
      <c r="D165" s="36">
        <v>153.73333333333335</v>
      </c>
      <c r="E165" s="36">
        <v>152.91666666666669</v>
      </c>
      <c r="F165" s="36">
        <v>151.78333333333333</v>
      </c>
      <c r="G165" s="36">
        <v>150.96666666666667</v>
      </c>
      <c r="H165" s="36">
        <v>154.8666666666667</v>
      </c>
      <c r="I165" s="36">
        <v>155.68333333333337</v>
      </c>
      <c r="J165" s="36">
        <v>156.81666666666672</v>
      </c>
      <c r="K165" s="31">
        <v>154.55000000000001</v>
      </c>
      <c r="L165" s="31">
        <v>152.6</v>
      </c>
      <c r="M165" s="31">
        <v>81.125</v>
      </c>
      <c r="N165" s="1"/>
      <c r="O165" s="1"/>
    </row>
    <row r="166" spans="1:15" ht="12.75" customHeight="1">
      <c r="A166" s="33">
        <v>156</v>
      </c>
      <c r="B166" s="53" t="s">
        <v>377</v>
      </c>
      <c r="C166" s="31">
        <v>675.15</v>
      </c>
      <c r="D166" s="36">
        <v>670.86666666666667</v>
      </c>
      <c r="E166" s="36">
        <v>659.38333333333333</v>
      </c>
      <c r="F166" s="36">
        <v>643.61666666666667</v>
      </c>
      <c r="G166" s="36">
        <v>632.13333333333333</v>
      </c>
      <c r="H166" s="36">
        <v>686.63333333333333</v>
      </c>
      <c r="I166" s="36">
        <v>698.11666666666667</v>
      </c>
      <c r="J166" s="36">
        <v>713.88333333333333</v>
      </c>
      <c r="K166" s="31">
        <v>682.35</v>
      </c>
      <c r="L166" s="31">
        <v>655.1</v>
      </c>
      <c r="M166" s="31">
        <v>6.7556599999999998</v>
      </c>
      <c r="N166" s="1"/>
      <c r="O166" s="1"/>
    </row>
    <row r="167" spans="1:15" ht="12.75" customHeight="1">
      <c r="A167" s="33">
        <v>157</v>
      </c>
      <c r="B167" s="53" t="s">
        <v>378</v>
      </c>
      <c r="C167" s="31">
        <v>4263.8999999999996</v>
      </c>
      <c r="D167" s="36">
        <v>4274.6333333333332</v>
      </c>
      <c r="E167" s="36">
        <v>4199.2666666666664</v>
      </c>
      <c r="F167" s="36">
        <v>4134.6333333333332</v>
      </c>
      <c r="G167" s="36">
        <v>4059.2666666666664</v>
      </c>
      <c r="H167" s="36">
        <v>4339.2666666666664</v>
      </c>
      <c r="I167" s="36">
        <v>4414.6333333333332</v>
      </c>
      <c r="J167" s="36">
        <v>4479.2666666666664</v>
      </c>
      <c r="K167" s="31">
        <v>4350</v>
      </c>
      <c r="L167" s="31">
        <v>4210</v>
      </c>
      <c r="M167" s="31">
        <v>0.33088000000000001</v>
      </c>
      <c r="N167" s="1"/>
      <c r="O167" s="1"/>
    </row>
    <row r="168" spans="1:15" ht="12.75" customHeight="1">
      <c r="A168" s="33">
        <v>158</v>
      </c>
      <c r="B168" s="53" t="s">
        <v>379</v>
      </c>
      <c r="C168" s="31">
        <v>977.8</v>
      </c>
      <c r="D168" s="36">
        <v>978.61666666666679</v>
      </c>
      <c r="E168" s="36">
        <v>972.63333333333355</v>
      </c>
      <c r="F168" s="36">
        <v>967.46666666666681</v>
      </c>
      <c r="G168" s="36">
        <v>961.48333333333358</v>
      </c>
      <c r="H168" s="36">
        <v>983.78333333333353</v>
      </c>
      <c r="I168" s="36">
        <v>989.76666666666665</v>
      </c>
      <c r="J168" s="36">
        <v>994.93333333333351</v>
      </c>
      <c r="K168" s="31">
        <v>984.6</v>
      </c>
      <c r="L168" s="31">
        <v>973.45</v>
      </c>
      <c r="M168" s="31">
        <v>1.8535200000000001</v>
      </c>
      <c r="N168" s="1"/>
      <c r="O168" s="1"/>
    </row>
    <row r="169" spans="1:15" ht="12.75" customHeight="1">
      <c r="A169" s="33">
        <v>159</v>
      </c>
      <c r="B169" s="53" t="s">
        <v>380</v>
      </c>
      <c r="C169" s="31">
        <v>248.3</v>
      </c>
      <c r="D169" s="36">
        <v>249.1</v>
      </c>
      <c r="E169" s="36">
        <v>244.7</v>
      </c>
      <c r="F169" s="36">
        <v>241.1</v>
      </c>
      <c r="G169" s="36">
        <v>236.7</v>
      </c>
      <c r="H169" s="36">
        <v>252.7</v>
      </c>
      <c r="I169" s="36">
        <v>257.10000000000002</v>
      </c>
      <c r="J169" s="36">
        <v>260.7</v>
      </c>
      <c r="K169" s="31">
        <v>253.5</v>
      </c>
      <c r="L169" s="31">
        <v>245.5</v>
      </c>
      <c r="M169" s="31">
        <v>7.3015400000000001</v>
      </c>
      <c r="N169" s="1"/>
      <c r="O169" s="1"/>
    </row>
    <row r="170" spans="1:15" ht="12.75" customHeight="1">
      <c r="A170" s="33">
        <v>160</v>
      </c>
      <c r="B170" s="53" t="s">
        <v>381</v>
      </c>
      <c r="C170" s="31">
        <v>200.6</v>
      </c>
      <c r="D170" s="36">
        <v>200.61666666666665</v>
      </c>
      <c r="E170" s="36">
        <v>198.5333333333333</v>
      </c>
      <c r="F170" s="36">
        <v>196.46666666666667</v>
      </c>
      <c r="G170" s="36">
        <v>194.38333333333333</v>
      </c>
      <c r="H170" s="36">
        <v>202.68333333333328</v>
      </c>
      <c r="I170" s="36">
        <v>204.76666666666659</v>
      </c>
      <c r="J170" s="36">
        <v>206.83333333333326</v>
      </c>
      <c r="K170" s="31">
        <v>202.7</v>
      </c>
      <c r="L170" s="31">
        <v>198.55</v>
      </c>
      <c r="M170" s="31">
        <v>9.5372900000000005</v>
      </c>
      <c r="N170" s="1"/>
      <c r="O170" s="1"/>
    </row>
    <row r="171" spans="1:15" ht="12.75" customHeight="1">
      <c r="A171" s="33">
        <v>161</v>
      </c>
      <c r="B171" s="53" t="s">
        <v>832</v>
      </c>
      <c r="C171" s="31">
        <v>746.4</v>
      </c>
      <c r="D171" s="36">
        <v>747.30000000000007</v>
      </c>
      <c r="E171" s="36">
        <v>732.60000000000014</v>
      </c>
      <c r="F171" s="36">
        <v>718.80000000000007</v>
      </c>
      <c r="G171" s="36">
        <v>704.10000000000014</v>
      </c>
      <c r="H171" s="36">
        <v>761.10000000000014</v>
      </c>
      <c r="I171" s="36">
        <v>775.80000000000018</v>
      </c>
      <c r="J171" s="36">
        <v>789.60000000000014</v>
      </c>
      <c r="K171" s="31">
        <v>762</v>
      </c>
      <c r="L171" s="31">
        <v>733.5</v>
      </c>
      <c r="M171" s="31">
        <v>8.1038399999999999</v>
      </c>
      <c r="N171" s="1"/>
      <c r="O171" s="1"/>
    </row>
    <row r="172" spans="1:15" ht="12.75" customHeight="1">
      <c r="A172" s="33">
        <v>162</v>
      </c>
      <c r="B172" s="53" t="s">
        <v>274</v>
      </c>
      <c r="C172" s="31">
        <v>427.6</v>
      </c>
      <c r="D172" s="36">
        <v>426.83333333333331</v>
      </c>
      <c r="E172" s="36">
        <v>424.36666666666662</v>
      </c>
      <c r="F172" s="36">
        <v>421.13333333333333</v>
      </c>
      <c r="G172" s="36">
        <v>418.66666666666663</v>
      </c>
      <c r="H172" s="36">
        <v>430.06666666666661</v>
      </c>
      <c r="I172" s="36">
        <v>432.5333333333333</v>
      </c>
      <c r="J172" s="36">
        <v>435.76666666666659</v>
      </c>
      <c r="K172" s="31">
        <v>429.3</v>
      </c>
      <c r="L172" s="31">
        <v>423.6</v>
      </c>
      <c r="M172" s="31">
        <v>2.0665200000000001</v>
      </c>
      <c r="N172" s="1"/>
      <c r="O172" s="1"/>
    </row>
    <row r="173" spans="1:15" ht="12.75" customHeight="1">
      <c r="A173" s="33">
        <v>163</v>
      </c>
      <c r="B173" s="53" t="s">
        <v>382</v>
      </c>
      <c r="C173" s="31">
        <v>1394.75</v>
      </c>
      <c r="D173" s="36">
        <v>1401.3833333333332</v>
      </c>
      <c r="E173" s="36">
        <v>1368.0166666666664</v>
      </c>
      <c r="F173" s="36">
        <v>1341.2833333333333</v>
      </c>
      <c r="G173" s="36">
        <v>1307.9166666666665</v>
      </c>
      <c r="H173" s="36">
        <v>1428.1166666666663</v>
      </c>
      <c r="I173" s="36">
        <v>1461.4833333333331</v>
      </c>
      <c r="J173" s="36">
        <v>1488.2166666666662</v>
      </c>
      <c r="K173" s="31">
        <v>1434.75</v>
      </c>
      <c r="L173" s="31">
        <v>1374.65</v>
      </c>
      <c r="M173" s="31">
        <v>3.1618300000000001</v>
      </c>
      <c r="N173" s="1"/>
      <c r="O173" s="1"/>
    </row>
    <row r="174" spans="1:15" ht="12.75" customHeight="1">
      <c r="A174" s="33">
        <v>164</v>
      </c>
      <c r="B174" s="53" t="s">
        <v>113</v>
      </c>
      <c r="C174" s="31">
        <v>183.3</v>
      </c>
      <c r="D174" s="36">
        <v>181.70000000000002</v>
      </c>
      <c r="E174" s="36">
        <v>179.10000000000002</v>
      </c>
      <c r="F174" s="36">
        <v>174.9</v>
      </c>
      <c r="G174" s="36">
        <v>172.3</v>
      </c>
      <c r="H174" s="36">
        <v>185.90000000000003</v>
      </c>
      <c r="I174" s="36">
        <v>188.5</v>
      </c>
      <c r="J174" s="36">
        <v>192.70000000000005</v>
      </c>
      <c r="K174" s="31">
        <v>184.3</v>
      </c>
      <c r="L174" s="31">
        <v>177.5</v>
      </c>
      <c r="M174" s="31">
        <v>171.94543999999999</v>
      </c>
      <c r="N174" s="1"/>
      <c r="O174" s="1"/>
    </row>
    <row r="175" spans="1:15" ht="12.75" customHeight="1">
      <c r="A175" s="33">
        <v>165</v>
      </c>
      <c r="B175" s="53" t="s">
        <v>383</v>
      </c>
      <c r="C175" s="31">
        <v>1322.3</v>
      </c>
      <c r="D175" s="36">
        <v>1310.7833333333335</v>
      </c>
      <c r="E175" s="36">
        <v>1292.5666666666671</v>
      </c>
      <c r="F175" s="36">
        <v>1262.8333333333335</v>
      </c>
      <c r="G175" s="36">
        <v>1244.616666666667</v>
      </c>
      <c r="H175" s="36">
        <v>1340.5166666666671</v>
      </c>
      <c r="I175" s="36">
        <v>1358.7333333333338</v>
      </c>
      <c r="J175" s="36">
        <v>1388.4666666666672</v>
      </c>
      <c r="K175" s="31">
        <v>1329</v>
      </c>
      <c r="L175" s="31">
        <v>1281.05</v>
      </c>
      <c r="M175" s="31">
        <v>1.40794</v>
      </c>
      <c r="N175" s="1"/>
      <c r="O175" s="1"/>
    </row>
    <row r="176" spans="1:15" ht="12.75" customHeight="1">
      <c r="A176" s="33">
        <v>166</v>
      </c>
      <c r="B176" s="53" t="s">
        <v>116</v>
      </c>
      <c r="C176" s="31">
        <v>85</v>
      </c>
      <c r="D176" s="36">
        <v>84.533333333333331</v>
      </c>
      <c r="E176" s="36">
        <v>83.466666666666669</v>
      </c>
      <c r="F176" s="36">
        <v>81.933333333333337</v>
      </c>
      <c r="G176" s="36">
        <v>80.866666666666674</v>
      </c>
      <c r="H176" s="36">
        <v>86.066666666666663</v>
      </c>
      <c r="I176" s="36">
        <v>87.133333333333326</v>
      </c>
      <c r="J176" s="36">
        <v>88.666666666666657</v>
      </c>
      <c r="K176" s="31">
        <v>85.6</v>
      </c>
      <c r="L176" s="31">
        <v>83</v>
      </c>
      <c r="M176" s="31">
        <v>167.99176</v>
      </c>
      <c r="N176" s="1"/>
      <c r="O176" s="1"/>
    </row>
    <row r="177" spans="1:15" ht="12.75" customHeight="1">
      <c r="A177" s="33">
        <v>167</v>
      </c>
      <c r="B177" s="53" t="s">
        <v>384</v>
      </c>
      <c r="C177" s="31">
        <v>2419.65</v>
      </c>
      <c r="D177" s="36">
        <v>2393.4333333333329</v>
      </c>
      <c r="E177" s="36">
        <v>2359.3666666666659</v>
      </c>
      <c r="F177" s="36">
        <v>2299.083333333333</v>
      </c>
      <c r="G177" s="36">
        <v>2265.016666666666</v>
      </c>
      <c r="H177" s="36">
        <v>2453.7166666666658</v>
      </c>
      <c r="I177" s="36">
        <v>2487.7833333333324</v>
      </c>
      <c r="J177" s="36">
        <v>2548.0666666666657</v>
      </c>
      <c r="K177" s="31">
        <v>2427.5</v>
      </c>
      <c r="L177" s="31">
        <v>2333.15</v>
      </c>
      <c r="M177" s="31">
        <v>0.19939000000000001</v>
      </c>
      <c r="N177" s="1"/>
      <c r="O177" s="1"/>
    </row>
    <row r="178" spans="1:15" ht="12.75" customHeight="1">
      <c r="A178" s="33">
        <v>168</v>
      </c>
      <c r="B178" s="53" t="s">
        <v>385</v>
      </c>
      <c r="C178" s="31">
        <v>338.95</v>
      </c>
      <c r="D178" s="36">
        <v>345.95</v>
      </c>
      <c r="E178" s="36">
        <v>330.5</v>
      </c>
      <c r="F178" s="36">
        <v>322.05</v>
      </c>
      <c r="G178" s="36">
        <v>306.60000000000002</v>
      </c>
      <c r="H178" s="36">
        <v>354.4</v>
      </c>
      <c r="I178" s="36">
        <v>369.84999999999991</v>
      </c>
      <c r="J178" s="36">
        <v>378.29999999999995</v>
      </c>
      <c r="K178" s="31">
        <v>361.4</v>
      </c>
      <c r="L178" s="31">
        <v>337.5</v>
      </c>
      <c r="M178" s="31">
        <v>32.600340000000003</v>
      </c>
      <c r="N178" s="1"/>
      <c r="O178" s="1"/>
    </row>
    <row r="179" spans="1:15" ht="12.75" customHeight="1">
      <c r="A179" s="33">
        <v>169</v>
      </c>
      <c r="B179" s="53" t="s">
        <v>870</v>
      </c>
      <c r="C179" s="31">
        <v>6614.4</v>
      </c>
      <c r="D179" s="36">
        <v>6648.833333333333</v>
      </c>
      <c r="E179" s="36">
        <v>6555.6666666666661</v>
      </c>
      <c r="F179" s="36">
        <v>6496.9333333333334</v>
      </c>
      <c r="G179" s="36">
        <v>6403.7666666666664</v>
      </c>
      <c r="H179" s="36">
        <v>6707.5666666666657</v>
      </c>
      <c r="I179" s="36">
        <v>6800.7333333333318</v>
      </c>
      <c r="J179" s="36">
        <v>6859.4666666666653</v>
      </c>
      <c r="K179" s="31">
        <v>6742</v>
      </c>
      <c r="L179" s="31">
        <v>6590.1</v>
      </c>
      <c r="M179" s="31">
        <v>8.4360000000000004E-2</v>
      </c>
      <c r="N179" s="1"/>
      <c r="O179" s="1"/>
    </row>
    <row r="180" spans="1:15" ht="12.75" customHeight="1">
      <c r="A180" s="33">
        <v>170</v>
      </c>
      <c r="B180" s="53" t="s">
        <v>275</v>
      </c>
      <c r="C180" s="31">
        <v>1788.7</v>
      </c>
      <c r="D180" s="36">
        <v>1801.1333333333332</v>
      </c>
      <c r="E180" s="36">
        <v>1772.5666666666664</v>
      </c>
      <c r="F180" s="36">
        <v>1756.4333333333332</v>
      </c>
      <c r="G180" s="36">
        <v>1727.8666666666663</v>
      </c>
      <c r="H180" s="36">
        <v>1817.2666666666664</v>
      </c>
      <c r="I180" s="36">
        <v>1845.833333333333</v>
      </c>
      <c r="J180" s="36">
        <v>1861.9666666666665</v>
      </c>
      <c r="K180" s="31">
        <v>1829.7</v>
      </c>
      <c r="L180" s="31">
        <v>1785</v>
      </c>
      <c r="M180" s="31">
        <v>0.72299000000000002</v>
      </c>
      <c r="N180" s="1"/>
      <c r="O180" s="1"/>
    </row>
    <row r="181" spans="1:15" ht="12.75" customHeight="1">
      <c r="A181" s="33">
        <v>171</v>
      </c>
      <c r="B181" s="53" t="s">
        <v>386</v>
      </c>
      <c r="C181" s="31">
        <v>1970.65</v>
      </c>
      <c r="D181" s="36">
        <v>1986.25</v>
      </c>
      <c r="E181" s="36">
        <v>1949.5</v>
      </c>
      <c r="F181" s="36">
        <v>1928.35</v>
      </c>
      <c r="G181" s="36">
        <v>1891.6</v>
      </c>
      <c r="H181" s="36">
        <v>2007.4</v>
      </c>
      <c r="I181" s="36">
        <v>2044.15</v>
      </c>
      <c r="J181" s="36">
        <v>2065.3000000000002</v>
      </c>
      <c r="K181" s="31">
        <v>2023</v>
      </c>
      <c r="L181" s="31">
        <v>1965.1</v>
      </c>
      <c r="M181" s="31">
        <v>1.0242100000000001</v>
      </c>
      <c r="N181" s="1"/>
      <c r="O181" s="1"/>
    </row>
    <row r="182" spans="1:15" ht="12.75" customHeight="1">
      <c r="A182" s="33">
        <v>172</v>
      </c>
      <c r="B182" s="53" t="s">
        <v>871</v>
      </c>
      <c r="C182" s="31">
        <v>790.65</v>
      </c>
      <c r="D182" s="36">
        <v>787.58333333333337</v>
      </c>
      <c r="E182" s="36">
        <v>780.16666666666674</v>
      </c>
      <c r="F182" s="36">
        <v>769.68333333333339</v>
      </c>
      <c r="G182" s="36">
        <v>762.26666666666677</v>
      </c>
      <c r="H182" s="36">
        <v>798.06666666666672</v>
      </c>
      <c r="I182" s="36">
        <v>805.48333333333346</v>
      </c>
      <c r="J182" s="36">
        <v>815.9666666666667</v>
      </c>
      <c r="K182" s="31">
        <v>795</v>
      </c>
      <c r="L182" s="31">
        <v>777.1</v>
      </c>
      <c r="M182" s="31">
        <v>0.75204000000000004</v>
      </c>
      <c r="N182" s="1"/>
      <c r="O182" s="1"/>
    </row>
    <row r="183" spans="1:15" ht="12.75" customHeight="1">
      <c r="A183" s="33">
        <v>173</v>
      </c>
      <c r="B183" s="53" t="s">
        <v>114</v>
      </c>
      <c r="C183" s="31">
        <v>987</v>
      </c>
      <c r="D183" s="36">
        <v>985.16666666666663</v>
      </c>
      <c r="E183" s="36">
        <v>976.83333333333326</v>
      </c>
      <c r="F183" s="36">
        <v>966.66666666666663</v>
      </c>
      <c r="G183" s="36">
        <v>958.33333333333326</v>
      </c>
      <c r="H183" s="36">
        <v>995.33333333333326</v>
      </c>
      <c r="I183" s="36">
        <v>1003.6666666666665</v>
      </c>
      <c r="J183" s="36">
        <v>1013.8333333333333</v>
      </c>
      <c r="K183" s="31">
        <v>993.5</v>
      </c>
      <c r="L183" s="31">
        <v>975</v>
      </c>
      <c r="M183" s="31">
        <v>8.0426099999999998</v>
      </c>
      <c r="N183" s="1"/>
      <c r="O183" s="1"/>
    </row>
    <row r="184" spans="1:15" ht="12.75" customHeight="1">
      <c r="A184" s="33">
        <v>174</v>
      </c>
      <c r="B184" s="53" t="s">
        <v>836</v>
      </c>
      <c r="C184" s="31">
        <v>1331.65</v>
      </c>
      <c r="D184" s="36">
        <v>1324.3833333333334</v>
      </c>
      <c r="E184" s="36">
        <v>1309.0166666666669</v>
      </c>
      <c r="F184" s="36">
        <v>1286.3833333333334</v>
      </c>
      <c r="G184" s="36">
        <v>1271.0166666666669</v>
      </c>
      <c r="H184" s="36">
        <v>1347.0166666666669</v>
      </c>
      <c r="I184" s="36">
        <v>1362.3833333333332</v>
      </c>
      <c r="J184" s="36">
        <v>1385.0166666666669</v>
      </c>
      <c r="K184" s="31">
        <v>1339.75</v>
      </c>
      <c r="L184" s="31">
        <v>1301.75</v>
      </c>
      <c r="M184" s="31">
        <v>3.2426599999999999</v>
      </c>
      <c r="N184" s="1"/>
      <c r="O184" s="1"/>
    </row>
    <row r="185" spans="1:15" ht="12.75" customHeight="1">
      <c r="A185" s="33">
        <v>175</v>
      </c>
      <c r="B185" s="53" t="s">
        <v>387</v>
      </c>
      <c r="C185" s="31">
        <v>1200.5</v>
      </c>
      <c r="D185" s="36">
        <v>1204.2</v>
      </c>
      <c r="E185" s="36">
        <v>1190.4000000000001</v>
      </c>
      <c r="F185" s="36">
        <v>1180.3</v>
      </c>
      <c r="G185" s="36">
        <v>1166.5</v>
      </c>
      <c r="H185" s="36">
        <v>1214.3000000000002</v>
      </c>
      <c r="I185" s="36">
        <v>1228.0999999999999</v>
      </c>
      <c r="J185" s="36">
        <v>1238.2000000000003</v>
      </c>
      <c r="K185" s="31">
        <v>1218</v>
      </c>
      <c r="L185" s="31">
        <v>1194.0999999999999</v>
      </c>
      <c r="M185" s="31">
        <v>1.77921</v>
      </c>
      <c r="N185" s="1"/>
      <c r="O185" s="1"/>
    </row>
    <row r="186" spans="1:15" ht="12.75" customHeight="1">
      <c r="A186" s="33">
        <v>176</v>
      </c>
      <c r="B186" s="53" t="s">
        <v>872</v>
      </c>
      <c r="C186" s="31">
        <v>748.95</v>
      </c>
      <c r="D186" s="36">
        <v>750.98333333333323</v>
      </c>
      <c r="E186" s="36">
        <v>743.96666666666647</v>
      </c>
      <c r="F186" s="36">
        <v>738.98333333333323</v>
      </c>
      <c r="G186" s="36">
        <v>731.96666666666647</v>
      </c>
      <c r="H186" s="36">
        <v>755.96666666666647</v>
      </c>
      <c r="I186" s="36">
        <v>762.98333333333312</v>
      </c>
      <c r="J186" s="36">
        <v>767.96666666666647</v>
      </c>
      <c r="K186" s="31">
        <v>758</v>
      </c>
      <c r="L186" s="31">
        <v>746</v>
      </c>
      <c r="M186" s="31">
        <v>2.3397100000000002</v>
      </c>
      <c r="N186" s="1"/>
      <c r="O186" s="1"/>
    </row>
    <row r="187" spans="1:15" ht="12.75" customHeight="1">
      <c r="A187" s="33">
        <v>177</v>
      </c>
      <c r="B187" s="53" t="s">
        <v>388</v>
      </c>
      <c r="C187" s="31">
        <v>3352.1</v>
      </c>
      <c r="D187" s="36">
        <v>3277.5</v>
      </c>
      <c r="E187" s="36">
        <v>3176</v>
      </c>
      <c r="F187" s="36">
        <v>2999.9</v>
      </c>
      <c r="G187" s="36">
        <v>2898.4</v>
      </c>
      <c r="H187" s="36">
        <v>3453.6</v>
      </c>
      <c r="I187" s="36">
        <v>3555.1</v>
      </c>
      <c r="J187" s="36">
        <v>3731.2</v>
      </c>
      <c r="K187" s="31">
        <v>3379</v>
      </c>
      <c r="L187" s="31">
        <v>3101.4</v>
      </c>
      <c r="M187" s="31">
        <v>3.15232</v>
      </c>
      <c r="N187" s="1"/>
      <c r="O187" s="1"/>
    </row>
    <row r="188" spans="1:15" ht="12.75" customHeight="1">
      <c r="A188" s="33">
        <v>178</v>
      </c>
      <c r="B188" s="53" t="s">
        <v>118</v>
      </c>
      <c r="C188" s="31">
        <v>1209.1500000000001</v>
      </c>
      <c r="D188" s="36">
        <v>1215.2</v>
      </c>
      <c r="E188" s="36">
        <v>1196.45</v>
      </c>
      <c r="F188" s="36">
        <v>1183.75</v>
      </c>
      <c r="G188" s="36">
        <v>1165</v>
      </c>
      <c r="H188" s="36">
        <v>1227.9000000000001</v>
      </c>
      <c r="I188" s="36">
        <v>1246.6500000000001</v>
      </c>
      <c r="J188" s="36">
        <v>1259.3500000000001</v>
      </c>
      <c r="K188" s="31">
        <v>1233.95</v>
      </c>
      <c r="L188" s="31">
        <v>1202.5</v>
      </c>
      <c r="M188" s="31">
        <v>7.0495799999999997</v>
      </c>
      <c r="N188" s="1"/>
      <c r="O188" s="1"/>
    </row>
    <row r="189" spans="1:15" ht="12.75" customHeight="1">
      <c r="A189" s="33">
        <v>179</v>
      </c>
      <c r="B189" s="53" t="s">
        <v>389</v>
      </c>
      <c r="C189" s="31">
        <v>792.8</v>
      </c>
      <c r="D189" s="36">
        <v>787.26666666666677</v>
      </c>
      <c r="E189" s="36">
        <v>775.53333333333353</v>
      </c>
      <c r="F189" s="36">
        <v>758.26666666666677</v>
      </c>
      <c r="G189" s="36">
        <v>746.53333333333353</v>
      </c>
      <c r="H189" s="36">
        <v>804.53333333333353</v>
      </c>
      <c r="I189" s="36">
        <v>816.26666666666688</v>
      </c>
      <c r="J189" s="36">
        <v>833.53333333333353</v>
      </c>
      <c r="K189" s="31">
        <v>799</v>
      </c>
      <c r="L189" s="31">
        <v>770</v>
      </c>
      <c r="M189" s="31">
        <v>0.59970999999999997</v>
      </c>
      <c r="N189" s="1"/>
      <c r="O189" s="1"/>
    </row>
    <row r="190" spans="1:15" ht="12.75" customHeight="1">
      <c r="A190" s="33">
        <v>180</v>
      </c>
      <c r="B190" s="53" t="s">
        <v>119</v>
      </c>
      <c r="C190" s="31">
        <v>2497.75</v>
      </c>
      <c r="D190" s="36">
        <v>2467.7333333333331</v>
      </c>
      <c r="E190" s="36">
        <v>2426.7166666666662</v>
      </c>
      <c r="F190" s="36">
        <v>2355.6833333333329</v>
      </c>
      <c r="G190" s="36">
        <v>2314.6666666666661</v>
      </c>
      <c r="H190" s="36">
        <v>2538.7666666666664</v>
      </c>
      <c r="I190" s="36">
        <v>2579.7833333333338</v>
      </c>
      <c r="J190" s="36">
        <v>2650.8166666666666</v>
      </c>
      <c r="K190" s="31">
        <v>2508.75</v>
      </c>
      <c r="L190" s="31">
        <v>2396.6999999999998</v>
      </c>
      <c r="M190" s="31">
        <v>9.4260800000000007</v>
      </c>
      <c r="N190" s="1"/>
      <c r="O190" s="1"/>
    </row>
    <row r="191" spans="1:15" ht="12.75" customHeight="1">
      <c r="A191" s="33">
        <v>181</v>
      </c>
      <c r="B191" s="53" t="s">
        <v>120</v>
      </c>
      <c r="C191" s="31">
        <v>445.6</v>
      </c>
      <c r="D191" s="36">
        <v>442.64999999999992</v>
      </c>
      <c r="E191" s="36">
        <v>438.59999999999985</v>
      </c>
      <c r="F191" s="36">
        <v>431.59999999999991</v>
      </c>
      <c r="G191" s="36">
        <v>427.54999999999984</v>
      </c>
      <c r="H191" s="36">
        <v>449.64999999999986</v>
      </c>
      <c r="I191" s="36">
        <v>453.69999999999993</v>
      </c>
      <c r="J191" s="36">
        <v>460.69999999999987</v>
      </c>
      <c r="K191" s="31">
        <v>446.7</v>
      </c>
      <c r="L191" s="31">
        <v>435.65</v>
      </c>
      <c r="M191" s="31">
        <v>7.7726699999999997</v>
      </c>
      <c r="N191" s="1"/>
      <c r="O191" s="1"/>
    </row>
    <row r="192" spans="1:15" ht="12.75" customHeight="1">
      <c r="A192" s="33">
        <v>182</v>
      </c>
      <c r="B192" s="53" t="s">
        <v>390</v>
      </c>
      <c r="C192" s="31">
        <v>638.5</v>
      </c>
      <c r="D192" s="36">
        <v>639.16666666666663</v>
      </c>
      <c r="E192" s="36">
        <v>625.33333333333326</v>
      </c>
      <c r="F192" s="36">
        <v>612.16666666666663</v>
      </c>
      <c r="G192" s="36">
        <v>598.33333333333326</v>
      </c>
      <c r="H192" s="36">
        <v>652.33333333333326</v>
      </c>
      <c r="I192" s="36">
        <v>666.16666666666652</v>
      </c>
      <c r="J192" s="36">
        <v>679.33333333333326</v>
      </c>
      <c r="K192" s="31">
        <v>653</v>
      </c>
      <c r="L192" s="31">
        <v>626</v>
      </c>
      <c r="M192" s="31">
        <v>25.399609999999999</v>
      </c>
      <c r="N192" s="1"/>
      <c r="O192" s="1"/>
    </row>
    <row r="193" spans="1:15" ht="12.75" customHeight="1">
      <c r="A193" s="33">
        <v>183</v>
      </c>
      <c r="B193" s="53" t="s">
        <v>121</v>
      </c>
      <c r="C193" s="31">
        <v>2306.3000000000002</v>
      </c>
      <c r="D193" s="36">
        <v>2299.1</v>
      </c>
      <c r="E193" s="36">
        <v>2282.1999999999998</v>
      </c>
      <c r="F193" s="36">
        <v>2258.1</v>
      </c>
      <c r="G193" s="36">
        <v>2241.1999999999998</v>
      </c>
      <c r="H193" s="36">
        <v>2323.1999999999998</v>
      </c>
      <c r="I193" s="36">
        <v>2340.1000000000004</v>
      </c>
      <c r="J193" s="36">
        <v>2364.1999999999998</v>
      </c>
      <c r="K193" s="31">
        <v>2316</v>
      </c>
      <c r="L193" s="31">
        <v>2275</v>
      </c>
      <c r="M193" s="31">
        <v>4.4616300000000004</v>
      </c>
      <c r="N193" s="1"/>
      <c r="O193" s="1"/>
    </row>
    <row r="194" spans="1:15" ht="12.75" customHeight="1">
      <c r="A194" s="33">
        <v>184</v>
      </c>
      <c r="B194" s="53" t="s">
        <v>391</v>
      </c>
      <c r="C194" s="31">
        <v>995.15</v>
      </c>
      <c r="D194" s="36">
        <v>1003.2666666666668</v>
      </c>
      <c r="E194" s="36">
        <v>972.53333333333353</v>
      </c>
      <c r="F194" s="36">
        <v>949.91666666666674</v>
      </c>
      <c r="G194" s="36">
        <v>919.18333333333351</v>
      </c>
      <c r="H194" s="36">
        <v>1025.8833333333337</v>
      </c>
      <c r="I194" s="36">
        <v>1056.6166666666668</v>
      </c>
      <c r="J194" s="36">
        <v>1079.2333333333336</v>
      </c>
      <c r="K194" s="31">
        <v>1034</v>
      </c>
      <c r="L194" s="31">
        <v>980.65</v>
      </c>
      <c r="M194" s="31">
        <v>5.8188300000000002</v>
      </c>
      <c r="N194" s="1"/>
      <c r="O194" s="1"/>
    </row>
    <row r="195" spans="1:15" ht="12.75" customHeight="1">
      <c r="A195" s="33">
        <v>185</v>
      </c>
      <c r="B195" s="53" t="s">
        <v>392</v>
      </c>
      <c r="C195" s="31">
        <v>2020.9</v>
      </c>
      <c r="D195" s="36">
        <v>1998.3000000000002</v>
      </c>
      <c r="E195" s="36">
        <v>1966.6500000000003</v>
      </c>
      <c r="F195" s="36">
        <v>1912.4</v>
      </c>
      <c r="G195" s="36">
        <v>1880.7500000000002</v>
      </c>
      <c r="H195" s="36">
        <v>2052.5500000000002</v>
      </c>
      <c r="I195" s="36">
        <v>2084.1999999999998</v>
      </c>
      <c r="J195" s="36">
        <v>2138.4500000000007</v>
      </c>
      <c r="K195" s="31">
        <v>2029.95</v>
      </c>
      <c r="L195" s="31">
        <v>1944.05</v>
      </c>
      <c r="M195" s="31">
        <v>0.82672999999999996</v>
      </c>
      <c r="N195" s="1"/>
      <c r="O195" s="1"/>
    </row>
    <row r="196" spans="1:15" ht="12.75" customHeight="1">
      <c r="A196" s="33">
        <v>186</v>
      </c>
      <c r="B196" s="53" t="s">
        <v>393</v>
      </c>
      <c r="C196" s="31">
        <v>714.35</v>
      </c>
      <c r="D196" s="36">
        <v>712.30000000000007</v>
      </c>
      <c r="E196" s="36">
        <v>703.65000000000009</v>
      </c>
      <c r="F196" s="36">
        <v>692.95</v>
      </c>
      <c r="G196" s="36">
        <v>684.30000000000007</v>
      </c>
      <c r="H196" s="36">
        <v>723.00000000000011</v>
      </c>
      <c r="I196" s="36">
        <v>731.65</v>
      </c>
      <c r="J196" s="36">
        <v>742.35000000000014</v>
      </c>
      <c r="K196" s="31">
        <v>720.95</v>
      </c>
      <c r="L196" s="31">
        <v>701.6</v>
      </c>
      <c r="M196" s="31">
        <v>0.70308000000000004</v>
      </c>
      <c r="N196" s="1"/>
      <c r="O196" s="1"/>
    </row>
    <row r="197" spans="1:15" ht="12.75" customHeight="1">
      <c r="A197" s="33">
        <v>187</v>
      </c>
      <c r="B197" s="53" t="s">
        <v>394</v>
      </c>
      <c r="C197" s="31">
        <v>164.1</v>
      </c>
      <c r="D197" s="36">
        <v>164.53333333333333</v>
      </c>
      <c r="E197" s="36">
        <v>162.16666666666666</v>
      </c>
      <c r="F197" s="36">
        <v>160.23333333333332</v>
      </c>
      <c r="G197" s="36">
        <v>157.86666666666665</v>
      </c>
      <c r="H197" s="36">
        <v>166.46666666666667</v>
      </c>
      <c r="I197" s="36">
        <v>168.83333333333334</v>
      </c>
      <c r="J197" s="36">
        <v>170.76666666666668</v>
      </c>
      <c r="K197" s="31">
        <v>166.9</v>
      </c>
      <c r="L197" s="31">
        <v>162.6</v>
      </c>
      <c r="M197" s="31">
        <v>5.5751400000000002</v>
      </c>
      <c r="N197" s="1"/>
      <c r="O197" s="1"/>
    </row>
    <row r="198" spans="1:15" ht="12.75" customHeight="1">
      <c r="A198" s="33">
        <v>188</v>
      </c>
      <c r="B198" s="53" t="s">
        <v>395</v>
      </c>
      <c r="C198" s="31">
        <v>3197.05</v>
      </c>
      <c r="D198" s="36">
        <v>3204.3333333333335</v>
      </c>
      <c r="E198" s="36">
        <v>3175.666666666667</v>
      </c>
      <c r="F198" s="36">
        <v>3154.2833333333333</v>
      </c>
      <c r="G198" s="36">
        <v>3125.6166666666668</v>
      </c>
      <c r="H198" s="36">
        <v>3225.7166666666672</v>
      </c>
      <c r="I198" s="36">
        <v>3254.3833333333341</v>
      </c>
      <c r="J198" s="36">
        <v>3275.7666666666673</v>
      </c>
      <c r="K198" s="31">
        <v>3233</v>
      </c>
      <c r="L198" s="31">
        <v>3182.95</v>
      </c>
      <c r="M198" s="31">
        <v>0.48003000000000001</v>
      </c>
      <c r="N198" s="1"/>
      <c r="O198" s="1"/>
    </row>
    <row r="199" spans="1:15" ht="12.75" customHeight="1">
      <c r="A199" s="33">
        <v>189</v>
      </c>
      <c r="B199" s="53" t="s">
        <v>122</v>
      </c>
      <c r="C199" s="31">
        <v>540.9</v>
      </c>
      <c r="D199" s="36">
        <v>542.73333333333323</v>
      </c>
      <c r="E199" s="36">
        <v>532.26666666666642</v>
      </c>
      <c r="F199" s="36">
        <v>523.63333333333321</v>
      </c>
      <c r="G199" s="36">
        <v>513.1666666666664</v>
      </c>
      <c r="H199" s="36">
        <v>551.36666666666645</v>
      </c>
      <c r="I199" s="36">
        <v>561.83333333333337</v>
      </c>
      <c r="J199" s="36">
        <v>570.46666666666647</v>
      </c>
      <c r="K199" s="31">
        <v>553.20000000000005</v>
      </c>
      <c r="L199" s="31">
        <v>534.1</v>
      </c>
      <c r="M199" s="31">
        <v>13.21869</v>
      </c>
      <c r="N199" s="1"/>
      <c r="O199" s="1"/>
    </row>
    <row r="200" spans="1:15" ht="12.75" customHeight="1">
      <c r="A200" s="33">
        <v>190</v>
      </c>
      <c r="B200" s="53" t="s">
        <v>117</v>
      </c>
      <c r="C200" s="31">
        <v>659</v>
      </c>
      <c r="D200" s="36">
        <v>655.13333333333333</v>
      </c>
      <c r="E200" s="36">
        <v>648.26666666666665</v>
      </c>
      <c r="F200" s="36">
        <v>637.5333333333333</v>
      </c>
      <c r="G200" s="36">
        <v>630.66666666666663</v>
      </c>
      <c r="H200" s="36">
        <v>665.86666666666667</v>
      </c>
      <c r="I200" s="36">
        <v>672.73333333333323</v>
      </c>
      <c r="J200" s="36">
        <v>683.4666666666667</v>
      </c>
      <c r="K200" s="31">
        <v>662</v>
      </c>
      <c r="L200" s="31">
        <v>644.4</v>
      </c>
      <c r="M200" s="31">
        <v>8.1319400000000002</v>
      </c>
      <c r="N200" s="1"/>
      <c r="O200" s="1"/>
    </row>
    <row r="201" spans="1:15" ht="12.75" customHeight="1">
      <c r="A201" s="33">
        <v>191</v>
      </c>
      <c r="B201" s="53" t="s">
        <v>396</v>
      </c>
      <c r="C201" s="31">
        <v>221.4</v>
      </c>
      <c r="D201" s="36">
        <v>221.94999999999996</v>
      </c>
      <c r="E201" s="36">
        <v>218.64999999999992</v>
      </c>
      <c r="F201" s="36">
        <v>215.89999999999995</v>
      </c>
      <c r="G201" s="36">
        <v>212.59999999999991</v>
      </c>
      <c r="H201" s="36">
        <v>224.69999999999993</v>
      </c>
      <c r="I201" s="36">
        <v>227.99999999999994</v>
      </c>
      <c r="J201" s="36">
        <v>230.74999999999994</v>
      </c>
      <c r="K201" s="31">
        <v>225.25</v>
      </c>
      <c r="L201" s="31">
        <v>219.2</v>
      </c>
      <c r="M201" s="31">
        <v>54.59198</v>
      </c>
      <c r="N201" s="1"/>
      <c r="O201" s="1"/>
    </row>
    <row r="202" spans="1:15" ht="12.75" customHeight="1">
      <c r="A202" s="33">
        <v>192</v>
      </c>
      <c r="B202" s="53" t="s">
        <v>397</v>
      </c>
      <c r="C202" s="31">
        <v>220.95</v>
      </c>
      <c r="D202" s="36">
        <v>219.33333333333334</v>
      </c>
      <c r="E202" s="36">
        <v>214.66666666666669</v>
      </c>
      <c r="F202" s="36">
        <v>208.38333333333335</v>
      </c>
      <c r="G202" s="36">
        <v>203.7166666666667</v>
      </c>
      <c r="H202" s="36">
        <v>225.61666666666667</v>
      </c>
      <c r="I202" s="36">
        <v>230.28333333333336</v>
      </c>
      <c r="J202" s="36">
        <v>236.56666666666666</v>
      </c>
      <c r="K202" s="31">
        <v>224</v>
      </c>
      <c r="L202" s="31">
        <v>213.05</v>
      </c>
      <c r="M202" s="31">
        <v>80.116380000000007</v>
      </c>
      <c r="N202" s="1"/>
      <c r="O202" s="1"/>
    </row>
    <row r="203" spans="1:15" ht="12.75" customHeight="1">
      <c r="A203" s="33">
        <v>193</v>
      </c>
      <c r="B203" s="53" t="s">
        <v>276</v>
      </c>
      <c r="C203" s="31">
        <v>366.25</v>
      </c>
      <c r="D203" s="36">
        <v>367.55</v>
      </c>
      <c r="E203" s="36">
        <v>361.70000000000005</v>
      </c>
      <c r="F203" s="36">
        <v>357.15000000000003</v>
      </c>
      <c r="G203" s="36">
        <v>351.30000000000007</v>
      </c>
      <c r="H203" s="36">
        <v>372.1</v>
      </c>
      <c r="I203" s="36">
        <v>377.95000000000005</v>
      </c>
      <c r="J203" s="36">
        <v>382.5</v>
      </c>
      <c r="K203" s="31">
        <v>373.4</v>
      </c>
      <c r="L203" s="31">
        <v>363</v>
      </c>
      <c r="M203" s="31">
        <v>6.3026999999999997</v>
      </c>
      <c r="N203" s="1"/>
      <c r="O203" s="1"/>
    </row>
    <row r="204" spans="1:15" ht="12.75" customHeight="1">
      <c r="A204" s="33">
        <v>194</v>
      </c>
      <c r="B204" s="53" t="s">
        <v>398</v>
      </c>
      <c r="C204" s="31">
        <v>2079</v>
      </c>
      <c r="D204" s="36">
        <v>2054.6833333333334</v>
      </c>
      <c r="E204" s="36">
        <v>1994.3666666666668</v>
      </c>
      <c r="F204" s="36">
        <v>1909.7333333333333</v>
      </c>
      <c r="G204" s="36">
        <v>1849.4166666666667</v>
      </c>
      <c r="H204" s="36">
        <v>2139.3166666666666</v>
      </c>
      <c r="I204" s="36">
        <v>2199.6333333333332</v>
      </c>
      <c r="J204" s="36">
        <v>2284.2666666666669</v>
      </c>
      <c r="K204" s="31">
        <v>2115</v>
      </c>
      <c r="L204" s="31">
        <v>1970.05</v>
      </c>
      <c r="M204" s="31">
        <v>13.869590000000001</v>
      </c>
      <c r="N204" s="1"/>
      <c r="O204" s="1"/>
    </row>
    <row r="205" spans="1:15" ht="12.75" customHeight="1">
      <c r="A205" s="33">
        <v>195</v>
      </c>
      <c r="B205" s="53" t="s">
        <v>125</v>
      </c>
      <c r="C205" s="31">
        <v>1528.3</v>
      </c>
      <c r="D205" s="36">
        <v>1539.4666666666665</v>
      </c>
      <c r="E205" s="36">
        <v>1513.9333333333329</v>
      </c>
      <c r="F205" s="36">
        <v>1499.5666666666664</v>
      </c>
      <c r="G205" s="36">
        <v>1474.0333333333328</v>
      </c>
      <c r="H205" s="36">
        <v>1553.833333333333</v>
      </c>
      <c r="I205" s="36">
        <v>1579.3666666666663</v>
      </c>
      <c r="J205" s="36">
        <v>1593.7333333333331</v>
      </c>
      <c r="K205" s="31">
        <v>1565</v>
      </c>
      <c r="L205" s="31">
        <v>1525.1</v>
      </c>
      <c r="M205" s="31">
        <v>20.31775</v>
      </c>
      <c r="N205" s="1"/>
      <c r="O205" s="1"/>
    </row>
    <row r="206" spans="1:15" ht="12.75" customHeight="1">
      <c r="A206" s="33">
        <v>196</v>
      </c>
      <c r="B206" s="53" t="s">
        <v>126</v>
      </c>
      <c r="C206" s="31">
        <v>3756.7</v>
      </c>
      <c r="D206" s="36">
        <v>3741.8666666666668</v>
      </c>
      <c r="E206" s="36">
        <v>3671.7333333333336</v>
      </c>
      <c r="F206" s="36">
        <v>3586.7666666666669</v>
      </c>
      <c r="G206" s="36">
        <v>3516.6333333333337</v>
      </c>
      <c r="H206" s="36">
        <v>3826.8333333333335</v>
      </c>
      <c r="I206" s="36">
        <v>3896.9666666666667</v>
      </c>
      <c r="J206" s="36">
        <v>3981.9333333333334</v>
      </c>
      <c r="K206" s="31">
        <v>3812</v>
      </c>
      <c r="L206" s="31">
        <v>3656.9</v>
      </c>
      <c r="M206" s="31">
        <v>7.1741900000000003</v>
      </c>
      <c r="N206" s="1"/>
      <c r="O206" s="1"/>
    </row>
    <row r="207" spans="1:15" ht="12.75" customHeight="1">
      <c r="A207" s="33">
        <v>197</v>
      </c>
      <c r="B207" s="53" t="s">
        <v>127</v>
      </c>
      <c r="C207" s="31">
        <v>1480.15</v>
      </c>
      <c r="D207" s="36">
        <v>1479.4166666666667</v>
      </c>
      <c r="E207" s="36">
        <v>1463.9833333333336</v>
      </c>
      <c r="F207" s="36">
        <v>1447.8166666666668</v>
      </c>
      <c r="G207" s="36">
        <v>1432.3833333333337</v>
      </c>
      <c r="H207" s="36">
        <v>1495.5833333333335</v>
      </c>
      <c r="I207" s="36">
        <v>1511.0166666666664</v>
      </c>
      <c r="J207" s="36">
        <v>1527.1833333333334</v>
      </c>
      <c r="K207" s="31">
        <v>1494.85</v>
      </c>
      <c r="L207" s="31">
        <v>1463.25</v>
      </c>
      <c r="M207" s="31">
        <v>206.12723</v>
      </c>
      <c r="N207" s="1"/>
      <c r="O207" s="1"/>
    </row>
    <row r="208" spans="1:15" ht="12.75" customHeight="1">
      <c r="A208" s="33">
        <v>198</v>
      </c>
      <c r="B208" s="53" t="s">
        <v>128</v>
      </c>
      <c r="C208" s="31">
        <v>631.9</v>
      </c>
      <c r="D208" s="36">
        <v>634.88333333333333</v>
      </c>
      <c r="E208" s="36">
        <v>628.11666666666667</v>
      </c>
      <c r="F208" s="36">
        <v>624.33333333333337</v>
      </c>
      <c r="G208" s="36">
        <v>617.56666666666672</v>
      </c>
      <c r="H208" s="36">
        <v>638.66666666666663</v>
      </c>
      <c r="I208" s="36">
        <v>645.43333333333328</v>
      </c>
      <c r="J208" s="36">
        <v>649.21666666666658</v>
      </c>
      <c r="K208" s="31">
        <v>641.65</v>
      </c>
      <c r="L208" s="31">
        <v>631.1</v>
      </c>
      <c r="M208" s="31">
        <v>51.79918</v>
      </c>
      <c r="N208" s="1"/>
      <c r="O208" s="1"/>
    </row>
    <row r="209" spans="1:15" ht="12.75" customHeight="1">
      <c r="A209" s="33">
        <v>199</v>
      </c>
      <c r="B209" s="53" t="s">
        <v>399</v>
      </c>
      <c r="C209" s="31">
        <v>99.05</v>
      </c>
      <c r="D209" s="36">
        <v>98.75</v>
      </c>
      <c r="E209" s="36">
        <v>97.1</v>
      </c>
      <c r="F209" s="36">
        <v>95.149999999999991</v>
      </c>
      <c r="G209" s="36">
        <v>93.499999999999986</v>
      </c>
      <c r="H209" s="36">
        <v>100.7</v>
      </c>
      <c r="I209" s="36">
        <v>102.35000000000001</v>
      </c>
      <c r="J209" s="36">
        <v>104.30000000000001</v>
      </c>
      <c r="K209" s="31">
        <v>100.4</v>
      </c>
      <c r="L209" s="31">
        <v>96.8</v>
      </c>
      <c r="M209" s="31">
        <v>181.44551999999999</v>
      </c>
      <c r="N209" s="1"/>
      <c r="O209" s="1"/>
    </row>
    <row r="210" spans="1:15" ht="12.75" customHeight="1">
      <c r="A210" s="33">
        <v>200</v>
      </c>
      <c r="B210" s="53" t="s">
        <v>400</v>
      </c>
      <c r="C210" s="31">
        <v>443.9</v>
      </c>
      <c r="D210" s="36">
        <v>438.86666666666662</v>
      </c>
      <c r="E210" s="36">
        <v>431.08333333333326</v>
      </c>
      <c r="F210" s="36">
        <v>418.26666666666665</v>
      </c>
      <c r="G210" s="36">
        <v>410.48333333333329</v>
      </c>
      <c r="H210" s="36">
        <v>451.68333333333322</v>
      </c>
      <c r="I210" s="36">
        <v>459.46666666666664</v>
      </c>
      <c r="J210" s="36">
        <v>472.28333333333319</v>
      </c>
      <c r="K210" s="31">
        <v>446.65</v>
      </c>
      <c r="L210" s="31">
        <v>426.05</v>
      </c>
      <c r="M210" s="31">
        <v>1.0582800000000001</v>
      </c>
      <c r="N210" s="1"/>
      <c r="O210" s="1"/>
    </row>
    <row r="211" spans="1:15" ht="12.75" customHeight="1">
      <c r="A211" s="33">
        <v>201</v>
      </c>
      <c r="B211" s="53" t="s">
        <v>401</v>
      </c>
      <c r="C211" s="31">
        <v>806.8</v>
      </c>
      <c r="D211" s="36">
        <v>802.86666666666679</v>
      </c>
      <c r="E211" s="36">
        <v>792.38333333333355</v>
      </c>
      <c r="F211" s="36">
        <v>777.96666666666681</v>
      </c>
      <c r="G211" s="36">
        <v>767.48333333333358</v>
      </c>
      <c r="H211" s="36">
        <v>817.28333333333353</v>
      </c>
      <c r="I211" s="36">
        <v>827.76666666666665</v>
      </c>
      <c r="J211" s="36">
        <v>842.18333333333351</v>
      </c>
      <c r="K211" s="31">
        <v>813.35</v>
      </c>
      <c r="L211" s="31">
        <v>788.45</v>
      </c>
      <c r="M211" s="31">
        <v>3.81365</v>
      </c>
      <c r="N211" s="1"/>
      <c r="O211" s="1"/>
    </row>
    <row r="212" spans="1:15" ht="12.75" customHeight="1">
      <c r="A212" s="33">
        <v>202</v>
      </c>
      <c r="B212" s="53" t="s">
        <v>124</v>
      </c>
      <c r="C212" s="31">
        <v>1544.15</v>
      </c>
      <c r="D212" s="36">
        <v>1539.7</v>
      </c>
      <c r="E212" s="36">
        <v>1521.2</v>
      </c>
      <c r="F212" s="36">
        <v>1498.25</v>
      </c>
      <c r="G212" s="36">
        <v>1479.75</v>
      </c>
      <c r="H212" s="36">
        <v>1562.65</v>
      </c>
      <c r="I212" s="36">
        <v>1581.15</v>
      </c>
      <c r="J212" s="36">
        <v>1604.1000000000001</v>
      </c>
      <c r="K212" s="31">
        <v>1558.2</v>
      </c>
      <c r="L212" s="31">
        <v>1516.75</v>
      </c>
      <c r="M212" s="31">
        <v>31.366019999999999</v>
      </c>
      <c r="N212" s="1"/>
      <c r="O212" s="1"/>
    </row>
    <row r="213" spans="1:15" ht="12.75" customHeight="1">
      <c r="A213" s="33">
        <v>203</v>
      </c>
      <c r="B213" s="53" t="s">
        <v>129</v>
      </c>
      <c r="C213" s="31">
        <v>4560.8</v>
      </c>
      <c r="D213" s="36">
        <v>4589.416666666667</v>
      </c>
      <c r="E213" s="36">
        <v>4493.3833333333341</v>
      </c>
      <c r="F213" s="36">
        <v>4425.9666666666672</v>
      </c>
      <c r="G213" s="36">
        <v>4329.9333333333343</v>
      </c>
      <c r="H213" s="36">
        <v>4656.8333333333339</v>
      </c>
      <c r="I213" s="36">
        <v>4752.8666666666668</v>
      </c>
      <c r="J213" s="36">
        <v>4820.2833333333338</v>
      </c>
      <c r="K213" s="31">
        <v>4685.45</v>
      </c>
      <c r="L213" s="31">
        <v>4522</v>
      </c>
      <c r="M213" s="31">
        <v>13.42779</v>
      </c>
      <c r="N213" s="1"/>
      <c r="O213" s="1"/>
    </row>
    <row r="214" spans="1:15" ht="12.75" customHeight="1">
      <c r="A214" s="33">
        <v>204</v>
      </c>
      <c r="B214" s="53" t="s">
        <v>131</v>
      </c>
      <c r="C214" s="31">
        <v>571.20000000000005</v>
      </c>
      <c r="D214" s="36">
        <v>568.35</v>
      </c>
      <c r="E214" s="36">
        <v>564.40000000000009</v>
      </c>
      <c r="F214" s="36">
        <v>557.6</v>
      </c>
      <c r="G214" s="36">
        <v>553.65000000000009</v>
      </c>
      <c r="H214" s="36">
        <v>575.15000000000009</v>
      </c>
      <c r="I214" s="36">
        <v>579.10000000000014</v>
      </c>
      <c r="J214" s="36">
        <v>585.90000000000009</v>
      </c>
      <c r="K214" s="31">
        <v>572.29999999999995</v>
      </c>
      <c r="L214" s="31">
        <v>561.54999999999995</v>
      </c>
      <c r="M214" s="31">
        <v>46.268770000000004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3543</v>
      </c>
      <c r="D215" s="36">
        <v>3513</v>
      </c>
      <c r="E215" s="36">
        <v>3442</v>
      </c>
      <c r="F215" s="36">
        <v>3341</v>
      </c>
      <c r="G215" s="36">
        <v>3270</v>
      </c>
      <c r="H215" s="36">
        <v>3614</v>
      </c>
      <c r="I215" s="36">
        <v>3685</v>
      </c>
      <c r="J215" s="36">
        <v>3786</v>
      </c>
      <c r="K215" s="31">
        <v>3584</v>
      </c>
      <c r="L215" s="31">
        <v>3412</v>
      </c>
      <c r="M215" s="31">
        <v>31.695509999999999</v>
      </c>
      <c r="N215" s="1"/>
      <c r="O215" s="1"/>
    </row>
    <row r="216" spans="1:15" ht="12.75" customHeight="1">
      <c r="A216" s="33">
        <v>206</v>
      </c>
      <c r="B216" s="53" t="s">
        <v>132</v>
      </c>
      <c r="C216" s="31">
        <v>309</v>
      </c>
      <c r="D216" s="36">
        <v>309.13333333333338</v>
      </c>
      <c r="E216" s="36">
        <v>304.56666666666678</v>
      </c>
      <c r="F216" s="36">
        <v>300.13333333333338</v>
      </c>
      <c r="G216" s="36">
        <v>295.56666666666678</v>
      </c>
      <c r="H216" s="36">
        <v>313.56666666666678</v>
      </c>
      <c r="I216" s="36">
        <v>318.13333333333338</v>
      </c>
      <c r="J216" s="36">
        <v>322.56666666666678</v>
      </c>
      <c r="K216" s="31">
        <v>313.7</v>
      </c>
      <c r="L216" s="31">
        <v>304.7</v>
      </c>
      <c r="M216" s="31">
        <v>210.92430999999999</v>
      </c>
      <c r="N216" s="1"/>
      <c r="O216" s="1"/>
    </row>
    <row r="217" spans="1:15" ht="12.75" customHeight="1">
      <c r="A217" s="33">
        <v>207</v>
      </c>
      <c r="B217" s="53" t="s">
        <v>133</v>
      </c>
      <c r="C217" s="31">
        <v>482.2</v>
      </c>
      <c r="D217" s="36">
        <v>478.13333333333338</v>
      </c>
      <c r="E217" s="36">
        <v>471.56666666666678</v>
      </c>
      <c r="F217" s="36">
        <v>460.93333333333339</v>
      </c>
      <c r="G217" s="36">
        <v>454.36666666666679</v>
      </c>
      <c r="H217" s="36">
        <v>488.76666666666677</v>
      </c>
      <c r="I217" s="36">
        <v>495.33333333333337</v>
      </c>
      <c r="J217" s="36">
        <v>505.96666666666675</v>
      </c>
      <c r="K217" s="31">
        <v>484.7</v>
      </c>
      <c r="L217" s="31">
        <v>467.5</v>
      </c>
      <c r="M217" s="31">
        <v>51.252459999999999</v>
      </c>
      <c r="N217" s="1"/>
      <c r="O217" s="1"/>
    </row>
    <row r="218" spans="1:15" ht="12.75" customHeight="1">
      <c r="A218" s="33">
        <v>208</v>
      </c>
      <c r="B218" s="53" t="s">
        <v>134</v>
      </c>
      <c r="C218" s="31">
        <v>2286.6999999999998</v>
      </c>
      <c r="D218" s="36">
        <v>2287.25</v>
      </c>
      <c r="E218" s="36">
        <v>2276.5</v>
      </c>
      <c r="F218" s="36">
        <v>2266.3000000000002</v>
      </c>
      <c r="G218" s="36">
        <v>2255.5500000000002</v>
      </c>
      <c r="H218" s="36">
        <v>2297.4499999999998</v>
      </c>
      <c r="I218" s="36">
        <v>2308.1999999999998</v>
      </c>
      <c r="J218" s="36">
        <v>2318.3999999999996</v>
      </c>
      <c r="K218" s="31">
        <v>2298</v>
      </c>
      <c r="L218" s="31">
        <v>2277.0500000000002</v>
      </c>
      <c r="M218" s="31">
        <v>12.21495</v>
      </c>
      <c r="N218" s="1"/>
      <c r="O218" s="1"/>
    </row>
    <row r="219" spans="1:15" ht="12.75" customHeight="1">
      <c r="A219" s="33">
        <v>209</v>
      </c>
      <c r="B219" s="53" t="s">
        <v>277</v>
      </c>
      <c r="C219" s="31">
        <v>315.64999999999998</v>
      </c>
      <c r="D219" s="36">
        <v>313.3</v>
      </c>
      <c r="E219" s="36">
        <v>306.70000000000005</v>
      </c>
      <c r="F219" s="36">
        <v>297.75000000000006</v>
      </c>
      <c r="G219" s="36">
        <v>291.15000000000009</v>
      </c>
      <c r="H219" s="36">
        <v>322.25</v>
      </c>
      <c r="I219" s="36">
        <v>328.85</v>
      </c>
      <c r="J219" s="36">
        <v>337.79999999999995</v>
      </c>
      <c r="K219" s="31">
        <v>319.89999999999998</v>
      </c>
      <c r="L219" s="31">
        <v>304.35000000000002</v>
      </c>
      <c r="M219" s="31">
        <v>18.472159999999999</v>
      </c>
      <c r="N219" s="1"/>
      <c r="O219" s="1"/>
    </row>
    <row r="220" spans="1:15" ht="12.75" customHeight="1">
      <c r="A220" s="33">
        <v>210</v>
      </c>
      <c r="B220" s="53" t="s">
        <v>403</v>
      </c>
      <c r="C220" s="31">
        <v>6860.85</v>
      </c>
      <c r="D220" s="36">
        <v>6944.2833333333328</v>
      </c>
      <c r="E220" s="36">
        <v>6758.5666666666657</v>
      </c>
      <c r="F220" s="36">
        <v>6656.2833333333328</v>
      </c>
      <c r="G220" s="36">
        <v>6470.5666666666657</v>
      </c>
      <c r="H220" s="36">
        <v>7046.5666666666657</v>
      </c>
      <c r="I220" s="36">
        <v>7232.2833333333328</v>
      </c>
      <c r="J220" s="36">
        <v>7334.5666666666657</v>
      </c>
      <c r="K220" s="31">
        <v>7130</v>
      </c>
      <c r="L220" s="31">
        <v>6842</v>
      </c>
      <c r="M220" s="31">
        <v>0.23813000000000001</v>
      </c>
      <c r="N220" s="1"/>
      <c r="O220" s="1"/>
    </row>
    <row r="221" spans="1:15" ht="12.75" customHeight="1">
      <c r="A221" s="33">
        <v>211</v>
      </c>
      <c r="B221" s="53" t="s">
        <v>404</v>
      </c>
      <c r="C221" s="31">
        <v>945.45</v>
      </c>
      <c r="D221" s="36">
        <v>935.48333333333323</v>
      </c>
      <c r="E221" s="36">
        <v>919.96666666666647</v>
      </c>
      <c r="F221" s="36">
        <v>894.48333333333323</v>
      </c>
      <c r="G221" s="36">
        <v>878.96666666666647</v>
      </c>
      <c r="H221" s="36">
        <v>960.96666666666647</v>
      </c>
      <c r="I221" s="36">
        <v>976.48333333333312</v>
      </c>
      <c r="J221" s="36">
        <v>1001.9666666666665</v>
      </c>
      <c r="K221" s="31">
        <v>951</v>
      </c>
      <c r="L221" s="31">
        <v>910</v>
      </c>
      <c r="M221" s="31">
        <v>0.88573000000000002</v>
      </c>
      <c r="N221" s="1"/>
      <c r="O221" s="1"/>
    </row>
    <row r="222" spans="1:15" ht="12.75" customHeight="1">
      <c r="A222" s="33">
        <v>212</v>
      </c>
      <c r="B222" s="53" t="s">
        <v>278</v>
      </c>
      <c r="C222" s="31">
        <v>39725.1</v>
      </c>
      <c r="D222" s="36">
        <v>39374.883333333339</v>
      </c>
      <c r="E222" s="36">
        <v>38900.016666666677</v>
      </c>
      <c r="F222" s="36">
        <v>38074.933333333342</v>
      </c>
      <c r="G222" s="36">
        <v>37600.06666666668</v>
      </c>
      <c r="H222" s="36">
        <v>40199.966666666674</v>
      </c>
      <c r="I222" s="36">
        <v>40674.833333333328</v>
      </c>
      <c r="J222" s="36">
        <v>41499.916666666672</v>
      </c>
      <c r="K222" s="31">
        <v>39849.75</v>
      </c>
      <c r="L222" s="31">
        <v>38549.800000000003</v>
      </c>
      <c r="M222" s="31">
        <v>5.3929999999999999E-2</v>
      </c>
      <c r="N222" s="1"/>
      <c r="O222" s="1"/>
    </row>
    <row r="223" spans="1:15" ht="12.75" customHeight="1">
      <c r="A223" s="33">
        <v>213</v>
      </c>
      <c r="B223" s="53" t="s">
        <v>405</v>
      </c>
      <c r="C223" s="31">
        <v>199.25</v>
      </c>
      <c r="D223" s="36">
        <v>199.78333333333333</v>
      </c>
      <c r="E223" s="36">
        <v>196.76666666666665</v>
      </c>
      <c r="F223" s="36">
        <v>194.28333333333333</v>
      </c>
      <c r="G223" s="36">
        <v>191.26666666666665</v>
      </c>
      <c r="H223" s="36">
        <v>202.26666666666665</v>
      </c>
      <c r="I223" s="36">
        <v>205.28333333333336</v>
      </c>
      <c r="J223" s="36">
        <v>207.76666666666665</v>
      </c>
      <c r="K223" s="31">
        <v>202.8</v>
      </c>
      <c r="L223" s="31">
        <v>197.3</v>
      </c>
      <c r="M223" s="31">
        <v>99.546980000000005</v>
      </c>
      <c r="N223" s="1"/>
      <c r="O223" s="1"/>
    </row>
    <row r="224" spans="1:15" ht="12.75" customHeight="1">
      <c r="A224" s="33">
        <v>214</v>
      </c>
      <c r="B224" s="53" t="s">
        <v>136</v>
      </c>
      <c r="C224" s="31">
        <v>1081.2</v>
      </c>
      <c r="D224" s="36">
        <v>1084.9666666666667</v>
      </c>
      <c r="E224" s="36">
        <v>1075.4833333333333</v>
      </c>
      <c r="F224" s="36">
        <v>1069.7666666666667</v>
      </c>
      <c r="G224" s="36">
        <v>1060.2833333333333</v>
      </c>
      <c r="H224" s="36">
        <v>1090.6833333333334</v>
      </c>
      <c r="I224" s="36">
        <v>1100.166666666667</v>
      </c>
      <c r="J224" s="36">
        <v>1105.8833333333334</v>
      </c>
      <c r="K224" s="31">
        <v>1094.45</v>
      </c>
      <c r="L224" s="31">
        <v>1079.25</v>
      </c>
      <c r="M224" s="31">
        <v>143.80395999999999</v>
      </c>
      <c r="N224" s="1"/>
      <c r="O224" s="1"/>
    </row>
    <row r="225" spans="1:15" ht="12.75" customHeight="1">
      <c r="A225" s="33">
        <v>215</v>
      </c>
      <c r="B225" s="53" t="s">
        <v>137</v>
      </c>
      <c r="C225" s="31">
        <v>1688.9</v>
      </c>
      <c r="D225" s="36">
        <v>1693.6333333333332</v>
      </c>
      <c r="E225" s="36">
        <v>1675.4166666666665</v>
      </c>
      <c r="F225" s="36">
        <v>1661.9333333333334</v>
      </c>
      <c r="G225" s="36">
        <v>1643.7166666666667</v>
      </c>
      <c r="H225" s="36">
        <v>1707.1166666666663</v>
      </c>
      <c r="I225" s="36">
        <v>1725.333333333333</v>
      </c>
      <c r="J225" s="36">
        <v>1738.8166666666662</v>
      </c>
      <c r="K225" s="31">
        <v>1711.85</v>
      </c>
      <c r="L225" s="31">
        <v>1680.15</v>
      </c>
      <c r="M225" s="31">
        <v>3.3423500000000002</v>
      </c>
      <c r="N225" s="1"/>
      <c r="O225" s="1"/>
    </row>
    <row r="226" spans="1:15" ht="12.75" customHeight="1">
      <c r="A226" s="33">
        <v>216</v>
      </c>
      <c r="B226" s="53" t="s">
        <v>138</v>
      </c>
      <c r="C226" s="31">
        <v>623.29999999999995</v>
      </c>
      <c r="D226" s="36">
        <v>622.4</v>
      </c>
      <c r="E226" s="36">
        <v>618.09999999999991</v>
      </c>
      <c r="F226" s="36">
        <v>612.9</v>
      </c>
      <c r="G226" s="36">
        <v>608.59999999999991</v>
      </c>
      <c r="H226" s="36">
        <v>627.59999999999991</v>
      </c>
      <c r="I226" s="36">
        <v>631.89999999999986</v>
      </c>
      <c r="J226" s="36">
        <v>637.09999999999991</v>
      </c>
      <c r="K226" s="31">
        <v>626.70000000000005</v>
      </c>
      <c r="L226" s="31">
        <v>617.20000000000005</v>
      </c>
      <c r="M226" s="31">
        <v>25.771550000000001</v>
      </c>
      <c r="N226" s="1"/>
      <c r="O226" s="1"/>
    </row>
    <row r="227" spans="1:15" ht="12.75" customHeight="1">
      <c r="A227" s="33">
        <v>217</v>
      </c>
      <c r="B227" s="53" t="s">
        <v>279</v>
      </c>
      <c r="C227" s="31">
        <v>719.9</v>
      </c>
      <c r="D227" s="36">
        <v>719.56666666666661</v>
      </c>
      <c r="E227" s="36">
        <v>714.93333333333317</v>
      </c>
      <c r="F227" s="36">
        <v>709.96666666666658</v>
      </c>
      <c r="G227" s="36">
        <v>705.33333333333314</v>
      </c>
      <c r="H227" s="36">
        <v>724.53333333333319</v>
      </c>
      <c r="I227" s="36">
        <v>729.16666666666663</v>
      </c>
      <c r="J227" s="36">
        <v>734.13333333333321</v>
      </c>
      <c r="K227" s="31">
        <v>724.2</v>
      </c>
      <c r="L227" s="31">
        <v>714.6</v>
      </c>
      <c r="M227" s="31">
        <v>8.5457599999999996</v>
      </c>
      <c r="N227" s="1"/>
      <c r="O227" s="1"/>
    </row>
    <row r="228" spans="1:15" ht="12.75" customHeight="1">
      <c r="A228" s="33">
        <v>218</v>
      </c>
      <c r="B228" s="53" t="s">
        <v>406</v>
      </c>
      <c r="C228" s="31">
        <v>83.4</v>
      </c>
      <c r="D228" s="36">
        <v>83.350000000000009</v>
      </c>
      <c r="E228" s="36">
        <v>82.800000000000011</v>
      </c>
      <c r="F228" s="36">
        <v>82.2</v>
      </c>
      <c r="G228" s="36">
        <v>81.650000000000006</v>
      </c>
      <c r="H228" s="36">
        <v>83.950000000000017</v>
      </c>
      <c r="I228" s="36">
        <v>84.5</v>
      </c>
      <c r="J228" s="36">
        <v>85.100000000000023</v>
      </c>
      <c r="K228" s="31">
        <v>83.9</v>
      </c>
      <c r="L228" s="31">
        <v>82.75</v>
      </c>
      <c r="M228" s="31">
        <v>50.073160000000001</v>
      </c>
      <c r="N228" s="1"/>
      <c r="O228" s="1"/>
    </row>
    <row r="229" spans="1:15" ht="12.75" customHeight="1">
      <c r="A229" s="33">
        <v>219</v>
      </c>
      <c r="B229" s="53" t="s">
        <v>141</v>
      </c>
      <c r="C229" s="31">
        <v>79.150000000000006</v>
      </c>
      <c r="D229" s="36">
        <v>78.550000000000011</v>
      </c>
      <c r="E229" s="36">
        <v>77.65000000000002</v>
      </c>
      <c r="F229" s="36">
        <v>76.150000000000006</v>
      </c>
      <c r="G229" s="36">
        <v>75.250000000000014</v>
      </c>
      <c r="H229" s="36">
        <v>80.050000000000026</v>
      </c>
      <c r="I229" s="36">
        <v>80.95</v>
      </c>
      <c r="J229" s="36">
        <v>82.450000000000031</v>
      </c>
      <c r="K229" s="31">
        <v>79.45</v>
      </c>
      <c r="L229" s="31">
        <v>77.05</v>
      </c>
      <c r="M229" s="31">
        <v>469.16726999999997</v>
      </c>
      <c r="N229" s="1"/>
      <c r="O229" s="1"/>
    </row>
    <row r="230" spans="1:15" ht="12.75" customHeight="1">
      <c r="A230" s="33">
        <v>220</v>
      </c>
      <c r="B230" s="53" t="s">
        <v>140</v>
      </c>
      <c r="C230" s="31">
        <v>115.2</v>
      </c>
      <c r="D230" s="36">
        <v>114.5</v>
      </c>
      <c r="E230" s="36">
        <v>113.35</v>
      </c>
      <c r="F230" s="36">
        <v>111.5</v>
      </c>
      <c r="G230" s="36">
        <v>110.35</v>
      </c>
      <c r="H230" s="36">
        <v>116.35</v>
      </c>
      <c r="I230" s="36">
        <v>117.5</v>
      </c>
      <c r="J230" s="36">
        <v>119.35</v>
      </c>
      <c r="K230" s="31">
        <v>115.65</v>
      </c>
      <c r="L230" s="31">
        <v>112.65</v>
      </c>
      <c r="M230" s="31">
        <v>56.203870000000002</v>
      </c>
      <c r="N230" s="1"/>
      <c r="O230" s="1"/>
    </row>
    <row r="231" spans="1:15" ht="12.75" customHeight="1">
      <c r="A231" s="33">
        <v>221</v>
      </c>
      <c r="B231" s="53" t="s">
        <v>408</v>
      </c>
      <c r="C231" s="31">
        <v>349.65</v>
      </c>
      <c r="D231" s="36">
        <v>348.18333333333334</v>
      </c>
      <c r="E231" s="36">
        <v>344.2166666666667</v>
      </c>
      <c r="F231" s="36">
        <v>338.78333333333336</v>
      </c>
      <c r="G231" s="36">
        <v>334.81666666666672</v>
      </c>
      <c r="H231" s="36">
        <v>353.61666666666667</v>
      </c>
      <c r="I231" s="36">
        <v>357.58333333333326</v>
      </c>
      <c r="J231" s="36">
        <v>363.01666666666665</v>
      </c>
      <c r="K231" s="31">
        <v>352.15</v>
      </c>
      <c r="L231" s="31">
        <v>342.75</v>
      </c>
      <c r="M231" s="31">
        <v>16.401420000000002</v>
      </c>
      <c r="N231" s="1"/>
      <c r="O231" s="1"/>
    </row>
    <row r="232" spans="1:15" ht="12.75" customHeight="1">
      <c r="A232" s="33">
        <v>222</v>
      </c>
      <c r="B232" s="53" t="s">
        <v>409</v>
      </c>
      <c r="C232" s="31">
        <v>63.75</v>
      </c>
      <c r="D232" s="36">
        <v>63.166666666666664</v>
      </c>
      <c r="E232" s="36">
        <v>61.433333333333323</v>
      </c>
      <c r="F232" s="36">
        <v>59.11666666666666</v>
      </c>
      <c r="G232" s="36">
        <v>57.383333333333319</v>
      </c>
      <c r="H232" s="36">
        <v>65.48333333333332</v>
      </c>
      <c r="I232" s="36">
        <v>67.216666666666669</v>
      </c>
      <c r="J232" s="36">
        <v>69.533333333333331</v>
      </c>
      <c r="K232" s="31">
        <v>64.900000000000006</v>
      </c>
      <c r="L232" s="31">
        <v>60.85</v>
      </c>
      <c r="M232" s="31">
        <v>276.92371000000003</v>
      </c>
      <c r="N232" s="1"/>
      <c r="O232" s="1"/>
    </row>
    <row r="233" spans="1:15" ht="12.75" customHeight="1">
      <c r="A233" s="33">
        <v>223</v>
      </c>
      <c r="B233" s="53" t="s">
        <v>813</v>
      </c>
      <c r="C233" s="31">
        <v>232.15</v>
      </c>
      <c r="D233" s="36">
        <v>231.21666666666667</v>
      </c>
      <c r="E233" s="36">
        <v>226.68333333333334</v>
      </c>
      <c r="F233" s="36">
        <v>221.21666666666667</v>
      </c>
      <c r="G233" s="36">
        <v>216.68333333333334</v>
      </c>
      <c r="H233" s="36">
        <v>236.68333333333334</v>
      </c>
      <c r="I233" s="36">
        <v>241.2166666666667</v>
      </c>
      <c r="J233" s="36">
        <v>246.68333333333334</v>
      </c>
      <c r="K233" s="31">
        <v>235.75</v>
      </c>
      <c r="L233" s="31">
        <v>225.75</v>
      </c>
      <c r="M233" s="31">
        <v>153.00004000000001</v>
      </c>
      <c r="N233" s="1"/>
      <c r="O233" s="1"/>
    </row>
    <row r="234" spans="1:15" ht="12.75" customHeight="1">
      <c r="A234" s="33">
        <v>224</v>
      </c>
      <c r="B234" s="53" t="s">
        <v>155</v>
      </c>
      <c r="C234" s="31">
        <v>425.85</v>
      </c>
      <c r="D234" s="36">
        <v>426.38333333333338</v>
      </c>
      <c r="E234" s="36">
        <v>424.06666666666678</v>
      </c>
      <c r="F234" s="36">
        <v>422.28333333333342</v>
      </c>
      <c r="G234" s="36">
        <v>419.96666666666681</v>
      </c>
      <c r="H234" s="36">
        <v>428.16666666666674</v>
      </c>
      <c r="I234" s="36">
        <v>430.48333333333335</v>
      </c>
      <c r="J234" s="36">
        <v>432.26666666666671</v>
      </c>
      <c r="K234" s="31">
        <v>428.7</v>
      </c>
      <c r="L234" s="31">
        <v>424.6</v>
      </c>
      <c r="M234" s="31">
        <v>88.536779999999993</v>
      </c>
      <c r="N234" s="1"/>
      <c r="O234" s="1"/>
    </row>
    <row r="235" spans="1:15" ht="12.75" customHeight="1">
      <c r="A235" s="33">
        <v>225</v>
      </c>
      <c r="B235" s="53" t="s">
        <v>410</v>
      </c>
      <c r="C235" s="31">
        <v>272.60000000000002</v>
      </c>
      <c r="D235" s="36">
        <v>272.41666666666669</v>
      </c>
      <c r="E235" s="36">
        <v>267.73333333333335</v>
      </c>
      <c r="F235" s="36">
        <v>262.86666666666667</v>
      </c>
      <c r="G235" s="36">
        <v>258.18333333333334</v>
      </c>
      <c r="H235" s="36">
        <v>277.28333333333336</v>
      </c>
      <c r="I235" s="36">
        <v>281.96666666666664</v>
      </c>
      <c r="J235" s="36">
        <v>286.83333333333337</v>
      </c>
      <c r="K235" s="31">
        <v>277.10000000000002</v>
      </c>
      <c r="L235" s="31">
        <v>267.55</v>
      </c>
      <c r="M235" s="31">
        <v>18.1068</v>
      </c>
      <c r="N235" s="1"/>
      <c r="O235" s="1"/>
    </row>
    <row r="236" spans="1:15" ht="12.75" customHeight="1">
      <c r="A236" s="33">
        <v>226</v>
      </c>
      <c r="B236" s="53" t="s">
        <v>145</v>
      </c>
      <c r="C236" s="31">
        <v>227.4</v>
      </c>
      <c r="D236" s="36">
        <v>225.11666666666665</v>
      </c>
      <c r="E236" s="36">
        <v>220.73333333333329</v>
      </c>
      <c r="F236" s="36">
        <v>214.06666666666663</v>
      </c>
      <c r="G236" s="36">
        <v>209.68333333333328</v>
      </c>
      <c r="H236" s="36">
        <v>231.7833333333333</v>
      </c>
      <c r="I236" s="36">
        <v>236.16666666666669</v>
      </c>
      <c r="J236" s="36">
        <v>242.83333333333331</v>
      </c>
      <c r="K236" s="31">
        <v>229.5</v>
      </c>
      <c r="L236" s="31">
        <v>218.45</v>
      </c>
      <c r="M236" s="31">
        <v>34.750799999999998</v>
      </c>
      <c r="N236" s="1"/>
      <c r="O236" s="1"/>
    </row>
    <row r="237" spans="1:15" ht="12.75" customHeight="1">
      <c r="A237" s="33">
        <v>227</v>
      </c>
      <c r="B237" s="53" t="s">
        <v>135</v>
      </c>
      <c r="C237" s="31">
        <v>180.55</v>
      </c>
      <c r="D237" s="36">
        <v>179.76666666666665</v>
      </c>
      <c r="E237" s="36">
        <v>177.73333333333329</v>
      </c>
      <c r="F237" s="36">
        <v>174.91666666666663</v>
      </c>
      <c r="G237" s="36">
        <v>172.88333333333327</v>
      </c>
      <c r="H237" s="36">
        <v>182.58333333333331</v>
      </c>
      <c r="I237" s="36">
        <v>184.61666666666667</v>
      </c>
      <c r="J237" s="36">
        <v>187.43333333333334</v>
      </c>
      <c r="K237" s="31">
        <v>181.8</v>
      </c>
      <c r="L237" s="31">
        <v>176.95</v>
      </c>
      <c r="M237" s="31">
        <v>74.266630000000006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2620.65</v>
      </c>
      <c r="D238" s="36">
        <v>2645.1333333333332</v>
      </c>
      <c r="E238" s="36">
        <v>2562.3666666666663</v>
      </c>
      <c r="F238" s="36">
        <v>2504.083333333333</v>
      </c>
      <c r="G238" s="36">
        <v>2421.3166666666662</v>
      </c>
      <c r="H238" s="36">
        <v>2703.4166666666665</v>
      </c>
      <c r="I238" s="36">
        <v>2786.1833333333329</v>
      </c>
      <c r="J238" s="36">
        <v>2844.4666666666667</v>
      </c>
      <c r="K238" s="31">
        <v>2727.9</v>
      </c>
      <c r="L238" s="31">
        <v>2586.85</v>
      </c>
      <c r="M238" s="31">
        <v>5.0880799999999997</v>
      </c>
      <c r="N238" s="1"/>
      <c r="O238" s="1"/>
    </row>
    <row r="239" spans="1:15" ht="12.75" customHeight="1">
      <c r="A239" s="33">
        <v>229</v>
      </c>
      <c r="B239" s="53" t="s">
        <v>280</v>
      </c>
      <c r="C239" s="31">
        <v>533.70000000000005</v>
      </c>
      <c r="D239" s="36">
        <v>533.06666666666672</v>
      </c>
      <c r="E239" s="36">
        <v>529.43333333333339</v>
      </c>
      <c r="F239" s="36">
        <v>525.16666666666663</v>
      </c>
      <c r="G239" s="36">
        <v>521.5333333333333</v>
      </c>
      <c r="H239" s="36">
        <v>537.33333333333348</v>
      </c>
      <c r="I239" s="36">
        <v>540.96666666666692</v>
      </c>
      <c r="J239" s="36">
        <v>545.23333333333358</v>
      </c>
      <c r="K239" s="31">
        <v>536.70000000000005</v>
      </c>
      <c r="L239" s="31">
        <v>528.79999999999995</v>
      </c>
      <c r="M239" s="31">
        <v>15.39019</v>
      </c>
      <c r="N239" s="1"/>
      <c r="O239" s="1"/>
    </row>
    <row r="240" spans="1:15" ht="12.75" customHeight="1">
      <c r="A240" s="33">
        <v>230</v>
      </c>
      <c r="B240" s="53" t="s">
        <v>142</v>
      </c>
      <c r="C240" s="31">
        <v>142.4</v>
      </c>
      <c r="D240" s="36">
        <v>141.75</v>
      </c>
      <c r="E240" s="36">
        <v>140.5</v>
      </c>
      <c r="F240" s="36">
        <v>138.6</v>
      </c>
      <c r="G240" s="36">
        <v>137.35</v>
      </c>
      <c r="H240" s="36">
        <v>143.65</v>
      </c>
      <c r="I240" s="36">
        <v>144.9</v>
      </c>
      <c r="J240" s="36">
        <v>146.80000000000001</v>
      </c>
      <c r="K240" s="31">
        <v>143</v>
      </c>
      <c r="L240" s="31">
        <v>139.85</v>
      </c>
      <c r="M240" s="31">
        <v>63.134189999999997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605.70000000000005</v>
      </c>
      <c r="D241" s="36">
        <v>603.53333333333342</v>
      </c>
      <c r="E241" s="36">
        <v>598.86666666666679</v>
      </c>
      <c r="F241" s="36">
        <v>592.03333333333342</v>
      </c>
      <c r="G241" s="36">
        <v>587.36666666666679</v>
      </c>
      <c r="H241" s="36">
        <v>610.36666666666679</v>
      </c>
      <c r="I241" s="36">
        <v>615.03333333333353</v>
      </c>
      <c r="J241" s="36">
        <v>621.86666666666679</v>
      </c>
      <c r="K241" s="31">
        <v>608.20000000000005</v>
      </c>
      <c r="L241" s="31">
        <v>596.70000000000005</v>
      </c>
      <c r="M241" s="31">
        <v>24.482589999999998</v>
      </c>
      <c r="N241" s="1"/>
      <c r="O241" s="1"/>
    </row>
    <row r="242" spans="1:15" ht="12.75" customHeight="1">
      <c r="A242" s="33">
        <v>232</v>
      </c>
      <c r="B242" s="53" t="s">
        <v>152</v>
      </c>
      <c r="C242" s="31">
        <v>174.2</v>
      </c>
      <c r="D242" s="36">
        <v>172.66666666666666</v>
      </c>
      <c r="E242" s="36">
        <v>170.83333333333331</v>
      </c>
      <c r="F242" s="36">
        <v>167.46666666666667</v>
      </c>
      <c r="G242" s="36">
        <v>165.63333333333333</v>
      </c>
      <c r="H242" s="36">
        <v>176.0333333333333</v>
      </c>
      <c r="I242" s="36">
        <v>177.86666666666662</v>
      </c>
      <c r="J242" s="36">
        <v>181.23333333333329</v>
      </c>
      <c r="K242" s="31">
        <v>174.5</v>
      </c>
      <c r="L242" s="31">
        <v>169.3</v>
      </c>
      <c r="M242" s="31">
        <v>290.81495000000001</v>
      </c>
      <c r="N242" s="1"/>
      <c r="O242" s="1"/>
    </row>
    <row r="243" spans="1:15" ht="12.75" customHeight="1">
      <c r="A243" s="33">
        <v>233</v>
      </c>
      <c r="B243" s="53" t="s">
        <v>411</v>
      </c>
      <c r="C243" s="31">
        <v>64.599999999999994</v>
      </c>
      <c r="D243" s="36">
        <v>64.466666666666654</v>
      </c>
      <c r="E243" s="36">
        <v>63.433333333333309</v>
      </c>
      <c r="F243" s="36">
        <v>62.266666666666652</v>
      </c>
      <c r="G243" s="36">
        <v>61.233333333333306</v>
      </c>
      <c r="H243" s="36">
        <v>65.633333333333312</v>
      </c>
      <c r="I243" s="36">
        <v>66.666666666666643</v>
      </c>
      <c r="J243" s="36">
        <v>67.833333333333314</v>
      </c>
      <c r="K243" s="31">
        <v>65.5</v>
      </c>
      <c r="L243" s="31">
        <v>63.3</v>
      </c>
      <c r="M243" s="31">
        <v>220.02905000000001</v>
      </c>
      <c r="N243" s="1"/>
      <c r="O243" s="1"/>
    </row>
    <row r="244" spans="1:15" ht="12.75" customHeight="1">
      <c r="A244" s="33">
        <v>234</v>
      </c>
      <c r="B244" s="53" t="s">
        <v>154</v>
      </c>
      <c r="C244" s="31">
        <v>1003.8</v>
      </c>
      <c r="D244" s="36">
        <v>993.4</v>
      </c>
      <c r="E244" s="36">
        <v>974.5</v>
      </c>
      <c r="F244" s="36">
        <v>945.2</v>
      </c>
      <c r="G244" s="36">
        <v>926.30000000000007</v>
      </c>
      <c r="H244" s="36">
        <v>1022.6999999999999</v>
      </c>
      <c r="I244" s="36">
        <v>1041.5999999999999</v>
      </c>
      <c r="J244" s="36">
        <v>1070.8999999999999</v>
      </c>
      <c r="K244" s="31">
        <v>1012.3</v>
      </c>
      <c r="L244" s="31">
        <v>964.1</v>
      </c>
      <c r="M244" s="31">
        <v>80.685860000000005</v>
      </c>
      <c r="N244" s="1"/>
      <c r="O244" s="1"/>
    </row>
    <row r="245" spans="1:15" ht="12.75" customHeight="1">
      <c r="A245" s="33">
        <v>235</v>
      </c>
      <c r="B245" s="53" t="s">
        <v>412</v>
      </c>
      <c r="C245" s="31">
        <v>146.1</v>
      </c>
      <c r="D245" s="36">
        <v>146.18333333333334</v>
      </c>
      <c r="E245" s="36">
        <v>144.21666666666667</v>
      </c>
      <c r="F245" s="36">
        <v>142.33333333333334</v>
      </c>
      <c r="G245" s="36">
        <v>140.36666666666667</v>
      </c>
      <c r="H245" s="36">
        <v>148.06666666666666</v>
      </c>
      <c r="I245" s="36">
        <v>150.03333333333336</v>
      </c>
      <c r="J245" s="36">
        <v>151.91666666666666</v>
      </c>
      <c r="K245" s="31">
        <v>148.15</v>
      </c>
      <c r="L245" s="31">
        <v>144.30000000000001</v>
      </c>
      <c r="M245" s="31">
        <v>592.36883</v>
      </c>
      <c r="N245" s="1"/>
      <c r="O245" s="1"/>
    </row>
    <row r="246" spans="1:15" ht="12.75" customHeight="1">
      <c r="A246" s="33">
        <v>236</v>
      </c>
      <c r="B246" s="53" t="s">
        <v>413</v>
      </c>
      <c r="C246" s="31">
        <v>1344.75</v>
      </c>
      <c r="D246" s="36">
        <v>1335.55</v>
      </c>
      <c r="E246" s="36">
        <v>1321.1999999999998</v>
      </c>
      <c r="F246" s="36">
        <v>1297.6499999999999</v>
      </c>
      <c r="G246" s="36">
        <v>1283.2999999999997</v>
      </c>
      <c r="H246" s="36">
        <v>1359.1</v>
      </c>
      <c r="I246" s="36">
        <v>1373.4499999999998</v>
      </c>
      <c r="J246" s="36">
        <v>1397</v>
      </c>
      <c r="K246" s="31">
        <v>1349.9</v>
      </c>
      <c r="L246" s="31">
        <v>1312</v>
      </c>
      <c r="M246" s="31">
        <v>0.48132999999999998</v>
      </c>
      <c r="N246" s="1"/>
      <c r="O246" s="1"/>
    </row>
    <row r="247" spans="1:15" ht="12.75" customHeight="1">
      <c r="A247" s="33">
        <v>237</v>
      </c>
      <c r="B247" s="53" t="s">
        <v>143</v>
      </c>
      <c r="C247" s="31">
        <v>443.65</v>
      </c>
      <c r="D247" s="36">
        <v>443.98333333333329</v>
      </c>
      <c r="E247" s="36">
        <v>440.01666666666659</v>
      </c>
      <c r="F247" s="36">
        <v>436.38333333333333</v>
      </c>
      <c r="G247" s="36">
        <v>432.41666666666663</v>
      </c>
      <c r="H247" s="36">
        <v>447.61666666666656</v>
      </c>
      <c r="I247" s="36">
        <v>451.58333333333326</v>
      </c>
      <c r="J247" s="36">
        <v>455.21666666666653</v>
      </c>
      <c r="K247" s="31">
        <v>447.95</v>
      </c>
      <c r="L247" s="31">
        <v>440.35</v>
      </c>
      <c r="M247" s="31">
        <v>20.566040000000001</v>
      </c>
      <c r="N247" s="1"/>
      <c r="O247" s="1"/>
    </row>
    <row r="248" spans="1:15" ht="12.75" customHeight="1">
      <c r="A248" s="33">
        <v>238</v>
      </c>
      <c r="B248" s="53" t="s">
        <v>149</v>
      </c>
      <c r="C248" s="31">
        <v>304.75</v>
      </c>
      <c r="D248" s="36">
        <v>307.63333333333333</v>
      </c>
      <c r="E248" s="36">
        <v>300.76666666666665</v>
      </c>
      <c r="F248" s="36">
        <v>296.7833333333333</v>
      </c>
      <c r="G248" s="36">
        <v>289.91666666666663</v>
      </c>
      <c r="H248" s="36">
        <v>311.61666666666667</v>
      </c>
      <c r="I248" s="36">
        <v>318.48333333333335</v>
      </c>
      <c r="J248" s="36">
        <v>322.4666666666667</v>
      </c>
      <c r="K248" s="31">
        <v>314.5</v>
      </c>
      <c r="L248" s="31">
        <v>303.64999999999998</v>
      </c>
      <c r="M248" s="31">
        <v>188.43574000000001</v>
      </c>
      <c r="N248" s="1"/>
      <c r="O248" s="1"/>
    </row>
    <row r="249" spans="1:15" ht="12.75" customHeight="1">
      <c r="A249" s="33">
        <v>239</v>
      </c>
      <c r="B249" s="53" t="s">
        <v>148</v>
      </c>
      <c r="C249" s="31">
        <v>1559.4</v>
      </c>
      <c r="D249" s="36">
        <v>1555.7833333333335</v>
      </c>
      <c r="E249" s="36">
        <v>1540.616666666667</v>
      </c>
      <c r="F249" s="36">
        <v>1521.8333333333335</v>
      </c>
      <c r="G249" s="36">
        <v>1506.666666666667</v>
      </c>
      <c r="H249" s="36">
        <v>1574.5666666666671</v>
      </c>
      <c r="I249" s="36">
        <v>1589.7333333333336</v>
      </c>
      <c r="J249" s="36">
        <v>1608.5166666666671</v>
      </c>
      <c r="K249" s="31">
        <v>1570.95</v>
      </c>
      <c r="L249" s="31">
        <v>1537</v>
      </c>
      <c r="M249" s="31">
        <v>23.35256</v>
      </c>
      <c r="N249" s="1"/>
      <c r="O249" s="1"/>
    </row>
    <row r="250" spans="1:15" ht="12.75" customHeight="1">
      <c r="A250" s="33">
        <v>240</v>
      </c>
      <c r="B250" s="53" t="s">
        <v>414</v>
      </c>
      <c r="C250" s="31">
        <v>35.75</v>
      </c>
      <c r="D250" s="36">
        <v>35.766666666666673</v>
      </c>
      <c r="E250" s="36">
        <v>35.333333333333343</v>
      </c>
      <c r="F250" s="36">
        <v>34.916666666666671</v>
      </c>
      <c r="G250" s="36">
        <v>34.483333333333341</v>
      </c>
      <c r="H250" s="36">
        <v>36.183333333333344</v>
      </c>
      <c r="I250" s="36">
        <v>36.616666666666667</v>
      </c>
      <c r="J250" s="36">
        <v>37.033333333333346</v>
      </c>
      <c r="K250" s="31">
        <v>36.200000000000003</v>
      </c>
      <c r="L250" s="31">
        <v>35.35</v>
      </c>
      <c r="M250" s="31">
        <v>287.82326999999998</v>
      </c>
      <c r="N250" s="1"/>
      <c r="O250" s="1"/>
    </row>
    <row r="251" spans="1:15" ht="12.75" customHeight="1">
      <c r="A251" s="33">
        <v>241</v>
      </c>
      <c r="B251" s="53" t="s">
        <v>184</v>
      </c>
      <c r="C251" s="31">
        <v>5656</v>
      </c>
      <c r="D251" s="36">
        <v>5675.5333333333328</v>
      </c>
      <c r="E251" s="36">
        <v>5617.9666666666653</v>
      </c>
      <c r="F251" s="36">
        <v>5579.9333333333325</v>
      </c>
      <c r="G251" s="36">
        <v>5522.366666666665</v>
      </c>
      <c r="H251" s="36">
        <v>5713.5666666666657</v>
      </c>
      <c r="I251" s="36">
        <v>5771.1333333333332</v>
      </c>
      <c r="J251" s="36">
        <v>5809.1666666666661</v>
      </c>
      <c r="K251" s="31">
        <v>5733.1</v>
      </c>
      <c r="L251" s="31">
        <v>5637.5</v>
      </c>
      <c r="M251" s="31">
        <v>1.6434299999999999</v>
      </c>
      <c r="N251" s="1"/>
      <c r="O251" s="1"/>
    </row>
    <row r="252" spans="1:15" ht="12.75" customHeight="1">
      <c r="A252" s="33">
        <v>242</v>
      </c>
      <c r="B252" s="53" t="s">
        <v>150</v>
      </c>
      <c r="C252" s="31">
        <v>1482.85</v>
      </c>
      <c r="D252" s="36">
        <v>1485.6166666666668</v>
      </c>
      <c r="E252" s="36">
        <v>1478.0833333333335</v>
      </c>
      <c r="F252" s="36">
        <v>1473.3166666666666</v>
      </c>
      <c r="G252" s="36">
        <v>1465.7833333333333</v>
      </c>
      <c r="H252" s="36">
        <v>1490.3833333333337</v>
      </c>
      <c r="I252" s="36">
        <v>1497.916666666667</v>
      </c>
      <c r="J252" s="36">
        <v>1502.6833333333338</v>
      </c>
      <c r="K252" s="31">
        <v>1493.15</v>
      </c>
      <c r="L252" s="31">
        <v>1480.85</v>
      </c>
      <c r="M252" s="31">
        <v>72.793999999999997</v>
      </c>
      <c r="N252" s="1"/>
      <c r="O252" s="1"/>
    </row>
    <row r="253" spans="1:15" ht="12.75" customHeight="1">
      <c r="A253" s="33">
        <v>243</v>
      </c>
      <c r="B253" s="53" t="s">
        <v>833</v>
      </c>
      <c r="C253" s="31">
        <v>3738.8</v>
      </c>
      <c r="D253" s="36">
        <v>3720.8833333333332</v>
      </c>
      <c r="E253" s="36">
        <v>3682.8166666666666</v>
      </c>
      <c r="F253" s="36">
        <v>3626.8333333333335</v>
      </c>
      <c r="G253" s="36">
        <v>3588.7666666666669</v>
      </c>
      <c r="H253" s="36">
        <v>3776.8666666666663</v>
      </c>
      <c r="I253" s="36">
        <v>3814.9333333333329</v>
      </c>
      <c r="J253" s="36">
        <v>3870.9166666666661</v>
      </c>
      <c r="K253" s="31">
        <v>3758.95</v>
      </c>
      <c r="L253" s="31">
        <v>3664.9</v>
      </c>
      <c r="M253" s="31">
        <v>0.13714999999999999</v>
      </c>
      <c r="N253" s="1"/>
      <c r="O253" s="1"/>
    </row>
    <row r="254" spans="1:15" ht="12.75" customHeight="1">
      <c r="A254" s="33">
        <v>244</v>
      </c>
      <c r="B254" s="53" t="s">
        <v>151</v>
      </c>
      <c r="C254" s="31">
        <v>1085.55</v>
      </c>
      <c r="D254" s="36">
        <v>1076.4833333333333</v>
      </c>
      <c r="E254" s="36">
        <v>1063.0666666666666</v>
      </c>
      <c r="F254" s="36">
        <v>1040.5833333333333</v>
      </c>
      <c r="G254" s="36">
        <v>1027.1666666666665</v>
      </c>
      <c r="H254" s="36">
        <v>1098.9666666666667</v>
      </c>
      <c r="I254" s="36">
        <v>1112.3833333333332</v>
      </c>
      <c r="J254" s="36">
        <v>1134.8666666666668</v>
      </c>
      <c r="K254" s="31">
        <v>1089.9000000000001</v>
      </c>
      <c r="L254" s="31">
        <v>1054</v>
      </c>
      <c r="M254" s="31">
        <v>4.5356500000000004</v>
      </c>
      <c r="N254" s="1"/>
      <c r="O254" s="1"/>
    </row>
    <row r="255" spans="1:15" ht="12.75" customHeight="1">
      <c r="A255" s="33">
        <v>245</v>
      </c>
      <c r="B255" s="53" t="s">
        <v>147</v>
      </c>
      <c r="C255" s="31">
        <v>3567.8</v>
      </c>
      <c r="D255" s="36">
        <v>3587.7666666666664</v>
      </c>
      <c r="E255" s="36">
        <v>3530.5333333333328</v>
      </c>
      <c r="F255" s="36">
        <v>3493.2666666666664</v>
      </c>
      <c r="G255" s="36">
        <v>3436.0333333333328</v>
      </c>
      <c r="H255" s="36">
        <v>3625.0333333333328</v>
      </c>
      <c r="I255" s="36">
        <v>3682.2666666666664</v>
      </c>
      <c r="J255" s="36">
        <v>3719.5333333333328</v>
      </c>
      <c r="K255" s="31">
        <v>3645</v>
      </c>
      <c r="L255" s="31">
        <v>3550.5</v>
      </c>
      <c r="M255" s="31">
        <v>9.3679799999999993</v>
      </c>
      <c r="N255" s="1"/>
      <c r="O255" s="1"/>
    </row>
    <row r="256" spans="1:15" ht="12.75" customHeight="1">
      <c r="A256" s="33">
        <v>246</v>
      </c>
      <c r="B256" s="53" t="s">
        <v>153</v>
      </c>
      <c r="C256" s="31">
        <v>1233.55</v>
      </c>
      <c r="D256" s="36">
        <v>1235.4833333333333</v>
      </c>
      <c r="E256" s="36">
        <v>1223.3666666666668</v>
      </c>
      <c r="F256" s="36">
        <v>1213.1833333333334</v>
      </c>
      <c r="G256" s="36">
        <v>1201.0666666666668</v>
      </c>
      <c r="H256" s="36">
        <v>1245.6666666666667</v>
      </c>
      <c r="I256" s="36">
        <v>1257.7833333333331</v>
      </c>
      <c r="J256" s="36">
        <v>1267.9666666666667</v>
      </c>
      <c r="K256" s="31">
        <v>1247.5999999999999</v>
      </c>
      <c r="L256" s="31">
        <v>1225.3</v>
      </c>
      <c r="M256" s="31">
        <v>1.9882500000000001</v>
      </c>
      <c r="N256" s="1"/>
      <c r="O256" s="1"/>
    </row>
    <row r="257" spans="1:15" ht="12.75" customHeight="1">
      <c r="A257" s="33">
        <v>247</v>
      </c>
      <c r="B257" s="53" t="s">
        <v>415</v>
      </c>
      <c r="C257" s="31">
        <v>1674.7</v>
      </c>
      <c r="D257" s="36">
        <v>1679.5666666666666</v>
      </c>
      <c r="E257" s="36">
        <v>1656.1333333333332</v>
      </c>
      <c r="F257" s="36">
        <v>1637.5666666666666</v>
      </c>
      <c r="G257" s="36">
        <v>1614.1333333333332</v>
      </c>
      <c r="H257" s="36">
        <v>1698.1333333333332</v>
      </c>
      <c r="I257" s="36">
        <v>1721.5666666666666</v>
      </c>
      <c r="J257" s="36">
        <v>1740.1333333333332</v>
      </c>
      <c r="K257" s="31">
        <v>1703</v>
      </c>
      <c r="L257" s="31">
        <v>1661</v>
      </c>
      <c r="M257" s="31">
        <v>0.70428000000000002</v>
      </c>
      <c r="N257" s="1"/>
      <c r="O257" s="1"/>
    </row>
    <row r="258" spans="1:15" ht="12.75" customHeight="1">
      <c r="A258" s="33">
        <v>248</v>
      </c>
      <c r="B258" s="53" t="s">
        <v>157</v>
      </c>
      <c r="C258" s="31">
        <v>4330.2</v>
      </c>
      <c r="D258" s="36">
        <v>4309.2166666666662</v>
      </c>
      <c r="E258" s="36">
        <v>4258.5333333333328</v>
      </c>
      <c r="F258" s="36">
        <v>4186.8666666666668</v>
      </c>
      <c r="G258" s="36">
        <v>4136.1833333333334</v>
      </c>
      <c r="H258" s="36">
        <v>4380.8833333333323</v>
      </c>
      <c r="I258" s="36">
        <v>4431.5666666666648</v>
      </c>
      <c r="J258" s="36">
        <v>4503.2333333333318</v>
      </c>
      <c r="K258" s="31">
        <v>4359.8999999999996</v>
      </c>
      <c r="L258" s="31">
        <v>4237.55</v>
      </c>
      <c r="M258" s="31">
        <v>1.04691</v>
      </c>
      <c r="N258" s="1"/>
      <c r="O258" s="1"/>
    </row>
    <row r="259" spans="1:15" ht="12.75" customHeight="1">
      <c r="A259" s="33">
        <v>249</v>
      </c>
      <c r="B259" s="53" t="s">
        <v>416</v>
      </c>
      <c r="C259" s="31">
        <v>1801.95</v>
      </c>
      <c r="D259" s="36">
        <v>1817.0166666666664</v>
      </c>
      <c r="E259" s="36">
        <v>1782.0333333333328</v>
      </c>
      <c r="F259" s="36">
        <v>1762.1166666666663</v>
      </c>
      <c r="G259" s="36">
        <v>1727.1333333333328</v>
      </c>
      <c r="H259" s="36">
        <v>1836.9333333333329</v>
      </c>
      <c r="I259" s="36">
        <v>1871.9166666666665</v>
      </c>
      <c r="J259" s="36">
        <v>1891.833333333333</v>
      </c>
      <c r="K259" s="31">
        <v>1852</v>
      </c>
      <c r="L259" s="31">
        <v>1797.1</v>
      </c>
      <c r="M259" s="31">
        <v>2.3638400000000002</v>
      </c>
      <c r="N259" s="1"/>
      <c r="O259" s="1"/>
    </row>
    <row r="260" spans="1:15" ht="12.75" customHeight="1">
      <c r="A260" s="33">
        <v>250</v>
      </c>
      <c r="B260" s="53" t="s">
        <v>417</v>
      </c>
      <c r="C260" s="31">
        <v>889.3</v>
      </c>
      <c r="D260" s="36">
        <v>887.31666666666661</v>
      </c>
      <c r="E260" s="36">
        <v>877.18333333333317</v>
      </c>
      <c r="F260" s="36">
        <v>865.06666666666661</v>
      </c>
      <c r="G260" s="36">
        <v>854.93333333333317</v>
      </c>
      <c r="H260" s="36">
        <v>899.43333333333317</v>
      </c>
      <c r="I260" s="36">
        <v>909.56666666666661</v>
      </c>
      <c r="J260" s="36">
        <v>921.68333333333317</v>
      </c>
      <c r="K260" s="31">
        <v>897.45</v>
      </c>
      <c r="L260" s="31">
        <v>875.2</v>
      </c>
      <c r="M260" s="31">
        <v>1.3957200000000001</v>
      </c>
      <c r="N260" s="1"/>
      <c r="O260" s="1"/>
    </row>
    <row r="261" spans="1:15" ht="12.75" customHeight="1">
      <c r="A261" s="33">
        <v>251</v>
      </c>
      <c r="B261" s="53" t="s">
        <v>418</v>
      </c>
      <c r="C261" s="31">
        <v>342.7</v>
      </c>
      <c r="D261" s="36">
        <v>340.73333333333335</v>
      </c>
      <c r="E261" s="36">
        <v>334.16666666666669</v>
      </c>
      <c r="F261" s="36">
        <v>325.63333333333333</v>
      </c>
      <c r="G261" s="36">
        <v>319.06666666666666</v>
      </c>
      <c r="H261" s="36">
        <v>349.26666666666671</v>
      </c>
      <c r="I261" s="36">
        <v>355.83333333333331</v>
      </c>
      <c r="J261" s="36">
        <v>364.36666666666673</v>
      </c>
      <c r="K261" s="31">
        <v>347.3</v>
      </c>
      <c r="L261" s="31">
        <v>332.2</v>
      </c>
      <c r="M261" s="31">
        <v>16.30246</v>
      </c>
      <c r="N261" s="1"/>
      <c r="O261" s="1"/>
    </row>
    <row r="262" spans="1:15" ht="12.75" customHeight="1">
      <c r="A262" s="33">
        <v>252</v>
      </c>
      <c r="B262" s="53" t="s">
        <v>419</v>
      </c>
      <c r="C262" s="31">
        <v>80.150000000000006</v>
      </c>
      <c r="D262" s="36">
        <v>79.783333333333346</v>
      </c>
      <c r="E262" s="36">
        <v>78.566666666666691</v>
      </c>
      <c r="F262" s="36">
        <v>76.983333333333348</v>
      </c>
      <c r="G262" s="36">
        <v>75.766666666666694</v>
      </c>
      <c r="H262" s="36">
        <v>81.366666666666688</v>
      </c>
      <c r="I262" s="36">
        <v>82.583333333333357</v>
      </c>
      <c r="J262" s="36">
        <v>84.166666666666686</v>
      </c>
      <c r="K262" s="31">
        <v>81</v>
      </c>
      <c r="L262" s="31">
        <v>78.2</v>
      </c>
      <c r="M262" s="31">
        <v>53.219290000000001</v>
      </c>
      <c r="N262" s="1"/>
      <c r="O262" s="1"/>
    </row>
    <row r="263" spans="1:15" ht="12.75" customHeight="1">
      <c r="A263" s="33">
        <v>253</v>
      </c>
      <c r="B263" s="53" t="s">
        <v>281</v>
      </c>
      <c r="C263" s="31">
        <v>542.20000000000005</v>
      </c>
      <c r="D263" s="36">
        <v>534.91666666666663</v>
      </c>
      <c r="E263" s="36">
        <v>526.83333333333326</v>
      </c>
      <c r="F263" s="36">
        <v>511.46666666666658</v>
      </c>
      <c r="G263" s="36">
        <v>503.38333333333321</v>
      </c>
      <c r="H263" s="36">
        <v>550.2833333333333</v>
      </c>
      <c r="I263" s="36">
        <v>558.36666666666656</v>
      </c>
      <c r="J263" s="36">
        <v>573.73333333333335</v>
      </c>
      <c r="K263" s="31">
        <v>543</v>
      </c>
      <c r="L263" s="31">
        <v>519.54999999999995</v>
      </c>
      <c r="M263" s="31">
        <v>40.410530000000001</v>
      </c>
      <c r="N263" s="1"/>
      <c r="O263" s="1"/>
    </row>
    <row r="264" spans="1:15" ht="12.75" customHeight="1">
      <c r="A264" s="33">
        <v>254</v>
      </c>
      <c r="B264" s="53" t="s">
        <v>158</v>
      </c>
      <c r="C264" s="31">
        <v>879.25</v>
      </c>
      <c r="D264" s="36">
        <v>874.21666666666658</v>
      </c>
      <c r="E264" s="36">
        <v>866.58333333333314</v>
      </c>
      <c r="F264" s="36">
        <v>853.91666666666652</v>
      </c>
      <c r="G264" s="36">
        <v>846.28333333333308</v>
      </c>
      <c r="H264" s="36">
        <v>886.88333333333321</v>
      </c>
      <c r="I264" s="36">
        <v>894.51666666666665</v>
      </c>
      <c r="J264" s="36">
        <v>907.18333333333328</v>
      </c>
      <c r="K264" s="31">
        <v>881.85</v>
      </c>
      <c r="L264" s="31">
        <v>861.55</v>
      </c>
      <c r="M264" s="31">
        <v>27.847829999999998</v>
      </c>
      <c r="N264" s="1"/>
      <c r="O264" s="1"/>
    </row>
    <row r="265" spans="1:15" ht="12.75" customHeight="1">
      <c r="A265" s="33">
        <v>255</v>
      </c>
      <c r="B265" s="53" t="s">
        <v>420</v>
      </c>
      <c r="C265" s="31">
        <v>135.30000000000001</v>
      </c>
      <c r="D265" s="36">
        <v>135.36666666666665</v>
      </c>
      <c r="E265" s="36">
        <v>133.6333333333333</v>
      </c>
      <c r="F265" s="36">
        <v>131.96666666666664</v>
      </c>
      <c r="G265" s="36">
        <v>130.23333333333329</v>
      </c>
      <c r="H265" s="36">
        <v>137.0333333333333</v>
      </c>
      <c r="I265" s="36">
        <v>138.76666666666665</v>
      </c>
      <c r="J265" s="36">
        <v>140.43333333333331</v>
      </c>
      <c r="K265" s="31">
        <v>137.1</v>
      </c>
      <c r="L265" s="31">
        <v>133.69999999999999</v>
      </c>
      <c r="M265" s="31">
        <v>48.997390000000003</v>
      </c>
      <c r="N265" s="1"/>
      <c r="O265" s="1"/>
    </row>
    <row r="266" spans="1:15" ht="12.75" customHeight="1">
      <c r="A266" s="33">
        <v>256</v>
      </c>
      <c r="B266" s="53" t="s">
        <v>873</v>
      </c>
      <c r="C266" s="31">
        <v>487</v>
      </c>
      <c r="D266" s="36">
        <v>481.48333333333335</v>
      </c>
      <c r="E266" s="36">
        <v>472.9666666666667</v>
      </c>
      <c r="F266" s="36">
        <v>458.93333333333334</v>
      </c>
      <c r="G266" s="36">
        <v>450.41666666666669</v>
      </c>
      <c r="H266" s="36">
        <v>495.51666666666671</v>
      </c>
      <c r="I266" s="36">
        <v>504.03333333333336</v>
      </c>
      <c r="J266" s="36">
        <v>518.06666666666672</v>
      </c>
      <c r="K266" s="31">
        <v>490</v>
      </c>
      <c r="L266" s="31">
        <v>467.45</v>
      </c>
      <c r="M266" s="31">
        <v>9.3593100000000007</v>
      </c>
      <c r="N266" s="1"/>
      <c r="O266" s="1"/>
    </row>
    <row r="267" spans="1:15" ht="12.75" customHeight="1">
      <c r="A267" s="33">
        <v>257</v>
      </c>
      <c r="B267" s="53" t="s">
        <v>421</v>
      </c>
      <c r="C267" s="31">
        <v>715.8</v>
      </c>
      <c r="D267" s="36">
        <v>718.25</v>
      </c>
      <c r="E267" s="36">
        <v>710.55</v>
      </c>
      <c r="F267" s="36">
        <v>705.3</v>
      </c>
      <c r="G267" s="36">
        <v>697.59999999999991</v>
      </c>
      <c r="H267" s="36">
        <v>723.5</v>
      </c>
      <c r="I267" s="36">
        <v>731.2</v>
      </c>
      <c r="J267" s="36">
        <v>736.45</v>
      </c>
      <c r="K267" s="31">
        <v>725.95</v>
      </c>
      <c r="L267" s="31">
        <v>713</v>
      </c>
      <c r="M267" s="31">
        <v>10.712389999999999</v>
      </c>
      <c r="N267" s="1"/>
      <c r="O267" s="1"/>
    </row>
    <row r="268" spans="1:15" ht="12.75" customHeight="1">
      <c r="A268" s="33">
        <v>258</v>
      </c>
      <c r="B268" s="53" t="s">
        <v>156</v>
      </c>
      <c r="C268" s="31">
        <v>896.9</v>
      </c>
      <c r="D268" s="36">
        <v>884.73333333333323</v>
      </c>
      <c r="E268" s="36">
        <v>869.46666666666647</v>
      </c>
      <c r="F268" s="36">
        <v>842.03333333333319</v>
      </c>
      <c r="G268" s="36">
        <v>826.76666666666642</v>
      </c>
      <c r="H268" s="36">
        <v>912.16666666666652</v>
      </c>
      <c r="I268" s="36">
        <v>927.43333333333317</v>
      </c>
      <c r="J268" s="36">
        <v>954.86666666666656</v>
      </c>
      <c r="K268" s="31">
        <v>900</v>
      </c>
      <c r="L268" s="31">
        <v>857.3</v>
      </c>
      <c r="M268" s="31">
        <v>40.874360000000003</v>
      </c>
      <c r="N268" s="1"/>
      <c r="O268" s="1"/>
    </row>
    <row r="269" spans="1:15" ht="12.75" customHeight="1">
      <c r="A269" s="33">
        <v>259</v>
      </c>
      <c r="B269" s="53" t="s">
        <v>159</v>
      </c>
      <c r="C269" s="31">
        <v>458.2</v>
      </c>
      <c r="D269" s="36">
        <v>460.08333333333331</v>
      </c>
      <c r="E269" s="36">
        <v>455.11666666666662</v>
      </c>
      <c r="F269" s="36">
        <v>452.0333333333333</v>
      </c>
      <c r="G269" s="36">
        <v>447.06666666666661</v>
      </c>
      <c r="H269" s="36">
        <v>463.16666666666663</v>
      </c>
      <c r="I269" s="36">
        <v>468.13333333333333</v>
      </c>
      <c r="J269" s="36">
        <v>471.21666666666664</v>
      </c>
      <c r="K269" s="31">
        <v>465.05</v>
      </c>
      <c r="L269" s="31">
        <v>457</v>
      </c>
      <c r="M269" s="31">
        <v>35.21884</v>
      </c>
      <c r="N269" s="1"/>
      <c r="O269" s="1"/>
    </row>
    <row r="270" spans="1:15" ht="12.75" customHeight="1">
      <c r="A270" s="33">
        <v>260</v>
      </c>
      <c r="B270" s="53" t="s">
        <v>422</v>
      </c>
      <c r="C270" s="31">
        <v>461.6</v>
      </c>
      <c r="D270" s="36">
        <v>463.01666666666665</v>
      </c>
      <c r="E270" s="36">
        <v>456.08333333333331</v>
      </c>
      <c r="F270" s="36">
        <v>450.56666666666666</v>
      </c>
      <c r="G270" s="36">
        <v>443.63333333333333</v>
      </c>
      <c r="H270" s="36">
        <v>468.5333333333333</v>
      </c>
      <c r="I270" s="36">
        <v>475.4666666666667</v>
      </c>
      <c r="J270" s="36">
        <v>480.98333333333329</v>
      </c>
      <c r="K270" s="31">
        <v>469.95</v>
      </c>
      <c r="L270" s="31">
        <v>457.5</v>
      </c>
      <c r="M270" s="31">
        <v>1.56134</v>
      </c>
      <c r="N270" s="1"/>
      <c r="O270" s="1"/>
    </row>
    <row r="271" spans="1:15" ht="12.75" customHeight="1">
      <c r="A271" s="33">
        <v>261</v>
      </c>
      <c r="B271" s="53" t="s">
        <v>423</v>
      </c>
      <c r="C271" s="31">
        <v>589.45000000000005</v>
      </c>
      <c r="D271" s="36">
        <v>584.08333333333337</v>
      </c>
      <c r="E271" s="36">
        <v>571.9666666666667</v>
      </c>
      <c r="F271" s="36">
        <v>554.48333333333335</v>
      </c>
      <c r="G271" s="36">
        <v>542.36666666666667</v>
      </c>
      <c r="H271" s="36">
        <v>601.56666666666672</v>
      </c>
      <c r="I271" s="36">
        <v>613.68333333333328</v>
      </c>
      <c r="J271" s="36">
        <v>631.16666666666674</v>
      </c>
      <c r="K271" s="31">
        <v>596.20000000000005</v>
      </c>
      <c r="L271" s="31">
        <v>566.6</v>
      </c>
      <c r="M271" s="31">
        <v>5.0628099999999998</v>
      </c>
      <c r="N271" s="1"/>
      <c r="O271" s="1"/>
    </row>
    <row r="272" spans="1:15" ht="12.75" customHeight="1">
      <c r="A272" s="33">
        <v>262</v>
      </c>
      <c r="B272" s="53" t="s">
        <v>424</v>
      </c>
      <c r="C272" s="31">
        <v>862.2</v>
      </c>
      <c r="D272" s="36">
        <v>854.7166666666667</v>
      </c>
      <c r="E272" s="36">
        <v>840.73333333333335</v>
      </c>
      <c r="F272" s="36">
        <v>819.26666666666665</v>
      </c>
      <c r="G272" s="36">
        <v>805.2833333333333</v>
      </c>
      <c r="H272" s="36">
        <v>876.18333333333339</v>
      </c>
      <c r="I272" s="36">
        <v>890.16666666666674</v>
      </c>
      <c r="J272" s="36">
        <v>911.63333333333344</v>
      </c>
      <c r="K272" s="31">
        <v>868.7</v>
      </c>
      <c r="L272" s="31">
        <v>833.25</v>
      </c>
      <c r="M272" s="31">
        <v>2.0097100000000001</v>
      </c>
      <c r="N272" s="1"/>
      <c r="O272" s="1"/>
    </row>
    <row r="273" spans="1:15" ht="12.75" customHeight="1">
      <c r="A273" s="33">
        <v>263</v>
      </c>
      <c r="B273" s="53" t="s">
        <v>425</v>
      </c>
      <c r="C273" s="31">
        <v>448.65</v>
      </c>
      <c r="D273" s="36">
        <v>452.90000000000003</v>
      </c>
      <c r="E273" s="36">
        <v>439.80000000000007</v>
      </c>
      <c r="F273" s="36">
        <v>430.95000000000005</v>
      </c>
      <c r="G273" s="36">
        <v>417.85000000000008</v>
      </c>
      <c r="H273" s="36">
        <v>461.75000000000006</v>
      </c>
      <c r="I273" s="36">
        <v>474.85000000000008</v>
      </c>
      <c r="J273" s="36">
        <v>483.70000000000005</v>
      </c>
      <c r="K273" s="31">
        <v>466</v>
      </c>
      <c r="L273" s="31">
        <v>444.05</v>
      </c>
      <c r="M273" s="31">
        <v>7.7908299999999997</v>
      </c>
      <c r="N273" s="1"/>
      <c r="O273" s="1"/>
    </row>
    <row r="274" spans="1:15" ht="12.75" customHeight="1">
      <c r="A274" s="33">
        <v>264</v>
      </c>
      <c r="B274" s="53" t="s">
        <v>426</v>
      </c>
      <c r="C274" s="31">
        <v>852.15</v>
      </c>
      <c r="D274" s="36">
        <v>843.93333333333328</v>
      </c>
      <c r="E274" s="36">
        <v>833.56666666666661</v>
      </c>
      <c r="F274" s="36">
        <v>814.98333333333335</v>
      </c>
      <c r="G274" s="36">
        <v>804.61666666666667</v>
      </c>
      <c r="H274" s="36">
        <v>862.51666666666654</v>
      </c>
      <c r="I274" s="36">
        <v>872.8833333333331</v>
      </c>
      <c r="J274" s="36">
        <v>891.46666666666647</v>
      </c>
      <c r="K274" s="31">
        <v>854.3</v>
      </c>
      <c r="L274" s="31">
        <v>825.35</v>
      </c>
      <c r="M274" s="31">
        <v>2.3264399999999998</v>
      </c>
      <c r="N274" s="1"/>
      <c r="O274" s="1"/>
    </row>
    <row r="275" spans="1:15" ht="12.75" customHeight="1">
      <c r="A275" s="33">
        <v>265</v>
      </c>
      <c r="B275" s="53" t="s">
        <v>427</v>
      </c>
      <c r="C275" s="31">
        <v>3505.7</v>
      </c>
      <c r="D275" s="36">
        <v>3515.0499999999997</v>
      </c>
      <c r="E275" s="36">
        <v>3456.6499999999996</v>
      </c>
      <c r="F275" s="36">
        <v>3407.6</v>
      </c>
      <c r="G275" s="36">
        <v>3349.2</v>
      </c>
      <c r="H275" s="36">
        <v>3564.0999999999995</v>
      </c>
      <c r="I275" s="36">
        <v>3622.5</v>
      </c>
      <c r="J275" s="36">
        <v>3671.5499999999993</v>
      </c>
      <c r="K275" s="31">
        <v>3573.45</v>
      </c>
      <c r="L275" s="31">
        <v>3466</v>
      </c>
      <c r="M275" s="31">
        <v>2.2568700000000002</v>
      </c>
      <c r="N275" s="1"/>
      <c r="O275" s="1"/>
    </row>
    <row r="276" spans="1:15" ht="12.75" customHeight="1">
      <c r="A276" s="33">
        <v>266</v>
      </c>
      <c r="B276" s="53" t="s">
        <v>428</v>
      </c>
      <c r="C276" s="31">
        <v>261.64999999999998</v>
      </c>
      <c r="D276" s="36">
        <v>260.98333333333335</v>
      </c>
      <c r="E276" s="36">
        <v>254.66666666666669</v>
      </c>
      <c r="F276" s="36">
        <v>247.68333333333334</v>
      </c>
      <c r="G276" s="36">
        <v>241.36666666666667</v>
      </c>
      <c r="H276" s="36">
        <v>267.9666666666667</v>
      </c>
      <c r="I276" s="36">
        <v>274.2833333333333</v>
      </c>
      <c r="J276" s="36">
        <v>281.26666666666671</v>
      </c>
      <c r="K276" s="31">
        <v>267.3</v>
      </c>
      <c r="L276" s="31">
        <v>254</v>
      </c>
      <c r="M276" s="31">
        <v>28.49</v>
      </c>
      <c r="N276" s="1"/>
      <c r="O276" s="1"/>
    </row>
    <row r="277" spans="1:15" ht="12.75" customHeight="1">
      <c r="A277" s="33">
        <v>267</v>
      </c>
      <c r="B277" s="53" t="s">
        <v>429</v>
      </c>
      <c r="C277" s="31">
        <v>1511.5</v>
      </c>
      <c r="D277" s="36">
        <v>1519.1499999999999</v>
      </c>
      <c r="E277" s="36">
        <v>1476.3999999999996</v>
      </c>
      <c r="F277" s="36">
        <v>1441.2999999999997</v>
      </c>
      <c r="G277" s="36">
        <v>1398.5499999999995</v>
      </c>
      <c r="H277" s="36">
        <v>1554.2499999999998</v>
      </c>
      <c r="I277" s="36">
        <v>1597.0000000000002</v>
      </c>
      <c r="J277" s="36">
        <v>1632.1</v>
      </c>
      <c r="K277" s="31">
        <v>1561.9</v>
      </c>
      <c r="L277" s="31">
        <v>1484.05</v>
      </c>
      <c r="M277" s="31">
        <v>15.76132</v>
      </c>
      <c r="N277" s="1"/>
      <c r="O277" s="1"/>
    </row>
    <row r="278" spans="1:15" ht="12.75" customHeight="1">
      <c r="A278" s="33">
        <v>268</v>
      </c>
      <c r="B278" s="53" t="s">
        <v>430</v>
      </c>
      <c r="C278" s="31">
        <v>307.55</v>
      </c>
      <c r="D278" s="36">
        <v>308.5</v>
      </c>
      <c r="E278" s="36">
        <v>303.3</v>
      </c>
      <c r="F278" s="36">
        <v>299.05</v>
      </c>
      <c r="G278" s="36">
        <v>293.85000000000002</v>
      </c>
      <c r="H278" s="36">
        <v>312.75</v>
      </c>
      <c r="I278" s="36">
        <v>317.95000000000005</v>
      </c>
      <c r="J278" s="36">
        <v>322.2</v>
      </c>
      <c r="K278" s="31">
        <v>313.7</v>
      </c>
      <c r="L278" s="31">
        <v>304.25</v>
      </c>
      <c r="M278" s="31">
        <v>9.0717800000000004</v>
      </c>
      <c r="N278" s="1"/>
      <c r="O278" s="1"/>
    </row>
    <row r="279" spans="1:15" ht="12.75" customHeight="1">
      <c r="A279" s="33">
        <v>269</v>
      </c>
      <c r="B279" s="53" t="s">
        <v>835</v>
      </c>
      <c r="C279" s="31">
        <v>3899.15</v>
      </c>
      <c r="D279" s="36">
        <v>3894.1833333333338</v>
      </c>
      <c r="E279" s="36">
        <v>3868.5666666666675</v>
      </c>
      <c r="F279" s="36">
        <v>3837.9833333333336</v>
      </c>
      <c r="G279" s="36">
        <v>3812.3666666666672</v>
      </c>
      <c r="H279" s="36">
        <v>3924.7666666666678</v>
      </c>
      <c r="I279" s="36">
        <v>3950.3833333333337</v>
      </c>
      <c r="J279" s="36">
        <v>3980.9666666666681</v>
      </c>
      <c r="K279" s="31">
        <v>3919.8</v>
      </c>
      <c r="L279" s="31">
        <v>3863.6</v>
      </c>
      <c r="M279" s="31">
        <v>0.1014</v>
      </c>
      <c r="N279" s="1"/>
      <c r="O279" s="1"/>
    </row>
    <row r="280" spans="1:15" ht="12.75" customHeight="1">
      <c r="A280" s="33">
        <v>270</v>
      </c>
      <c r="B280" s="53" t="s">
        <v>431</v>
      </c>
      <c r="C280" s="31">
        <v>1270.25</v>
      </c>
      <c r="D280" s="36">
        <v>1262.6666666666667</v>
      </c>
      <c r="E280" s="36">
        <v>1235.3333333333335</v>
      </c>
      <c r="F280" s="36">
        <v>1200.4166666666667</v>
      </c>
      <c r="G280" s="36">
        <v>1173.0833333333335</v>
      </c>
      <c r="H280" s="36">
        <v>1297.5833333333335</v>
      </c>
      <c r="I280" s="36">
        <v>1324.916666666667</v>
      </c>
      <c r="J280" s="36">
        <v>1359.8333333333335</v>
      </c>
      <c r="K280" s="31">
        <v>1290</v>
      </c>
      <c r="L280" s="31">
        <v>1227.75</v>
      </c>
      <c r="M280" s="31">
        <v>2.6722700000000001</v>
      </c>
      <c r="N280" s="1"/>
      <c r="O280" s="1"/>
    </row>
    <row r="281" spans="1:15" ht="12.75" customHeight="1">
      <c r="A281" s="33">
        <v>271</v>
      </c>
      <c r="B281" s="53" t="s">
        <v>822</v>
      </c>
      <c r="C281" s="31">
        <v>1105.4000000000001</v>
      </c>
      <c r="D281" s="36">
        <v>1109.5666666666668</v>
      </c>
      <c r="E281" s="36">
        <v>1090.6833333333336</v>
      </c>
      <c r="F281" s="36">
        <v>1075.9666666666667</v>
      </c>
      <c r="G281" s="36">
        <v>1057.0833333333335</v>
      </c>
      <c r="H281" s="36">
        <v>1124.2833333333338</v>
      </c>
      <c r="I281" s="36">
        <v>1143.166666666667</v>
      </c>
      <c r="J281" s="36">
        <v>1157.8833333333339</v>
      </c>
      <c r="K281" s="31">
        <v>1128.45</v>
      </c>
      <c r="L281" s="31">
        <v>1094.8499999999999</v>
      </c>
      <c r="M281" s="31">
        <v>2.66703</v>
      </c>
      <c r="N281" s="1"/>
      <c r="O281" s="1"/>
    </row>
    <row r="282" spans="1:15" ht="12.75" customHeight="1">
      <c r="A282" s="33">
        <v>272</v>
      </c>
      <c r="B282" s="53" t="s">
        <v>432</v>
      </c>
      <c r="C282" s="31">
        <v>428.6</v>
      </c>
      <c r="D282" s="36">
        <v>429.81666666666661</v>
      </c>
      <c r="E282" s="36">
        <v>420.93333333333322</v>
      </c>
      <c r="F282" s="36">
        <v>413.26666666666659</v>
      </c>
      <c r="G282" s="36">
        <v>404.38333333333321</v>
      </c>
      <c r="H282" s="36">
        <v>437.48333333333323</v>
      </c>
      <c r="I282" s="36">
        <v>446.36666666666667</v>
      </c>
      <c r="J282" s="36">
        <v>454.03333333333325</v>
      </c>
      <c r="K282" s="31">
        <v>438.7</v>
      </c>
      <c r="L282" s="31">
        <v>422.15</v>
      </c>
      <c r="M282" s="31">
        <v>24.630109999999998</v>
      </c>
      <c r="N282" s="1"/>
      <c r="O282" s="1"/>
    </row>
    <row r="283" spans="1:15" ht="12.75" customHeight="1">
      <c r="A283" s="33">
        <v>273</v>
      </c>
      <c r="B283" s="53" t="s">
        <v>433</v>
      </c>
      <c r="C283" s="31">
        <v>278.45</v>
      </c>
      <c r="D283" s="36">
        <v>276.48333333333335</v>
      </c>
      <c r="E283" s="36">
        <v>273.66666666666669</v>
      </c>
      <c r="F283" s="36">
        <v>268.88333333333333</v>
      </c>
      <c r="G283" s="36">
        <v>266.06666666666666</v>
      </c>
      <c r="H283" s="36">
        <v>281.26666666666671</v>
      </c>
      <c r="I283" s="36">
        <v>284.08333333333331</v>
      </c>
      <c r="J283" s="36">
        <v>288.86666666666673</v>
      </c>
      <c r="K283" s="31">
        <v>279.3</v>
      </c>
      <c r="L283" s="31">
        <v>271.7</v>
      </c>
      <c r="M283" s="31">
        <v>2.8509899999999999</v>
      </c>
      <c r="N283" s="1"/>
      <c r="O283" s="1"/>
    </row>
    <row r="284" spans="1:15" ht="12.75" customHeight="1">
      <c r="A284" s="33">
        <v>274</v>
      </c>
      <c r="B284" s="53" t="s">
        <v>434</v>
      </c>
      <c r="C284" s="31">
        <v>185.85</v>
      </c>
      <c r="D284" s="36">
        <v>186.55000000000004</v>
      </c>
      <c r="E284" s="36">
        <v>183.60000000000008</v>
      </c>
      <c r="F284" s="36">
        <v>181.35000000000005</v>
      </c>
      <c r="G284" s="36">
        <v>178.40000000000009</v>
      </c>
      <c r="H284" s="36">
        <v>188.80000000000007</v>
      </c>
      <c r="I284" s="36">
        <v>191.75000000000006</v>
      </c>
      <c r="J284" s="36">
        <v>194.00000000000006</v>
      </c>
      <c r="K284" s="31">
        <v>189.5</v>
      </c>
      <c r="L284" s="31">
        <v>184.3</v>
      </c>
      <c r="M284" s="31">
        <v>16.981459999999998</v>
      </c>
      <c r="N284" s="1"/>
      <c r="O284" s="1"/>
    </row>
    <row r="285" spans="1:15" ht="12.75" customHeight="1">
      <c r="A285" s="33">
        <v>275</v>
      </c>
      <c r="B285" s="53" t="s">
        <v>874</v>
      </c>
      <c r="C285" s="31">
        <v>2779.8</v>
      </c>
      <c r="D285" s="36">
        <v>2795.7000000000003</v>
      </c>
      <c r="E285" s="36">
        <v>2752.7500000000005</v>
      </c>
      <c r="F285" s="36">
        <v>2725.7000000000003</v>
      </c>
      <c r="G285" s="36">
        <v>2682.7500000000005</v>
      </c>
      <c r="H285" s="36">
        <v>2822.7500000000005</v>
      </c>
      <c r="I285" s="36">
        <v>2865.7000000000003</v>
      </c>
      <c r="J285" s="36">
        <v>2892.7500000000005</v>
      </c>
      <c r="K285" s="31">
        <v>2838.65</v>
      </c>
      <c r="L285" s="31">
        <v>2768.65</v>
      </c>
      <c r="M285" s="31">
        <v>2.0431599999999999</v>
      </c>
      <c r="N285" s="1"/>
      <c r="O285" s="1"/>
    </row>
    <row r="286" spans="1:15" ht="12.75" customHeight="1">
      <c r="A286" s="33">
        <v>276</v>
      </c>
      <c r="B286" s="53" t="s">
        <v>435</v>
      </c>
      <c r="C286" s="31">
        <v>735</v>
      </c>
      <c r="D286" s="36">
        <v>729.76666666666677</v>
      </c>
      <c r="E286" s="36">
        <v>717.58333333333348</v>
      </c>
      <c r="F286" s="36">
        <v>700.16666666666674</v>
      </c>
      <c r="G286" s="36">
        <v>687.98333333333346</v>
      </c>
      <c r="H286" s="36">
        <v>747.18333333333351</v>
      </c>
      <c r="I286" s="36">
        <v>759.36666666666667</v>
      </c>
      <c r="J286" s="36">
        <v>776.78333333333353</v>
      </c>
      <c r="K286" s="31">
        <v>741.95</v>
      </c>
      <c r="L286" s="31">
        <v>712.35</v>
      </c>
      <c r="M286" s="31">
        <v>2.3292600000000001</v>
      </c>
      <c r="N286" s="1"/>
      <c r="O286" s="1"/>
    </row>
    <row r="287" spans="1:15" ht="12.75" customHeight="1">
      <c r="A287" s="33">
        <v>277</v>
      </c>
      <c r="B287" s="53" t="s">
        <v>834</v>
      </c>
      <c r="C287" s="31">
        <v>634.20000000000005</v>
      </c>
      <c r="D287" s="36">
        <v>630.69999999999993</v>
      </c>
      <c r="E287" s="36">
        <v>623.59999999999991</v>
      </c>
      <c r="F287" s="36">
        <v>613</v>
      </c>
      <c r="G287" s="36">
        <v>605.9</v>
      </c>
      <c r="H287" s="36">
        <v>641.29999999999984</v>
      </c>
      <c r="I287" s="36">
        <v>648.4</v>
      </c>
      <c r="J287" s="36">
        <v>658.99999999999977</v>
      </c>
      <c r="K287" s="31">
        <v>637.79999999999995</v>
      </c>
      <c r="L287" s="31">
        <v>620.1</v>
      </c>
      <c r="M287" s="31">
        <v>6.6240399999999999</v>
      </c>
      <c r="N287" s="1"/>
      <c r="O287" s="1"/>
    </row>
    <row r="288" spans="1:15" ht="12.75" customHeight="1">
      <c r="A288" s="33">
        <v>278</v>
      </c>
      <c r="B288" s="53" t="s">
        <v>160</v>
      </c>
      <c r="C288" s="31">
        <v>1757.4</v>
      </c>
      <c r="D288" s="36">
        <v>1769.95</v>
      </c>
      <c r="E288" s="36">
        <v>1741.9</v>
      </c>
      <c r="F288" s="36">
        <v>1726.4</v>
      </c>
      <c r="G288" s="36">
        <v>1698.3500000000001</v>
      </c>
      <c r="H288" s="36">
        <v>1785.45</v>
      </c>
      <c r="I288" s="36">
        <v>1813.4999999999998</v>
      </c>
      <c r="J288" s="36">
        <v>1829</v>
      </c>
      <c r="K288" s="31">
        <v>1798</v>
      </c>
      <c r="L288" s="31">
        <v>1754.45</v>
      </c>
      <c r="M288" s="31">
        <v>68.511899999999997</v>
      </c>
      <c r="N288" s="1"/>
      <c r="O288" s="1"/>
    </row>
    <row r="289" spans="1:15" ht="12.75" customHeight="1">
      <c r="A289" s="33">
        <v>279</v>
      </c>
      <c r="B289" s="53" t="s">
        <v>436</v>
      </c>
      <c r="C289" s="31">
        <v>2075.3000000000002</v>
      </c>
      <c r="D289" s="36">
        <v>2071.5666666666671</v>
      </c>
      <c r="E289" s="36">
        <v>2051.233333333334</v>
      </c>
      <c r="F289" s="36">
        <v>2027.166666666667</v>
      </c>
      <c r="G289" s="36">
        <v>2006.8333333333339</v>
      </c>
      <c r="H289" s="36">
        <v>2095.6333333333341</v>
      </c>
      <c r="I289" s="36">
        <v>2115.9666666666672</v>
      </c>
      <c r="J289" s="36">
        <v>2140.0333333333342</v>
      </c>
      <c r="K289" s="31">
        <v>2091.9</v>
      </c>
      <c r="L289" s="31">
        <v>2047.5</v>
      </c>
      <c r="M289" s="31">
        <v>0.24354999999999999</v>
      </c>
      <c r="N289" s="1"/>
      <c r="O289" s="1"/>
    </row>
    <row r="290" spans="1:15" ht="12.75" customHeight="1">
      <c r="A290" s="33">
        <v>280</v>
      </c>
      <c r="B290" s="53" t="s">
        <v>161</v>
      </c>
      <c r="C290" s="31">
        <v>166.85</v>
      </c>
      <c r="D290" s="36">
        <v>165.81666666666666</v>
      </c>
      <c r="E290" s="36">
        <v>163.83333333333331</v>
      </c>
      <c r="F290" s="36">
        <v>160.81666666666666</v>
      </c>
      <c r="G290" s="36">
        <v>158.83333333333331</v>
      </c>
      <c r="H290" s="36">
        <v>168.83333333333331</v>
      </c>
      <c r="I290" s="36">
        <v>170.81666666666666</v>
      </c>
      <c r="J290" s="36">
        <v>173.83333333333331</v>
      </c>
      <c r="K290" s="31">
        <v>167.8</v>
      </c>
      <c r="L290" s="31">
        <v>162.80000000000001</v>
      </c>
      <c r="M290" s="31">
        <v>65.329170000000005</v>
      </c>
      <c r="N290" s="1"/>
      <c r="O290" s="1"/>
    </row>
    <row r="291" spans="1:15" ht="12.75" customHeight="1">
      <c r="A291" s="33">
        <v>281</v>
      </c>
      <c r="B291" s="53" t="s">
        <v>167</v>
      </c>
      <c r="C291" s="31">
        <v>5582.5</v>
      </c>
      <c r="D291" s="36">
        <v>5588.2666666666664</v>
      </c>
      <c r="E291" s="36">
        <v>5524.4833333333327</v>
      </c>
      <c r="F291" s="36">
        <v>5466.4666666666662</v>
      </c>
      <c r="G291" s="36">
        <v>5402.6833333333325</v>
      </c>
      <c r="H291" s="36">
        <v>5646.2833333333328</v>
      </c>
      <c r="I291" s="36">
        <v>5710.0666666666657</v>
      </c>
      <c r="J291" s="36">
        <v>5768.083333333333</v>
      </c>
      <c r="K291" s="31">
        <v>5652.05</v>
      </c>
      <c r="L291" s="31">
        <v>5530.25</v>
      </c>
      <c r="M291" s="31">
        <v>2.0420500000000001</v>
      </c>
      <c r="N291" s="1"/>
      <c r="O291" s="1"/>
    </row>
    <row r="292" spans="1:15" ht="12.75" customHeight="1">
      <c r="A292" s="33">
        <v>282</v>
      </c>
      <c r="B292" s="53" t="s">
        <v>164</v>
      </c>
      <c r="C292" s="31">
        <v>639.1</v>
      </c>
      <c r="D292" s="36">
        <v>637.56666666666672</v>
      </c>
      <c r="E292" s="36">
        <v>632.18333333333339</v>
      </c>
      <c r="F292" s="36">
        <v>625.26666666666665</v>
      </c>
      <c r="G292" s="36">
        <v>619.88333333333333</v>
      </c>
      <c r="H292" s="36">
        <v>644.48333333333346</v>
      </c>
      <c r="I292" s="36">
        <v>649.8666666666669</v>
      </c>
      <c r="J292" s="36">
        <v>656.78333333333353</v>
      </c>
      <c r="K292" s="31">
        <v>642.95000000000005</v>
      </c>
      <c r="L292" s="31">
        <v>630.65</v>
      </c>
      <c r="M292" s="31">
        <v>16.085999999999999</v>
      </c>
      <c r="N292" s="1"/>
      <c r="O292" s="1"/>
    </row>
    <row r="293" spans="1:15" ht="12.75" customHeight="1">
      <c r="A293" s="33">
        <v>283</v>
      </c>
      <c r="B293" s="53" t="s">
        <v>166</v>
      </c>
      <c r="C293" s="31">
        <v>4900.75</v>
      </c>
      <c r="D293" s="36">
        <v>4895.1166666666668</v>
      </c>
      <c r="E293" s="36">
        <v>4872.2833333333338</v>
      </c>
      <c r="F293" s="36">
        <v>4843.8166666666666</v>
      </c>
      <c r="G293" s="36">
        <v>4820.9833333333336</v>
      </c>
      <c r="H293" s="36">
        <v>4923.5833333333339</v>
      </c>
      <c r="I293" s="36">
        <v>4946.4166666666661</v>
      </c>
      <c r="J293" s="36">
        <v>4974.8833333333341</v>
      </c>
      <c r="K293" s="31">
        <v>4917.95</v>
      </c>
      <c r="L293" s="31">
        <v>4866.6499999999996</v>
      </c>
      <c r="M293" s="31">
        <v>4.5439299999999996</v>
      </c>
      <c r="N293" s="1"/>
      <c r="O293" s="1"/>
    </row>
    <row r="294" spans="1:15" ht="12.75" customHeight="1">
      <c r="A294" s="33">
        <v>284</v>
      </c>
      <c r="B294" s="53" t="s">
        <v>437</v>
      </c>
      <c r="C294" s="31">
        <v>16365.1</v>
      </c>
      <c r="D294" s="36">
        <v>16174.5</v>
      </c>
      <c r="E294" s="36">
        <v>15790.599999999999</v>
      </c>
      <c r="F294" s="36">
        <v>15216.099999999999</v>
      </c>
      <c r="G294" s="36">
        <v>14832.199999999997</v>
      </c>
      <c r="H294" s="36">
        <v>16749</v>
      </c>
      <c r="I294" s="36">
        <v>17132.900000000001</v>
      </c>
      <c r="J294" s="36">
        <v>17707.400000000001</v>
      </c>
      <c r="K294" s="31">
        <v>16558.400000000001</v>
      </c>
      <c r="L294" s="31">
        <v>15600</v>
      </c>
      <c r="M294" s="31">
        <v>0.25348999999999999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3807.4</v>
      </c>
      <c r="D295" s="36">
        <v>3812.8833333333332</v>
      </c>
      <c r="E295" s="36">
        <v>3765.7666666666664</v>
      </c>
      <c r="F295" s="36">
        <v>3724.1333333333332</v>
      </c>
      <c r="G295" s="36">
        <v>3677.0166666666664</v>
      </c>
      <c r="H295" s="36">
        <v>3854.5166666666664</v>
      </c>
      <c r="I295" s="36">
        <v>3901.6333333333332</v>
      </c>
      <c r="J295" s="36">
        <v>3943.2666666666664</v>
      </c>
      <c r="K295" s="31">
        <v>3860</v>
      </c>
      <c r="L295" s="31">
        <v>3771.25</v>
      </c>
      <c r="M295" s="31">
        <v>36.081620000000001</v>
      </c>
      <c r="N295" s="1"/>
      <c r="O295" s="1"/>
    </row>
    <row r="296" spans="1:15" ht="12.75" customHeight="1">
      <c r="A296" s="33">
        <v>286</v>
      </c>
      <c r="B296" s="53" t="s">
        <v>438</v>
      </c>
      <c r="C296" s="31">
        <v>534.79999999999995</v>
      </c>
      <c r="D296" s="36">
        <v>533.79999999999995</v>
      </c>
      <c r="E296" s="36">
        <v>521.54999999999995</v>
      </c>
      <c r="F296" s="36">
        <v>508.29999999999995</v>
      </c>
      <c r="G296" s="36">
        <v>496.04999999999995</v>
      </c>
      <c r="H296" s="36">
        <v>547.04999999999995</v>
      </c>
      <c r="I296" s="36">
        <v>559.29999999999995</v>
      </c>
      <c r="J296" s="36">
        <v>572.54999999999995</v>
      </c>
      <c r="K296" s="31">
        <v>546.04999999999995</v>
      </c>
      <c r="L296" s="31">
        <v>520.54999999999995</v>
      </c>
      <c r="M296" s="31">
        <v>28.12724</v>
      </c>
      <c r="N296" s="1"/>
      <c r="O296" s="1"/>
    </row>
    <row r="297" spans="1:15" ht="12.75" customHeight="1">
      <c r="A297" s="33">
        <v>287</v>
      </c>
      <c r="B297" s="53" t="s">
        <v>163</v>
      </c>
      <c r="C297" s="31">
        <v>415.25</v>
      </c>
      <c r="D297" s="36">
        <v>412.40000000000003</v>
      </c>
      <c r="E297" s="36">
        <v>407.85000000000008</v>
      </c>
      <c r="F297" s="36">
        <v>400.45000000000005</v>
      </c>
      <c r="G297" s="36">
        <v>395.90000000000009</v>
      </c>
      <c r="H297" s="36">
        <v>419.80000000000007</v>
      </c>
      <c r="I297" s="36">
        <v>424.35</v>
      </c>
      <c r="J297" s="36">
        <v>431.75000000000006</v>
      </c>
      <c r="K297" s="31">
        <v>416.95</v>
      </c>
      <c r="L297" s="31">
        <v>405</v>
      </c>
      <c r="M297" s="31">
        <v>15.740180000000001</v>
      </c>
      <c r="N297" s="1"/>
      <c r="O297" s="1"/>
    </row>
    <row r="298" spans="1:15" ht="12.75" customHeight="1">
      <c r="A298" s="33">
        <v>288</v>
      </c>
      <c r="B298" s="53" t="s">
        <v>439</v>
      </c>
      <c r="C298" s="31">
        <v>241.85</v>
      </c>
      <c r="D298" s="36">
        <v>242.5</v>
      </c>
      <c r="E298" s="36">
        <v>240</v>
      </c>
      <c r="F298" s="36">
        <v>238.15</v>
      </c>
      <c r="G298" s="36">
        <v>235.65</v>
      </c>
      <c r="H298" s="36">
        <v>244.35</v>
      </c>
      <c r="I298" s="36">
        <v>246.85</v>
      </c>
      <c r="J298" s="36">
        <v>248.7</v>
      </c>
      <c r="K298" s="31">
        <v>245</v>
      </c>
      <c r="L298" s="31">
        <v>240.65</v>
      </c>
      <c r="M298" s="31">
        <v>6.9166999999999996</v>
      </c>
      <c r="N298" s="1"/>
      <c r="O298" s="1"/>
    </row>
    <row r="299" spans="1:15" ht="12.75" customHeight="1">
      <c r="A299" s="33">
        <v>289</v>
      </c>
      <c r="B299" s="53" t="s">
        <v>440</v>
      </c>
      <c r="C299" s="31">
        <v>138.35</v>
      </c>
      <c r="D299" s="36">
        <v>137.86666666666667</v>
      </c>
      <c r="E299" s="36">
        <v>136.23333333333335</v>
      </c>
      <c r="F299" s="36">
        <v>134.11666666666667</v>
      </c>
      <c r="G299" s="36">
        <v>132.48333333333335</v>
      </c>
      <c r="H299" s="36">
        <v>139.98333333333335</v>
      </c>
      <c r="I299" s="36">
        <v>141.61666666666667</v>
      </c>
      <c r="J299" s="36">
        <v>143.73333333333335</v>
      </c>
      <c r="K299" s="31">
        <v>139.5</v>
      </c>
      <c r="L299" s="31">
        <v>135.75</v>
      </c>
      <c r="M299" s="31">
        <v>30.993919999999999</v>
      </c>
      <c r="N299" s="1"/>
      <c r="O299" s="1"/>
    </row>
    <row r="300" spans="1:15" ht="12.75" customHeight="1">
      <c r="A300" s="33">
        <v>290</v>
      </c>
      <c r="B300" s="53" t="s">
        <v>282</v>
      </c>
      <c r="C300" s="31">
        <v>998.4</v>
      </c>
      <c r="D300" s="36">
        <v>987.16666666666663</v>
      </c>
      <c r="E300" s="36">
        <v>972.5333333333333</v>
      </c>
      <c r="F300" s="36">
        <v>946.66666666666663</v>
      </c>
      <c r="G300" s="36">
        <v>932.0333333333333</v>
      </c>
      <c r="H300" s="36">
        <v>1013.0333333333333</v>
      </c>
      <c r="I300" s="36">
        <v>1027.6666666666667</v>
      </c>
      <c r="J300" s="36">
        <v>1053.5333333333333</v>
      </c>
      <c r="K300" s="31">
        <v>1001.8</v>
      </c>
      <c r="L300" s="31">
        <v>961.3</v>
      </c>
      <c r="M300" s="31">
        <v>59.226129999999998</v>
      </c>
      <c r="N300" s="1"/>
      <c r="O300" s="1"/>
    </row>
    <row r="301" spans="1:15" ht="12.75" customHeight="1">
      <c r="A301" s="33">
        <v>291</v>
      </c>
      <c r="B301" s="53" t="s">
        <v>283</v>
      </c>
      <c r="C301" s="31">
        <v>6897.4</v>
      </c>
      <c r="D301" s="36">
        <v>6757.2</v>
      </c>
      <c r="E301" s="36">
        <v>6500.2</v>
      </c>
      <c r="F301" s="36">
        <v>6103</v>
      </c>
      <c r="G301" s="36">
        <v>5846</v>
      </c>
      <c r="H301" s="36">
        <v>7154.4</v>
      </c>
      <c r="I301" s="36">
        <v>7411.4</v>
      </c>
      <c r="J301" s="36">
        <v>7808.5999999999995</v>
      </c>
      <c r="K301" s="31">
        <v>7014.2</v>
      </c>
      <c r="L301" s="31">
        <v>6360</v>
      </c>
      <c r="M301" s="31">
        <v>2.1481499999999998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1609.9</v>
      </c>
      <c r="D302" s="36">
        <v>1611</v>
      </c>
      <c r="E302" s="36">
        <v>1600.15</v>
      </c>
      <c r="F302" s="36">
        <v>1590.4</v>
      </c>
      <c r="G302" s="36">
        <v>1579.5500000000002</v>
      </c>
      <c r="H302" s="36">
        <v>1620.75</v>
      </c>
      <c r="I302" s="36">
        <v>1631.6</v>
      </c>
      <c r="J302" s="36">
        <v>1641.35</v>
      </c>
      <c r="K302" s="31">
        <v>1621.85</v>
      </c>
      <c r="L302" s="31">
        <v>1601.25</v>
      </c>
      <c r="M302" s="31">
        <v>6.4264099999999997</v>
      </c>
      <c r="N302" s="1"/>
      <c r="O302" s="1"/>
    </row>
    <row r="303" spans="1:15" ht="12.75" customHeight="1">
      <c r="A303" s="33">
        <v>293</v>
      </c>
      <c r="B303" s="53" t="s">
        <v>441</v>
      </c>
      <c r="C303" s="31">
        <v>1150.5</v>
      </c>
      <c r="D303" s="36">
        <v>1142.5</v>
      </c>
      <c r="E303" s="36">
        <v>1121.5999999999999</v>
      </c>
      <c r="F303" s="36">
        <v>1092.6999999999998</v>
      </c>
      <c r="G303" s="36">
        <v>1071.7999999999997</v>
      </c>
      <c r="H303" s="36">
        <v>1171.4000000000001</v>
      </c>
      <c r="I303" s="36">
        <v>1192.3000000000002</v>
      </c>
      <c r="J303" s="36">
        <v>1221.2000000000003</v>
      </c>
      <c r="K303" s="31">
        <v>1163.4000000000001</v>
      </c>
      <c r="L303" s="31">
        <v>1113.5999999999999</v>
      </c>
      <c r="M303" s="31">
        <v>0.84543000000000001</v>
      </c>
      <c r="N303" s="1"/>
      <c r="O303" s="1"/>
    </row>
    <row r="304" spans="1:15" ht="12.75" customHeight="1">
      <c r="A304" s="33">
        <v>294</v>
      </c>
      <c r="B304" s="53" t="s">
        <v>442</v>
      </c>
      <c r="C304" s="31">
        <v>73.2</v>
      </c>
      <c r="D304" s="36">
        <v>72.166666666666671</v>
      </c>
      <c r="E304" s="36">
        <v>71.13333333333334</v>
      </c>
      <c r="F304" s="36">
        <v>69.066666666666663</v>
      </c>
      <c r="G304" s="36">
        <v>68.033333333333331</v>
      </c>
      <c r="H304" s="36">
        <v>74.233333333333348</v>
      </c>
      <c r="I304" s="36">
        <v>75.26666666666668</v>
      </c>
      <c r="J304" s="36">
        <v>77.333333333333357</v>
      </c>
      <c r="K304" s="31">
        <v>73.2</v>
      </c>
      <c r="L304" s="31">
        <v>70.099999999999994</v>
      </c>
      <c r="M304" s="31">
        <v>19.736650000000001</v>
      </c>
      <c r="N304" s="1"/>
      <c r="O304" s="1"/>
    </row>
    <row r="305" spans="1:15" ht="12.75" customHeight="1">
      <c r="A305" s="33">
        <v>295</v>
      </c>
      <c r="B305" s="53" t="s">
        <v>181</v>
      </c>
      <c r="C305" s="31">
        <v>137092.79999999999</v>
      </c>
      <c r="D305" s="36">
        <v>136496.48333333334</v>
      </c>
      <c r="E305" s="36">
        <v>135503.01666666666</v>
      </c>
      <c r="F305" s="36">
        <v>133913.23333333334</v>
      </c>
      <c r="G305" s="36">
        <v>132919.76666666666</v>
      </c>
      <c r="H305" s="36">
        <v>138086.26666666666</v>
      </c>
      <c r="I305" s="36">
        <v>139079.73333333334</v>
      </c>
      <c r="J305" s="36">
        <v>140669.51666666666</v>
      </c>
      <c r="K305" s="31">
        <v>137489.95000000001</v>
      </c>
      <c r="L305" s="31">
        <v>134906.70000000001</v>
      </c>
      <c r="M305" s="31">
        <v>7.7560000000000004E-2</v>
      </c>
      <c r="N305" s="1"/>
      <c r="O305" s="1"/>
    </row>
    <row r="306" spans="1:15" ht="12.75" customHeight="1">
      <c r="A306" s="33">
        <v>296</v>
      </c>
      <c r="B306" s="53" t="s">
        <v>443</v>
      </c>
      <c r="C306" s="31">
        <v>1896.05</v>
      </c>
      <c r="D306" s="36">
        <v>1871.4166666666667</v>
      </c>
      <c r="E306" s="36">
        <v>1799.8333333333335</v>
      </c>
      <c r="F306" s="36">
        <v>1703.6166666666668</v>
      </c>
      <c r="G306" s="36">
        <v>1632.0333333333335</v>
      </c>
      <c r="H306" s="36">
        <v>1967.6333333333334</v>
      </c>
      <c r="I306" s="36">
        <v>2039.2166666666669</v>
      </c>
      <c r="J306" s="36">
        <v>2135.4333333333334</v>
      </c>
      <c r="K306" s="31">
        <v>1943</v>
      </c>
      <c r="L306" s="31">
        <v>1775.2</v>
      </c>
      <c r="M306" s="31">
        <v>13.711449999999999</v>
      </c>
      <c r="N306" s="1"/>
      <c r="O306" s="1"/>
    </row>
    <row r="307" spans="1:15" ht="12.75" customHeight="1">
      <c r="A307" s="33">
        <v>297</v>
      </c>
      <c r="B307" s="53" t="s">
        <v>444</v>
      </c>
      <c r="C307" s="31">
        <v>1167.2</v>
      </c>
      <c r="D307" s="36">
        <v>1174.3333333333335</v>
      </c>
      <c r="E307" s="36">
        <v>1153.0166666666669</v>
      </c>
      <c r="F307" s="36">
        <v>1138.8333333333335</v>
      </c>
      <c r="G307" s="36">
        <v>1117.5166666666669</v>
      </c>
      <c r="H307" s="36">
        <v>1188.5166666666669</v>
      </c>
      <c r="I307" s="36">
        <v>1209.8333333333335</v>
      </c>
      <c r="J307" s="36">
        <v>1224.0166666666669</v>
      </c>
      <c r="K307" s="31">
        <v>1195.6500000000001</v>
      </c>
      <c r="L307" s="31">
        <v>1160.1500000000001</v>
      </c>
      <c r="M307" s="31">
        <v>4.2817499999999997</v>
      </c>
      <c r="N307" s="1"/>
      <c r="O307" s="1"/>
    </row>
    <row r="308" spans="1:15" ht="12.75" customHeight="1">
      <c r="A308" s="33">
        <v>298</v>
      </c>
      <c r="B308" s="53" t="s">
        <v>178</v>
      </c>
      <c r="C308" s="31">
        <v>1400.85</v>
      </c>
      <c r="D308" s="36">
        <v>1399.2333333333333</v>
      </c>
      <c r="E308" s="36">
        <v>1388.4666666666667</v>
      </c>
      <c r="F308" s="36">
        <v>1376.0833333333333</v>
      </c>
      <c r="G308" s="36">
        <v>1365.3166666666666</v>
      </c>
      <c r="H308" s="36">
        <v>1411.6166666666668</v>
      </c>
      <c r="I308" s="36">
        <v>1422.3833333333337</v>
      </c>
      <c r="J308" s="36">
        <v>1434.7666666666669</v>
      </c>
      <c r="K308" s="31">
        <v>1410</v>
      </c>
      <c r="L308" s="31">
        <v>1386.85</v>
      </c>
      <c r="M308" s="31">
        <v>2.9538899999999999</v>
      </c>
      <c r="N308" s="1"/>
      <c r="O308" s="1"/>
    </row>
    <row r="309" spans="1:15" ht="12.75" customHeight="1">
      <c r="A309" s="33">
        <v>299</v>
      </c>
      <c r="B309" s="53" t="s">
        <v>170</v>
      </c>
      <c r="C309" s="31">
        <v>296.05</v>
      </c>
      <c r="D309" s="36">
        <v>293.33333333333331</v>
      </c>
      <c r="E309" s="36">
        <v>287.66666666666663</v>
      </c>
      <c r="F309" s="36">
        <v>279.2833333333333</v>
      </c>
      <c r="G309" s="36">
        <v>273.61666666666662</v>
      </c>
      <c r="H309" s="36">
        <v>301.71666666666664</v>
      </c>
      <c r="I309" s="36">
        <v>307.38333333333327</v>
      </c>
      <c r="J309" s="36">
        <v>315.76666666666665</v>
      </c>
      <c r="K309" s="31">
        <v>299</v>
      </c>
      <c r="L309" s="31">
        <v>284.95</v>
      </c>
      <c r="M309" s="31">
        <v>46.599769999999999</v>
      </c>
      <c r="N309" s="1"/>
      <c r="O309" s="1"/>
    </row>
    <row r="310" spans="1:15" ht="12.75" customHeight="1">
      <c r="A310" s="33">
        <v>300</v>
      </c>
      <c r="B310" s="53" t="s">
        <v>169</v>
      </c>
      <c r="C310" s="31">
        <v>1971.95</v>
      </c>
      <c r="D310" s="36">
        <v>1950.3</v>
      </c>
      <c r="E310" s="36">
        <v>1923.1</v>
      </c>
      <c r="F310" s="36">
        <v>1874.25</v>
      </c>
      <c r="G310" s="36">
        <v>1847.05</v>
      </c>
      <c r="H310" s="36">
        <v>1999.1499999999999</v>
      </c>
      <c r="I310" s="36">
        <v>2026.3500000000001</v>
      </c>
      <c r="J310" s="36">
        <v>2075.1999999999998</v>
      </c>
      <c r="K310" s="31">
        <v>1977.5</v>
      </c>
      <c r="L310" s="31">
        <v>1901.45</v>
      </c>
      <c r="M310" s="31">
        <v>34.317149999999998</v>
      </c>
      <c r="N310" s="1"/>
      <c r="O310" s="1"/>
    </row>
    <row r="311" spans="1:15" ht="12.75" customHeight="1">
      <c r="A311" s="33">
        <v>301</v>
      </c>
      <c r="B311" s="53" t="s">
        <v>445</v>
      </c>
      <c r="C311" s="31">
        <v>409.9</v>
      </c>
      <c r="D311" s="36">
        <v>410.43333333333339</v>
      </c>
      <c r="E311" s="36">
        <v>405.56666666666678</v>
      </c>
      <c r="F311" s="36">
        <v>401.23333333333341</v>
      </c>
      <c r="G311" s="36">
        <v>396.36666666666679</v>
      </c>
      <c r="H311" s="36">
        <v>414.76666666666677</v>
      </c>
      <c r="I311" s="36">
        <v>419.63333333333333</v>
      </c>
      <c r="J311" s="36">
        <v>423.96666666666675</v>
      </c>
      <c r="K311" s="31">
        <v>415.3</v>
      </c>
      <c r="L311" s="31">
        <v>406.1</v>
      </c>
      <c r="M311" s="31">
        <v>1.20818</v>
      </c>
      <c r="N311" s="1"/>
      <c r="O311" s="1"/>
    </row>
    <row r="312" spans="1:15" ht="12.75" customHeight="1">
      <c r="A312" s="33">
        <v>302</v>
      </c>
      <c r="B312" s="53" t="s">
        <v>446</v>
      </c>
      <c r="C312" s="31">
        <v>623.9</v>
      </c>
      <c r="D312" s="36">
        <v>623.83333333333337</v>
      </c>
      <c r="E312" s="36">
        <v>612.9666666666667</v>
      </c>
      <c r="F312" s="36">
        <v>602.0333333333333</v>
      </c>
      <c r="G312" s="36">
        <v>591.16666666666663</v>
      </c>
      <c r="H312" s="36">
        <v>634.76666666666677</v>
      </c>
      <c r="I312" s="36">
        <v>645.63333333333333</v>
      </c>
      <c r="J312" s="36">
        <v>656.56666666666683</v>
      </c>
      <c r="K312" s="31">
        <v>634.70000000000005</v>
      </c>
      <c r="L312" s="31">
        <v>612.9</v>
      </c>
      <c r="M312" s="31">
        <v>6.6618500000000003</v>
      </c>
      <c r="N312" s="1"/>
      <c r="O312" s="1"/>
    </row>
    <row r="313" spans="1:15" ht="12.75" customHeight="1">
      <c r="A313" s="33">
        <v>303</v>
      </c>
      <c r="B313" s="53" t="s">
        <v>171</v>
      </c>
      <c r="C313" s="31">
        <v>183.85</v>
      </c>
      <c r="D313" s="36">
        <v>183.54999999999998</v>
      </c>
      <c r="E313" s="36">
        <v>181.79999999999995</v>
      </c>
      <c r="F313" s="36">
        <v>179.74999999999997</v>
      </c>
      <c r="G313" s="36">
        <v>177.99999999999994</v>
      </c>
      <c r="H313" s="36">
        <v>185.59999999999997</v>
      </c>
      <c r="I313" s="36">
        <v>187.35000000000002</v>
      </c>
      <c r="J313" s="36">
        <v>189.39999999999998</v>
      </c>
      <c r="K313" s="31">
        <v>185.3</v>
      </c>
      <c r="L313" s="31">
        <v>181.5</v>
      </c>
      <c r="M313" s="31">
        <v>61.950319999999998</v>
      </c>
      <c r="N313" s="1"/>
      <c r="O313" s="1"/>
    </row>
    <row r="314" spans="1:15" ht="12.75" customHeight="1">
      <c r="A314" s="33">
        <v>304</v>
      </c>
      <c r="B314" s="53" t="s">
        <v>447</v>
      </c>
      <c r="C314" s="31">
        <v>237.8</v>
      </c>
      <c r="D314" s="36">
        <v>236.23333333333335</v>
      </c>
      <c r="E314" s="36">
        <v>232.56666666666669</v>
      </c>
      <c r="F314" s="36">
        <v>227.33333333333334</v>
      </c>
      <c r="G314" s="36">
        <v>223.66666666666669</v>
      </c>
      <c r="H314" s="36">
        <v>241.4666666666667</v>
      </c>
      <c r="I314" s="36">
        <v>245.13333333333333</v>
      </c>
      <c r="J314" s="36">
        <v>250.3666666666667</v>
      </c>
      <c r="K314" s="31">
        <v>239.9</v>
      </c>
      <c r="L314" s="31">
        <v>231</v>
      </c>
      <c r="M314" s="31">
        <v>73.703090000000003</v>
      </c>
      <c r="N314" s="1"/>
      <c r="O314" s="1"/>
    </row>
    <row r="315" spans="1:15" ht="12.75" customHeight="1">
      <c r="A315" s="33">
        <v>305</v>
      </c>
      <c r="B315" s="53" t="s">
        <v>840</v>
      </c>
      <c r="C315" s="31">
        <v>2393.4</v>
      </c>
      <c r="D315" s="36">
        <v>2371.7666666666664</v>
      </c>
      <c r="E315" s="36">
        <v>2333.5333333333328</v>
      </c>
      <c r="F315" s="36">
        <v>2273.6666666666665</v>
      </c>
      <c r="G315" s="36">
        <v>2235.4333333333329</v>
      </c>
      <c r="H315" s="36">
        <v>2431.6333333333328</v>
      </c>
      <c r="I315" s="36">
        <v>2469.8666666666663</v>
      </c>
      <c r="J315" s="36">
        <v>2529.7333333333327</v>
      </c>
      <c r="K315" s="31">
        <v>2410</v>
      </c>
      <c r="L315" s="31">
        <v>2311.9</v>
      </c>
      <c r="M315" s="31">
        <v>6.9005999999999998</v>
      </c>
      <c r="N315" s="1"/>
      <c r="O315" s="1"/>
    </row>
    <row r="316" spans="1:15" ht="12.75" customHeight="1">
      <c r="A316" s="33">
        <v>306</v>
      </c>
      <c r="B316" s="53" t="s">
        <v>172</v>
      </c>
      <c r="C316" s="31">
        <v>499</v>
      </c>
      <c r="D316" s="36">
        <v>498.3</v>
      </c>
      <c r="E316" s="36">
        <v>496.70000000000005</v>
      </c>
      <c r="F316" s="36">
        <v>494.40000000000003</v>
      </c>
      <c r="G316" s="36">
        <v>492.80000000000007</v>
      </c>
      <c r="H316" s="36">
        <v>500.6</v>
      </c>
      <c r="I316" s="36">
        <v>502.20000000000005</v>
      </c>
      <c r="J316" s="36">
        <v>504.5</v>
      </c>
      <c r="K316" s="31">
        <v>499.9</v>
      </c>
      <c r="L316" s="31">
        <v>496</v>
      </c>
      <c r="M316" s="31">
        <v>6.6581400000000004</v>
      </c>
      <c r="N316" s="1"/>
      <c r="O316" s="1"/>
    </row>
    <row r="317" spans="1:15" ht="12.75" customHeight="1">
      <c r="A317" s="33">
        <v>307</v>
      </c>
      <c r="B317" s="53" t="s">
        <v>173</v>
      </c>
      <c r="C317" s="31">
        <v>12552.45</v>
      </c>
      <c r="D317" s="36">
        <v>12554.233333333332</v>
      </c>
      <c r="E317" s="36">
        <v>12460.466666666664</v>
      </c>
      <c r="F317" s="36">
        <v>12368.483333333332</v>
      </c>
      <c r="G317" s="36">
        <v>12274.716666666664</v>
      </c>
      <c r="H317" s="36">
        <v>12646.216666666664</v>
      </c>
      <c r="I317" s="36">
        <v>12739.98333333333</v>
      </c>
      <c r="J317" s="36">
        <v>12831.966666666664</v>
      </c>
      <c r="K317" s="31">
        <v>12648</v>
      </c>
      <c r="L317" s="31">
        <v>12462.25</v>
      </c>
      <c r="M317" s="31">
        <v>3.33508</v>
      </c>
      <c r="N317" s="1"/>
      <c r="O317" s="1"/>
    </row>
    <row r="318" spans="1:15" ht="12.75" customHeight="1">
      <c r="A318" s="33">
        <v>308</v>
      </c>
      <c r="B318" s="53" t="s">
        <v>448</v>
      </c>
      <c r="C318" s="31">
        <v>2583.15</v>
      </c>
      <c r="D318" s="36">
        <v>2592.2833333333333</v>
      </c>
      <c r="E318" s="36">
        <v>2550.8666666666668</v>
      </c>
      <c r="F318" s="36">
        <v>2518.5833333333335</v>
      </c>
      <c r="G318" s="36">
        <v>2477.166666666667</v>
      </c>
      <c r="H318" s="36">
        <v>2624.5666666666666</v>
      </c>
      <c r="I318" s="36">
        <v>2665.9833333333336</v>
      </c>
      <c r="J318" s="36">
        <v>2698.2666666666664</v>
      </c>
      <c r="K318" s="31">
        <v>2633.7</v>
      </c>
      <c r="L318" s="31">
        <v>2560</v>
      </c>
      <c r="M318" s="31">
        <v>0.29226999999999997</v>
      </c>
      <c r="N318" s="1"/>
      <c r="O318" s="1"/>
    </row>
    <row r="319" spans="1:15" ht="12.75" customHeight="1">
      <c r="A319" s="33">
        <v>309</v>
      </c>
      <c r="B319" s="53" t="s">
        <v>177</v>
      </c>
      <c r="C319" s="31">
        <v>1014.1</v>
      </c>
      <c r="D319" s="36">
        <v>1020.1333333333332</v>
      </c>
      <c r="E319" s="36">
        <v>1004.2666666666664</v>
      </c>
      <c r="F319" s="36">
        <v>994.43333333333317</v>
      </c>
      <c r="G319" s="36">
        <v>978.56666666666638</v>
      </c>
      <c r="H319" s="36">
        <v>1029.9666666666665</v>
      </c>
      <c r="I319" s="36">
        <v>1045.8333333333333</v>
      </c>
      <c r="J319" s="36">
        <v>1055.6666666666665</v>
      </c>
      <c r="K319" s="31">
        <v>1036</v>
      </c>
      <c r="L319" s="31">
        <v>1010.3</v>
      </c>
      <c r="M319" s="31">
        <v>6.5590200000000003</v>
      </c>
      <c r="N319" s="1"/>
      <c r="O319" s="1"/>
    </row>
    <row r="320" spans="1:15" ht="12.75" customHeight="1">
      <c r="A320" s="33">
        <v>310</v>
      </c>
      <c r="B320" s="53" t="s">
        <v>284</v>
      </c>
      <c r="C320" s="31">
        <v>821.55</v>
      </c>
      <c r="D320" s="36">
        <v>819.35</v>
      </c>
      <c r="E320" s="36">
        <v>805.75</v>
      </c>
      <c r="F320" s="36">
        <v>789.94999999999993</v>
      </c>
      <c r="G320" s="36">
        <v>776.34999999999991</v>
      </c>
      <c r="H320" s="36">
        <v>835.15000000000009</v>
      </c>
      <c r="I320" s="36">
        <v>848.75000000000023</v>
      </c>
      <c r="J320" s="36">
        <v>864.55000000000018</v>
      </c>
      <c r="K320" s="31">
        <v>832.95</v>
      </c>
      <c r="L320" s="31">
        <v>803.55</v>
      </c>
      <c r="M320" s="31">
        <v>14.45651</v>
      </c>
      <c r="N320" s="1"/>
      <c r="O320" s="1"/>
    </row>
    <row r="321" spans="1:15" ht="12.75" customHeight="1">
      <c r="A321" s="33">
        <v>311</v>
      </c>
      <c r="B321" s="53" t="s">
        <v>449</v>
      </c>
      <c r="C321" s="31">
        <v>1995.55</v>
      </c>
      <c r="D321" s="36">
        <v>1999.8</v>
      </c>
      <c r="E321" s="36">
        <v>1967.6499999999999</v>
      </c>
      <c r="F321" s="36">
        <v>1939.75</v>
      </c>
      <c r="G321" s="36">
        <v>1907.6</v>
      </c>
      <c r="H321" s="36">
        <v>2027.6999999999998</v>
      </c>
      <c r="I321" s="36">
        <v>2059.85</v>
      </c>
      <c r="J321" s="36">
        <v>2087.75</v>
      </c>
      <c r="K321" s="31">
        <v>2031.95</v>
      </c>
      <c r="L321" s="31">
        <v>1971.9</v>
      </c>
      <c r="M321" s="31">
        <v>10.76768</v>
      </c>
      <c r="N321" s="1"/>
      <c r="O321" s="1"/>
    </row>
    <row r="322" spans="1:15" ht="12.75" customHeight="1">
      <c r="A322" s="33">
        <v>312</v>
      </c>
      <c r="B322" s="53" t="s">
        <v>450</v>
      </c>
      <c r="C322" s="31">
        <v>694.35</v>
      </c>
      <c r="D322" s="36">
        <v>695.1</v>
      </c>
      <c r="E322" s="36">
        <v>687.25</v>
      </c>
      <c r="F322" s="36">
        <v>680.15</v>
      </c>
      <c r="G322" s="36">
        <v>672.3</v>
      </c>
      <c r="H322" s="36">
        <v>702.2</v>
      </c>
      <c r="I322" s="36">
        <v>710.05000000000018</v>
      </c>
      <c r="J322" s="36">
        <v>717.15000000000009</v>
      </c>
      <c r="K322" s="31">
        <v>702.95</v>
      </c>
      <c r="L322" s="31">
        <v>688</v>
      </c>
      <c r="M322" s="31">
        <v>0.79886000000000001</v>
      </c>
      <c r="N322" s="1"/>
      <c r="O322" s="1"/>
    </row>
    <row r="323" spans="1:15" ht="12.75" customHeight="1">
      <c r="A323" s="33">
        <v>313</v>
      </c>
      <c r="B323" s="53" t="s">
        <v>451</v>
      </c>
      <c r="C323" s="31">
        <v>1102.75</v>
      </c>
      <c r="D323" s="36">
        <v>1123.7333333333333</v>
      </c>
      <c r="E323" s="36">
        <v>1074.0166666666667</v>
      </c>
      <c r="F323" s="36">
        <v>1045.2833333333333</v>
      </c>
      <c r="G323" s="36">
        <v>995.56666666666661</v>
      </c>
      <c r="H323" s="36">
        <v>1152.4666666666667</v>
      </c>
      <c r="I323" s="36">
        <v>1202.1833333333334</v>
      </c>
      <c r="J323" s="36">
        <v>1230.9166666666667</v>
      </c>
      <c r="K323" s="31">
        <v>1173.45</v>
      </c>
      <c r="L323" s="31">
        <v>1095</v>
      </c>
      <c r="M323" s="31">
        <v>1.57308</v>
      </c>
      <c r="N323" s="1"/>
      <c r="O323" s="1"/>
    </row>
    <row r="324" spans="1:15" ht="12.75" customHeight="1">
      <c r="A324" s="33">
        <v>314</v>
      </c>
      <c r="B324" s="53" t="s">
        <v>176</v>
      </c>
      <c r="C324" s="31">
        <v>1722.45</v>
      </c>
      <c r="D324" s="36">
        <v>1723.6666666666667</v>
      </c>
      <c r="E324" s="36">
        <v>1702.7833333333335</v>
      </c>
      <c r="F324" s="36">
        <v>1683.1166666666668</v>
      </c>
      <c r="G324" s="36">
        <v>1662.2333333333336</v>
      </c>
      <c r="H324" s="36">
        <v>1743.3333333333335</v>
      </c>
      <c r="I324" s="36">
        <v>1764.2166666666667</v>
      </c>
      <c r="J324" s="36">
        <v>1783.8833333333334</v>
      </c>
      <c r="K324" s="31">
        <v>1744.55</v>
      </c>
      <c r="L324" s="31">
        <v>1704</v>
      </c>
      <c r="M324" s="31">
        <v>0.83843000000000001</v>
      </c>
      <c r="N324" s="1"/>
      <c r="O324" s="1"/>
    </row>
    <row r="325" spans="1:15" ht="12.75" customHeight="1">
      <c r="A325" s="33">
        <v>315</v>
      </c>
      <c r="B325" s="53" t="s">
        <v>839</v>
      </c>
      <c r="C325" s="31">
        <v>413.45</v>
      </c>
      <c r="D325" s="36">
        <v>415.43333333333334</v>
      </c>
      <c r="E325" s="36">
        <v>410.41666666666669</v>
      </c>
      <c r="F325" s="36">
        <v>407.38333333333333</v>
      </c>
      <c r="G325" s="36">
        <v>402.36666666666667</v>
      </c>
      <c r="H325" s="36">
        <v>418.4666666666667</v>
      </c>
      <c r="I325" s="36">
        <v>423.48333333333335</v>
      </c>
      <c r="J325" s="36">
        <v>426.51666666666671</v>
      </c>
      <c r="K325" s="31">
        <v>420.45</v>
      </c>
      <c r="L325" s="31">
        <v>412.4</v>
      </c>
      <c r="M325" s="31">
        <v>1.6349899999999999</v>
      </c>
      <c r="N325" s="1"/>
      <c r="O325" s="1"/>
    </row>
    <row r="326" spans="1:15" ht="12.75" customHeight="1">
      <c r="A326" s="33">
        <v>316</v>
      </c>
      <c r="B326" s="53" t="s">
        <v>285</v>
      </c>
      <c r="C326" s="31">
        <v>68.55</v>
      </c>
      <c r="D326" s="36">
        <v>68.3</v>
      </c>
      <c r="E326" s="36">
        <v>67.849999999999994</v>
      </c>
      <c r="F326" s="36">
        <v>67.149999999999991</v>
      </c>
      <c r="G326" s="36">
        <v>66.699999999999989</v>
      </c>
      <c r="H326" s="36">
        <v>69</v>
      </c>
      <c r="I326" s="36">
        <v>69.450000000000017</v>
      </c>
      <c r="J326" s="36">
        <v>70.150000000000006</v>
      </c>
      <c r="K326" s="31">
        <v>68.75</v>
      </c>
      <c r="L326" s="31">
        <v>67.599999999999994</v>
      </c>
      <c r="M326" s="31">
        <v>52.792259999999999</v>
      </c>
      <c r="N326" s="1"/>
      <c r="O326" s="1"/>
    </row>
    <row r="327" spans="1:15" ht="12.75" customHeight="1">
      <c r="A327" s="33">
        <v>317</v>
      </c>
      <c r="B327" s="53" t="s">
        <v>452</v>
      </c>
      <c r="C327" s="31">
        <v>1789.15</v>
      </c>
      <c r="D327" s="36">
        <v>1773.05</v>
      </c>
      <c r="E327" s="36">
        <v>1741.1</v>
      </c>
      <c r="F327" s="36">
        <v>1693.05</v>
      </c>
      <c r="G327" s="36">
        <v>1661.1</v>
      </c>
      <c r="H327" s="36">
        <v>1821.1</v>
      </c>
      <c r="I327" s="36">
        <v>1853.0500000000002</v>
      </c>
      <c r="J327" s="36">
        <v>1901.1</v>
      </c>
      <c r="K327" s="31">
        <v>1805</v>
      </c>
      <c r="L327" s="31">
        <v>1725</v>
      </c>
      <c r="M327" s="31">
        <v>1.9219200000000001</v>
      </c>
      <c r="N327" s="1"/>
      <c r="O327" s="1"/>
    </row>
    <row r="328" spans="1:15" ht="12.75" customHeight="1">
      <c r="A328" s="33">
        <v>318</v>
      </c>
      <c r="B328" s="53" t="s">
        <v>180</v>
      </c>
      <c r="C328" s="31">
        <v>2468.4499999999998</v>
      </c>
      <c r="D328" s="36">
        <v>2462.9833333333331</v>
      </c>
      <c r="E328" s="36">
        <v>2453.4666666666662</v>
      </c>
      <c r="F328" s="36">
        <v>2438.4833333333331</v>
      </c>
      <c r="G328" s="36">
        <v>2428.9666666666662</v>
      </c>
      <c r="H328" s="36">
        <v>2477.9666666666662</v>
      </c>
      <c r="I328" s="36">
        <v>2487.4833333333336</v>
      </c>
      <c r="J328" s="36">
        <v>2502.4666666666662</v>
      </c>
      <c r="K328" s="31">
        <v>2472.5</v>
      </c>
      <c r="L328" s="31">
        <v>2448</v>
      </c>
      <c r="M328" s="31">
        <v>1.58324</v>
      </c>
      <c r="N328" s="1"/>
      <c r="O328" s="1"/>
    </row>
    <row r="329" spans="1:15" ht="12.75" customHeight="1">
      <c r="A329" s="33">
        <v>319</v>
      </c>
      <c r="B329" s="53" t="s">
        <v>175</v>
      </c>
      <c r="C329" s="31">
        <v>3575.9</v>
      </c>
      <c r="D329" s="36">
        <v>3571.3166666666671</v>
      </c>
      <c r="E329" s="36">
        <v>3544.6333333333341</v>
      </c>
      <c r="F329" s="36">
        <v>3513.3666666666672</v>
      </c>
      <c r="G329" s="36">
        <v>3486.6833333333343</v>
      </c>
      <c r="H329" s="36">
        <v>3602.5833333333339</v>
      </c>
      <c r="I329" s="36">
        <v>3629.2666666666673</v>
      </c>
      <c r="J329" s="36">
        <v>3660.5333333333338</v>
      </c>
      <c r="K329" s="31">
        <v>3598</v>
      </c>
      <c r="L329" s="31">
        <v>3540.05</v>
      </c>
      <c r="M329" s="31">
        <v>3.3882500000000002</v>
      </c>
      <c r="N329" s="1"/>
      <c r="O329" s="1"/>
    </row>
    <row r="330" spans="1:15" ht="12.75" customHeight="1">
      <c r="A330" s="33">
        <v>320</v>
      </c>
      <c r="B330" s="53" t="s">
        <v>182</v>
      </c>
      <c r="C330" s="31">
        <v>1562.75</v>
      </c>
      <c r="D330" s="36">
        <v>1565.1000000000001</v>
      </c>
      <c r="E330" s="36">
        <v>1548.2000000000003</v>
      </c>
      <c r="F330" s="36">
        <v>1533.65</v>
      </c>
      <c r="G330" s="36">
        <v>1516.7500000000002</v>
      </c>
      <c r="H330" s="36">
        <v>1579.6500000000003</v>
      </c>
      <c r="I330" s="36">
        <v>1596.5500000000004</v>
      </c>
      <c r="J330" s="36">
        <v>1611.1000000000004</v>
      </c>
      <c r="K330" s="31">
        <v>1582</v>
      </c>
      <c r="L330" s="31">
        <v>1550.55</v>
      </c>
      <c r="M330" s="31">
        <v>10.248049999999999</v>
      </c>
      <c r="N330" s="1"/>
      <c r="O330" s="1"/>
    </row>
    <row r="331" spans="1:15" ht="12.75" customHeight="1">
      <c r="A331" s="33">
        <v>321</v>
      </c>
      <c r="B331" s="53" t="s">
        <v>453</v>
      </c>
      <c r="C331" s="31">
        <v>999.3</v>
      </c>
      <c r="D331" s="36">
        <v>996.05000000000007</v>
      </c>
      <c r="E331" s="36">
        <v>980.10000000000014</v>
      </c>
      <c r="F331" s="36">
        <v>960.90000000000009</v>
      </c>
      <c r="G331" s="36">
        <v>944.95000000000016</v>
      </c>
      <c r="H331" s="36">
        <v>1015.2500000000001</v>
      </c>
      <c r="I331" s="36">
        <v>1031.2000000000003</v>
      </c>
      <c r="J331" s="36">
        <v>1050.4000000000001</v>
      </c>
      <c r="K331" s="31">
        <v>1012</v>
      </c>
      <c r="L331" s="31">
        <v>976.85</v>
      </c>
      <c r="M331" s="31">
        <v>7.2479100000000001</v>
      </c>
      <c r="N331" s="1"/>
      <c r="O331" s="1"/>
    </row>
    <row r="332" spans="1:15" ht="12.75" customHeight="1">
      <c r="A332" s="33">
        <v>322</v>
      </c>
      <c r="B332" s="53" t="s">
        <v>454</v>
      </c>
      <c r="C332" s="31">
        <v>128.19999999999999</v>
      </c>
      <c r="D332" s="36">
        <v>128.13333333333333</v>
      </c>
      <c r="E332" s="36">
        <v>125.26666666666665</v>
      </c>
      <c r="F332" s="36">
        <v>122.33333333333333</v>
      </c>
      <c r="G332" s="36">
        <v>119.46666666666665</v>
      </c>
      <c r="H332" s="36">
        <v>131.06666666666666</v>
      </c>
      <c r="I332" s="36">
        <v>133.93333333333334</v>
      </c>
      <c r="J332" s="36">
        <v>136.86666666666665</v>
      </c>
      <c r="K332" s="31">
        <v>131</v>
      </c>
      <c r="L332" s="31">
        <v>125.2</v>
      </c>
      <c r="M332" s="31">
        <v>172.34030999999999</v>
      </c>
      <c r="N332" s="1"/>
      <c r="O332" s="1"/>
    </row>
    <row r="333" spans="1:15" ht="12.75" customHeight="1">
      <c r="A333" s="33">
        <v>323</v>
      </c>
      <c r="B333" s="53" t="s">
        <v>455</v>
      </c>
      <c r="C333" s="31">
        <v>261.75</v>
      </c>
      <c r="D333" s="36">
        <v>255.31666666666669</v>
      </c>
      <c r="E333" s="36">
        <v>246.63333333333338</v>
      </c>
      <c r="F333" s="36">
        <v>231.51666666666668</v>
      </c>
      <c r="G333" s="36">
        <v>222.83333333333337</v>
      </c>
      <c r="H333" s="36">
        <v>270.43333333333339</v>
      </c>
      <c r="I333" s="36">
        <v>279.11666666666673</v>
      </c>
      <c r="J333" s="36">
        <v>294.23333333333341</v>
      </c>
      <c r="K333" s="31">
        <v>264</v>
      </c>
      <c r="L333" s="31">
        <v>240.2</v>
      </c>
      <c r="M333" s="31">
        <v>184.30597</v>
      </c>
      <c r="N333" s="1"/>
      <c r="O333" s="1"/>
    </row>
    <row r="334" spans="1:15" ht="12.75" customHeight="1">
      <c r="A334" s="33">
        <v>324</v>
      </c>
      <c r="B334" s="53" t="s">
        <v>456</v>
      </c>
      <c r="C334" s="31">
        <v>92.2</v>
      </c>
      <c r="D334" s="36">
        <v>91.55</v>
      </c>
      <c r="E334" s="36">
        <v>90.25</v>
      </c>
      <c r="F334" s="36">
        <v>88.3</v>
      </c>
      <c r="G334" s="36">
        <v>87</v>
      </c>
      <c r="H334" s="36">
        <v>93.5</v>
      </c>
      <c r="I334" s="36">
        <v>94.799999999999983</v>
      </c>
      <c r="J334" s="36">
        <v>96.75</v>
      </c>
      <c r="K334" s="31">
        <v>92.85</v>
      </c>
      <c r="L334" s="31">
        <v>89.6</v>
      </c>
      <c r="M334" s="31">
        <v>996.75395000000003</v>
      </c>
      <c r="N334" s="1"/>
      <c r="O334" s="1"/>
    </row>
    <row r="335" spans="1:15" ht="12.75" customHeight="1">
      <c r="A335" s="33">
        <v>325</v>
      </c>
      <c r="B335" s="53" t="s">
        <v>457</v>
      </c>
      <c r="C335" s="31">
        <v>227.6</v>
      </c>
      <c r="D335" s="36">
        <v>228.86666666666667</v>
      </c>
      <c r="E335" s="36">
        <v>225.23333333333335</v>
      </c>
      <c r="F335" s="36">
        <v>222.86666666666667</v>
      </c>
      <c r="G335" s="36">
        <v>219.23333333333335</v>
      </c>
      <c r="H335" s="36">
        <v>231.23333333333335</v>
      </c>
      <c r="I335" s="36">
        <v>234.86666666666667</v>
      </c>
      <c r="J335" s="36">
        <v>237.23333333333335</v>
      </c>
      <c r="K335" s="31">
        <v>232.5</v>
      </c>
      <c r="L335" s="31">
        <v>226.5</v>
      </c>
      <c r="M335" s="31">
        <v>33.319099999999999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215.7</v>
      </c>
      <c r="D336" s="36">
        <v>214.1</v>
      </c>
      <c r="E336" s="36">
        <v>211.6</v>
      </c>
      <c r="F336" s="36">
        <v>207.5</v>
      </c>
      <c r="G336" s="36">
        <v>205</v>
      </c>
      <c r="H336" s="36">
        <v>218.2</v>
      </c>
      <c r="I336" s="36">
        <v>220.7</v>
      </c>
      <c r="J336" s="36">
        <v>224.79999999999998</v>
      </c>
      <c r="K336" s="31">
        <v>216.6</v>
      </c>
      <c r="L336" s="31">
        <v>210</v>
      </c>
      <c r="M336" s="31">
        <v>194.78120999999999</v>
      </c>
      <c r="N336" s="1"/>
      <c r="O336" s="1"/>
    </row>
    <row r="337" spans="1:15" ht="12.75" customHeight="1">
      <c r="A337" s="33">
        <v>327</v>
      </c>
      <c r="B337" s="53" t="s">
        <v>837</v>
      </c>
      <c r="C337" s="31">
        <v>62.05</v>
      </c>
      <c r="D337" s="36">
        <v>61.5</v>
      </c>
      <c r="E337" s="36">
        <v>60</v>
      </c>
      <c r="F337" s="36">
        <v>57.95</v>
      </c>
      <c r="G337" s="36">
        <v>56.45</v>
      </c>
      <c r="H337" s="36">
        <v>63.55</v>
      </c>
      <c r="I337" s="36">
        <v>65.05</v>
      </c>
      <c r="J337" s="36">
        <v>67.099999999999994</v>
      </c>
      <c r="K337" s="31">
        <v>63</v>
      </c>
      <c r="L337" s="31">
        <v>59.45</v>
      </c>
      <c r="M337" s="31">
        <v>199.45419000000001</v>
      </c>
      <c r="N337" s="1"/>
      <c r="O337" s="1"/>
    </row>
    <row r="338" spans="1:15" ht="12.75" customHeight="1">
      <c r="A338" s="33">
        <v>328</v>
      </c>
      <c r="B338" s="53" t="s">
        <v>189</v>
      </c>
      <c r="C338" s="31">
        <v>344.8</v>
      </c>
      <c r="D338" s="36">
        <v>343.7166666666667</v>
      </c>
      <c r="E338" s="36">
        <v>341.83333333333337</v>
      </c>
      <c r="F338" s="36">
        <v>338.86666666666667</v>
      </c>
      <c r="G338" s="36">
        <v>336.98333333333335</v>
      </c>
      <c r="H338" s="36">
        <v>346.68333333333339</v>
      </c>
      <c r="I338" s="36">
        <v>348.56666666666672</v>
      </c>
      <c r="J338" s="36">
        <v>351.53333333333342</v>
      </c>
      <c r="K338" s="31">
        <v>345.6</v>
      </c>
      <c r="L338" s="31">
        <v>340.75</v>
      </c>
      <c r="M338" s="31">
        <v>97.452569999999994</v>
      </c>
      <c r="N338" s="1"/>
      <c r="O338" s="1"/>
    </row>
    <row r="339" spans="1:15" ht="12.75" customHeight="1">
      <c r="A339" s="33">
        <v>329</v>
      </c>
      <c r="B339" s="53" t="s">
        <v>459</v>
      </c>
      <c r="C339" s="31">
        <v>1292.45</v>
      </c>
      <c r="D339" s="36">
        <v>1296.2833333333333</v>
      </c>
      <c r="E339" s="36">
        <v>1279.5166666666667</v>
      </c>
      <c r="F339" s="36">
        <v>1266.5833333333333</v>
      </c>
      <c r="G339" s="36">
        <v>1249.8166666666666</v>
      </c>
      <c r="H339" s="36">
        <v>1309.2166666666667</v>
      </c>
      <c r="I339" s="36">
        <v>1325.9833333333331</v>
      </c>
      <c r="J339" s="36">
        <v>1338.9166666666667</v>
      </c>
      <c r="K339" s="31">
        <v>1313.05</v>
      </c>
      <c r="L339" s="31">
        <v>1283.3499999999999</v>
      </c>
      <c r="M339" s="31">
        <v>3.2943099999999998</v>
      </c>
      <c r="N339" s="1"/>
      <c r="O339" s="1"/>
    </row>
    <row r="340" spans="1:15" ht="12.75" customHeight="1">
      <c r="A340" s="33">
        <v>330</v>
      </c>
      <c r="B340" s="53" t="s">
        <v>183</v>
      </c>
      <c r="C340" s="31">
        <v>166.2</v>
      </c>
      <c r="D340" s="36">
        <v>163.79999999999998</v>
      </c>
      <c r="E340" s="36">
        <v>160.89999999999998</v>
      </c>
      <c r="F340" s="36">
        <v>155.6</v>
      </c>
      <c r="G340" s="36">
        <v>152.69999999999999</v>
      </c>
      <c r="H340" s="36">
        <v>169.09999999999997</v>
      </c>
      <c r="I340" s="36">
        <v>172</v>
      </c>
      <c r="J340" s="36">
        <v>177.29999999999995</v>
      </c>
      <c r="K340" s="31">
        <v>166.7</v>
      </c>
      <c r="L340" s="31">
        <v>158.5</v>
      </c>
      <c r="M340" s="31">
        <v>253.48685</v>
      </c>
      <c r="N340" s="1"/>
      <c r="O340" s="1"/>
    </row>
    <row r="341" spans="1:15" ht="12.75" customHeight="1">
      <c r="A341" s="33">
        <v>331</v>
      </c>
      <c r="B341" s="53" t="s">
        <v>185</v>
      </c>
      <c r="C341" s="31">
        <v>3150.9</v>
      </c>
      <c r="D341" s="36">
        <v>3160.0333333333333</v>
      </c>
      <c r="E341" s="36">
        <v>3111.9166666666665</v>
      </c>
      <c r="F341" s="36">
        <v>3072.9333333333334</v>
      </c>
      <c r="G341" s="36">
        <v>3024.8166666666666</v>
      </c>
      <c r="H341" s="36">
        <v>3199.0166666666664</v>
      </c>
      <c r="I341" s="36">
        <v>3247.1333333333332</v>
      </c>
      <c r="J341" s="36">
        <v>3286.1166666666663</v>
      </c>
      <c r="K341" s="31">
        <v>3208.15</v>
      </c>
      <c r="L341" s="31">
        <v>3121.05</v>
      </c>
      <c r="M341" s="31">
        <v>1.9151800000000001</v>
      </c>
      <c r="N341" s="1"/>
      <c r="O341" s="1"/>
    </row>
    <row r="342" spans="1:15" ht="12.75" customHeight="1">
      <c r="A342" s="33">
        <v>332</v>
      </c>
      <c r="B342" s="53" t="s">
        <v>460</v>
      </c>
      <c r="C342" s="31">
        <v>706.95</v>
      </c>
      <c r="D342" s="36">
        <v>704.30000000000007</v>
      </c>
      <c r="E342" s="36">
        <v>695.60000000000014</v>
      </c>
      <c r="F342" s="36">
        <v>684.25000000000011</v>
      </c>
      <c r="G342" s="36">
        <v>675.55000000000018</v>
      </c>
      <c r="H342" s="36">
        <v>715.65000000000009</v>
      </c>
      <c r="I342" s="36">
        <v>724.35000000000014</v>
      </c>
      <c r="J342" s="36">
        <v>735.7</v>
      </c>
      <c r="K342" s="31">
        <v>713</v>
      </c>
      <c r="L342" s="31">
        <v>692.95</v>
      </c>
      <c r="M342" s="31">
        <v>1.52101</v>
      </c>
      <c r="N342" s="1"/>
      <c r="O342" s="1"/>
    </row>
    <row r="343" spans="1:15" ht="12.75" customHeight="1">
      <c r="A343" s="33">
        <v>333</v>
      </c>
      <c r="B343" s="53" t="s">
        <v>186</v>
      </c>
      <c r="C343" s="31">
        <v>2623.3</v>
      </c>
      <c r="D343" s="36">
        <v>2612.1</v>
      </c>
      <c r="E343" s="36">
        <v>2594.1999999999998</v>
      </c>
      <c r="F343" s="36">
        <v>2565.1</v>
      </c>
      <c r="G343" s="36">
        <v>2547.1999999999998</v>
      </c>
      <c r="H343" s="36">
        <v>2641.2</v>
      </c>
      <c r="I343" s="36">
        <v>2659.1000000000004</v>
      </c>
      <c r="J343" s="36">
        <v>2688.2</v>
      </c>
      <c r="K343" s="31">
        <v>2630</v>
      </c>
      <c r="L343" s="31">
        <v>2583</v>
      </c>
      <c r="M343" s="31">
        <v>7.2288300000000003</v>
      </c>
      <c r="N343" s="1"/>
      <c r="O343" s="1"/>
    </row>
    <row r="344" spans="1:15" ht="12.75" customHeight="1">
      <c r="A344" s="33">
        <v>334</v>
      </c>
      <c r="B344" s="53" t="s">
        <v>461</v>
      </c>
      <c r="C344" s="31">
        <v>89.9</v>
      </c>
      <c r="D344" s="36">
        <v>90.216666666666654</v>
      </c>
      <c r="E344" s="36">
        <v>88.433333333333309</v>
      </c>
      <c r="F344" s="36">
        <v>86.966666666666654</v>
      </c>
      <c r="G344" s="36">
        <v>85.183333333333309</v>
      </c>
      <c r="H344" s="36">
        <v>91.683333333333309</v>
      </c>
      <c r="I344" s="36">
        <v>93.46666666666664</v>
      </c>
      <c r="J344" s="36">
        <v>94.933333333333309</v>
      </c>
      <c r="K344" s="31">
        <v>92</v>
      </c>
      <c r="L344" s="31">
        <v>88.75</v>
      </c>
      <c r="M344" s="31">
        <v>5.1737099999999998</v>
      </c>
      <c r="N344" s="1"/>
      <c r="O344" s="1"/>
    </row>
    <row r="345" spans="1:15" ht="12.75" customHeight="1">
      <c r="A345" s="33">
        <v>335</v>
      </c>
      <c r="B345" s="53" t="s">
        <v>286</v>
      </c>
      <c r="C345" s="31">
        <v>485.95</v>
      </c>
      <c r="D345" s="36">
        <v>483.73333333333335</v>
      </c>
      <c r="E345" s="36">
        <v>477.2166666666667</v>
      </c>
      <c r="F345" s="36">
        <v>468.48333333333335</v>
      </c>
      <c r="G345" s="36">
        <v>461.9666666666667</v>
      </c>
      <c r="H345" s="36">
        <v>492.4666666666667</v>
      </c>
      <c r="I345" s="36">
        <v>498.98333333333335</v>
      </c>
      <c r="J345" s="36">
        <v>507.7166666666667</v>
      </c>
      <c r="K345" s="31">
        <v>490.25</v>
      </c>
      <c r="L345" s="31">
        <v>475</v>
      </c>
      <c r="M345" s="31">
        <v>17.53567</v>
      </c>
      <c r="N345" s="1"/>
      <c r="O345" s="1"/>
    </row>
    <row r="346" spans="1:15" ht="12.75" customHeight="1">
      <c r="A346" s="33">
        <v>336</v>
      </c>
      <c r="B346" s="53" t="s">
        <v>462</v>
      </c>
      <c r="C346" s="31">
        <v>323.5</v>
      </c>
      <c r="D346" s="36">
        <v>323.35000000000002</v>
      </c>
      <c r="E346" s="36">
        <v>319.00000000000006</v>
      </c>
      <c r="F346" s="36">
        <v>314.50000000000006</v>
      </c>
      <c r="G346" s="36">
        <v>310.15000000000009</v>
      </c>
      <c r="H346" s="36">
        <v>327.85</v>
      </c>
      <c r="I346" s="36">
        <v>332.19999999999993</v>
      </c>
      <c r="J346" s="36">
        <v>336.7</v>
      </c>
      <c r="K346" s="31">
        <v>327.7</v>
      </c>
      <c r="L346" s="31">
        <v>318.85000000000002</v>
      </c>
      <c r="M346" s="31">
        <v>3.3443900000000002</v>
      </c>
      <c r="N346" s="1"/>
      <c r="O346" s="1"/>
    </row>
    <row r="347" spans="1:15" ht="12.75" customHeight="1">
      <c r="A347" s="33">
        <v>337</v>
      </c>
      <c r="B347" s="53" t="s">
        <v>190</v>
      </c>
      <c r="C347" s="31">
        <v>1554.65</v>
      </c>
      <c r="D347" s="36">
        <v>1541.0333333333335</v>
      </c>
      <c r="E347" s="36">
        <v>1508.666666666667</v>
      </c>
      <c r="F347" s="36">
        <v>1462.6833333333334</v>
      </c>
      <c r="G347" s="36">
        <v>1430.3166666666668</v>
      </c>
      <c r="H347" s="36">
        <v>1587.0166666666671</v>
      </c>
      <c r="I347" s="36">
        <v>1619.3833333333334</v>
      </c>
      <c r="J347" s="36">
        <v>1665.3666666666672</v>
      </c>
      <c r="K347" s="31">
        <v>1573.4</v>
      </c>
      <c r="L347" s="31">
        <v>1495.05</v>
      </c>
      <c r="M347" s="31">
        <v>12.84154</v>
      </c>
      <c r="N347" s="1"/>
      <c r="O347" s="1"/>
    </row>
    <row r="348" spans="1:15" ht="12.75" customHeight="1">
      <c r="A348" s="33">
        <v>338</v>
      </c>
      <c r="B348" s="53" t="s">
        <v>192</v>
      </c>
      <c r="C348" s="31">
        <v>272.5</v>
      </c>
      <c r="D348" s="36">
        <v>272</v>
      </c>
      <c r="E348" s="36">
        <v>269.95</v>
      </c>
      <c r="F348" s="36">
        <v>267.39999999999998</v>
      </c>
      <c r="G348" s="36">
        <v>265.34999999999997</v>
      </c>
      <c r="H348" s="36">
        <v>274.55</v>
      </c>
      <c r="I348" s="36">
        <v>276.59999999999997</v>
      </c>
      <c r="J348" s="36">
        <v>279.15000000000003</v>
      </c>
      <c r="K348" s="31">
        <v>274.05</v>
      </c>
      <c r="L348" s="31">
        <v>269.45</v>
      </c>
      <c r="M348" s="31">
        <v>144.3912</v>
      </c>
      <c r="N348" s="1"/>
      <c r="O348" s="1"/>
    </row>
    <row r="349" spans="1:15" ht="12.75" customHeight="1">
      <c r="A349" s="33">
        <v>339</v>
      </c>
      <c r="B349" s="53" t="s">
        <v>287</v>
      </c>
      <c r="C349" s="31">
        <v>630.1</v>
      </c>
      <c r="D349" s="36">
        <v>618.41666666666663</v>
      </c>
      <c r="E349" s="36">
        <v>601.83333333333326</v>
      </c>
      <c r="F349" s="36">
        <v>573.56666666666661</v>
      </c>
      <c r="G349" s="36">
        <v>556.98333333333323</v>
      </c>
      <c r="H349" s="36">
        <v>646.68333333333328</v>
      </c>
      <c r="I349" s="36">
        <v>663.26666666666654</v>
      </c>
      <c r="J349" s="36">
        <v>691.5333333333333</v>
      </c>
      <c r="K349" s="31">
        <v>635</v>
      </c>
      <c r="L349" s="31">
        <v>590.15</v>
      </c>
      <c r="M349" s="31">
        <v>70.085409999999996</v>
      </c>
      <c r="N349" s="1"/>
      <c r="O349" s="1"/>
    </row>
    <row r="350" spans="1:15" ht="12.75" customHeight="1">
      <c r="A350" s="33">
        <v>340</v>
      </c>
      <c r="B350" s="53" t="s">
        <v>463</v>
      </c>
      <c r="C350" s="31">
        <v>1911.8</v>
      </c>
      <c r="D350" s="36">
        <v>1915.3666666666666</v>
      </c>
      <c r="E350" s="36">
        <v>1893.1333333333332</v>
      </c>
      <c r="F350" s="36">
        <v>1874.4666666666667</v>
      </c>
      <c r="G350" s="36">
        <v>1852.2333333333333</v>
      </c>
      <c r="H350" s="36">
        <v>1934.0333333333331</v>
      </c>
      <c r="I350" s="36">
        <v>1956.2666666666662</v>
      </c>
      <c r="J350" s="36">
        <v>1974.9333333333329</v>
      </c>
      <c r="K350" s="31">
        <v>1937.6</v>
      </c>
      <c r="L350" s="31">
        <v>1896.7</v>
      </c>
      <c r="M350" s="31">
        <v>6.54305</v>
      </c>
      <c r="N350" s="1"/>
      <c r="O350" s="1"/>
    </row>
    <row r="351" spans="1:15" ht="12.75" customHeight="1">
      <c r="A351" s="33">
        <v>341</v>
      </c>
      <c r="B351" s="53" t="s">
        <v>288</v>
      </c>
      <c r="C351" s="31">
        <v>416.35</v>
      </c>
      <c r="D351" s="36">
        <v>414.45</v>
      </c>
      <c r="E351" s="36">
        <v>406.9</v>
      </c>
      <c r="F351" s="36">
        <v>397.45</v>
      </c>
      <c r="G351" s="36">
        <v>389.9</v>
      </c>
      <c r="H351" s="36">
        <v>423.9</v>
      </c>
      <c r="I351" s="36">
        <v>431.45000000000005</v>
      </c>
      <c r="J351" s="36">
        <v>440.9</v>
      </c>
      <c r="K351" s="31">
        <v>422</v>
      </c>
      <c r="L351" s="31">
        <v>405</v>
      </c>
      <c r="M351" s="31">
        <v>32.137039999999999</v>
      </c>
      <c r="N351" s="1"/>
      <c r="O351" s="1"/>
    </row>
    <row r="352" spans="1:15" ht="12.75" customHeight="1">
      <c r="A352" s="33">
        <v>342</v>
      </c>
      <c r="B352" s="53" t="s">
        <v>191</v>
      </c>
      <c r="C352" s="31">
        <v>8826.2000000000007</v>
      </c>
      <c r="D352" s="36">
        <v>8842.0666666666675</v>
      </c>
      <c r="E352" s="36">
        <v>8734.133333333335</v>
      </c>
      <c r="F352" s="36">
        <v>8642.0666666666675</v>
      </c>
      <c r="G352" s="36">
        <v>8534.133333333335</v>
      </c>
      <c r="H352" s="36">
        <v>8934.133333333335</v>
      </c>
      <c r="I352" s="36">
        <v>9042.0666666666657</v>
      </c>
      <c r="J352" s="36">
        <v>9134.133333333335</v>
      </c>
      <c r="K352" s="31">
        <v>8950</v>
      </c>
      <c r="L352" s="31">
        <v>8750</v>
      </c>
      <c r="M352" s="31">
        <v>2.0525899999999999</v>
      </c>
      <c r="N352" s="1"/>
      <c r="O352" s="1"/>
    </row>
    <row r="353" spans="1:15" ht="12.75" customHeight="1">
      <c r="A353" s="33">
        <v>343</v>
      </c>
      <c r="B353" s="53" t="s">
        <v>464</v>
      </c>
      <c r="C353" s="31">
        <v>215.7</v>
      </c>
      <c r="D353" s="36">
        <v>210.44999999999996</v>
      </c>
      <c r="E353" s="36">
        <v>203.44999999999993</v>
      </c>
      <c r="F353" s="36">
        <v>191.19999999999996</v>
      </c>
      <c r="G353" s="36">
        <v>184.19999999999993</v>
      </c>
      <c r="H353" s="36">
        <v>222.69999999999993</v>
      </c>
      <c r="I353" s="36">
        <v>229.7</v>
      </c>
      <c r="J353" s="36">
        <v>241.94999999999993</v>
      </c>
      <c r="K353" s="31">
        <v>217.45</v>
      </c>
      <c r="L353" s="31">
        <v>198.2</v>
      </c>
      <c r="M353" s="31">
        <v>16.642779999999998</v>
      </c>
      <c r="N353" s="1"/>
      <c r="O353" s="1"/>
    </row>
    <row r="354" spans="1:15" ht="12.75" customHeight="1">
      <c r="A354" s="33">
        <v>344</v>
      </c>
      <c r="B354" s="53" t="s">
        <v>289</v>
      </c>
      <c r="C354" s="31">
        <v>1167.8</v>
      </c>
      <c r="D354" s="36">
        <v>1177.9666666666667</v>
      </c>
      <c r="E354" s="36">
        <v>1150.9833333333333</v>
      </c>
      <c r="F354" s="36">
        <v>1134.1666666666667</v>
      </c>
      <c r="G354" s="36">
        <v>1107.1833333333334</v>
      </c>
      <c r="H354" s="36">
        <v>1194.7833333333333</v>
      </c>
      <c r="I354" s="36">
        <v>1221.7666666666669</v>
      </c>
      <c r="J354" s="36">
        <v>1238.5833333333333</v>
      </c>
      <c r="K354" s="31">
        <v>1204.95</v>
      </c>
      <c r="L354" s="31">
        <v>1161.1500000000001</v>
      </c>
      <c r="M354" s="31">
        <v>19.725860000000001</v>
      </c>
      <c r="N354" s="1"/>
      <c r="O354" s="1"/>
    </row>
    <row r="355" spans="1:15" ht="12.75" customHeight="1">
      <c r="A355" s="33">
        <v>345</v>
      </c>
      <c r="B355" s="53" t="s">
        <v>465</v>
      </c>
      <c r="C355" s="31">
        <v>278.2</v>
      </c>
      <c r="D355" s="36">
        <v>277.68333333333334</v>
      </c>
      <c r="E355" s="36">
        <v>273.51666666666665</v>
      </c>
      <c r="F355" s="36">
        <v>268.83333333333331</v>
      </c>
      <c r="G355" s="36">
        <v>264.66666666666663</v>
      </c>
      <c r="H355" s="36">
        <v>282.36666666666667</v>
      </c>
      <c r="I355" s="36">
        <v>286.5333333333333</v>
      </c>
      <c r="J355" s="36">
        <v>291.2166666666667</v>
      </c>
      <c r="K355" s="31">
        <v>281.85000000000002</v>
      </c>
      <c r="L355" s="31">
        <v>273</v>
      </c>
      <c r="M355" s="31">
        <v>28.081620000000001</v>
      </c>
      <c r="N355" s="1"/>
      <c r="O355" s="1"/>
    </row>
    <row r="356" spans="1:15" ht="12.75" customHeight="1">
      <c r="A356" s="33">
        <v>346</v>
      </c>
      <c r="B356" s="53" t="s">
        <v>199</v>
      </c>
      <c r="C356" s="31">
        <v>3856.45</v>
      </c>
      <c r="D356" s="36">
        <v>3878.3666666666668</v>
      </c>
      <c r="E356" s="36">
        <v>3818.7333333333336</v>
      </c>
      <c r="F356" s="36">
        <v>3781.0166666666669</v>
      </c>
      <c r="G356" s="36">
        <v>3721.3833333333337</v>
      </c>
      <c r="H356" s="36">
        <v>3916.0833333333335</v>
      </c>
      <c r="I356" s="36">
        <v>3975.7166666666667</v>
      </c>
      <c r="J356" s="36">
        <v>4013.4333333333334</v>
      </c>
      <c r="K356" s="31">
        <v>3938</v>
      </c>
      <c r="L356" s="31">
        <v>3840.65</v>
      </c>
      <c r="M356" s="31">
        <v>3.5668899999999999</v>
      </c>
      <c r="N356" s="1"/>
      <c r="O356" s="1"/>
    </row>
    <row r="357" spans="1:15" ht="12.75" customHeight="1">
      <c r="A357" s="33">
        <v>347</v>
      </c>
      <c r="B357" s="53" t="s">
        <v>466</v>
      </c>
      <c r="C357" s="31">
        <v>724.05</v>
      </c>
      <c r="D357" s="36">
        <v>730.9666666666667</v>
      </c>
      <c r="E357" s="36">
        <v>714.08333333333337</v>
      </c>
      <c r="F357" s="36">
        <v>704.11666666666667</v>
      </c>
      <c r="G357" s="36">
        <v>687.23333333333335</v>
      </c>
      <c r="H357" s="36">
        <v>740.93333333333339</v>
      </c>
      <c r="I357" s="36">
        <v>757.81666666666661</v>
      </c>
      <c r="J357" s="36">
        <v>767.78333333333342</v>
      </c>
      <c r="K357" s="31">
        <v>747.85</v>
      </c>
      <c r="L357" s="31">
        <v>721</v>
      </c>
      <c r="M357" s="31">
        <v>23.588529999999999</v>
      </c>
      <c r="N357" s="1"/>
      <c r="O357" s="1"/>
    </row>
    <row r="358" spans="1:15" ht="12.75" customHeight="1">
      <c r="A358" s="33">
        <v>348</v>
      </c>
      <c r="B358" s="53" t="s">
        <v>467</v>
      </c>
      <c r="C358" s="31">
        <v>431.1</v>
      </c>
      <c r="D358" s="36">
        <v>434.40000000000003</v>
      </c>
      <c r="E358" s="36">
        <v>426.80000000000007</v>
      </c>
      <c r="F358" s="36">
        <v>422.50000000000006</v>
      </c>
      <c r="G358" s="36">
        <v>414.90000000000009</v>
      </c>
      <c r="H358" s="36">
        <v>438.70000000000005</v>
      </c>
      <c r="I358" s="36">
        <v>446.30000000000007</v>
      </c>
      <c r="J358" s="36">
        <v>450.6</v>
      </c>
      <c r="K358" s="31">
        <v>442</v>
      </c>
      <c r="L358" s="31">
        <v>430.1</v>
      </c>
      <c r="M358" s="31">
        <v>9.7581900000000008</v>
      </c>
      <c r="N358" s="1"/>
      <c r="O358" s="1"/>
    </row>
    <row r="359" spans="1:15" ht="12.75" customHeight="1">
      <c r="A359" s="33">
        <v>349</v>
      </c>
      <c r="B359" s="53" t="s">
        <v>204</v>
      </c>
      <c r="C359" s="31">
        <v>1389.7</v>
      </c>
      <c r="D359" s="36">
        <v>1387.45</v>
      </c>
      <c r="E359" s="36">
        <v>1377.75</v>
      </c>
      <c r="F359" s="36">
        <v>1365.8</v>
      </c>
      <c r="G359" s="36">
        <v>1356.1</v>
      </c>
      <c r="H359" s="36">
        <v>1399.4</v>
      </c>
      <c r="I359" s="36">
        <v>1409.1000000000004</v>
      </c>
      <c r="J359" s="36">
        <v>1421.0500000000002</v>
      </c>
      <c r="K359" s="31">
        <v>1397.15</v>
      </c>
      <c r="L359" s="31">
        <v>1375.5</v>
      </c>
      <c r="M359" s="31">
        <v>3.99735</v>
      </c>
      <c r="N359" s="1"/>
      <c r="O359" s="1"/>
    </row>
    <row r="360" spans="1:15" ht="12.75" customHeight="1">
      <c r="A360" s="33">
        <v>350</v>
      </c>
      <c r="B360" s="53" t="s">
        <v>193</v>
      </c>
      <c r="C360" s="31">
        <v>34963.9</v>
      </c>
      <c r="D360" s="36">
        <v>34942.683333333334</v>
      </c>
      <c r="E360" s="36">
        <v>34553.26666666667</v>
      </c>
      <c r="F360" s="36">
        <v>34142.633333333339</v>
      </c>
      <c r="G360" s="36">
        <v>33753.216666666674</v>
      </c>
      <c r="H360" s="36">
        <v>35353.316666666666</v>
      </c>
      <c r="I360" s="36">
        <v>35742.733333333323</v>
      </c>
      <c r="J360" s="36">
        <v>36153.366666666661</v>
      </c>
      <c r="K360" s="31">
        <v>35332.1</v>
      </c>
      <c r="L360" s="31">
        <v>34532.050000000003</v>
      </c>
      <c r="M360" s="31">
        <v>0.29919000000000001</v>
      </c>
      <c r="N360" s="1"/>
      <c r="O360" s="1"/>
    </row>
    <row r="361" spans="1:15" ht="12.75" customHeight="1">
      <c r="A361" s="33">
        <v>351</v>
      </c>
      <c r="B361" s="53" t="s">
        <v>290</v>
      </c>
      <c r="C361" s="31">
        <v>1395.35</v>
      </c>
      <c r="D361" s="36">
        <v>1389.45</v>
      </c>
      <c r="E361" s="36">
        <v>1375.9</v>
      </c>
      <c r="F361" s="36">
        <v>1356.45</v>
      </c>
      <c r="G361" s="36">
        <v>1342.9</v>
      </c>
      <c r="H361" s="36">
        <v>1408.9</v>
      </c>
      <c r="I361" s="36">
        <v>1422.4499999999998</v>
      </c>
      <c r="J361" s="36">
        <v>1441.9</v>
      </c>
      <c r="K361" s="31">
        <v>1403</v>
      </c>
      <c r="L361" s="31">
        <v>1370</v>
      </c>
      <c r="M361" s="31">
        <v>3.8017300000000001</v>
      </c>
      <c r="N361" s="1"/>
      <c r="O361" s="1"/>
    </row>
    <row r="362" spans="1:15" ht="12.75" customHeight="1">
      <c r="A362" s="33">
        <v>352</v>
      </c>
      <c r="B362" s="53" t="s">
        <v>195</v>
      </c>
      <c r="C362" s="31">
        <v>3970.25</v>
      </c>
      <c r="D362" s="36">
        <v>3970.1166666666668</v>
      </c>
      <c r="E362" s="36">
        <v>3951.2333333333336</v>
      </c>
      <c r="F362" s="36">
        <v>3932.2166666666667</v>
      </c>
      <c r="G362" s="36">
        <v>3913.3333333333335</v>
      </c>
      <c r="H362" s="36">
        <v>3989.1333333333337</v>
      </c>
      <c r="I362" s="36">
        <v>4008.0166666666669</v>
      </c>
      <c r="J362" s="36">
        <v>4027.0333333333338</v>
      </c>
      <c r="K362" s="31">
        <v>3989</v>
      </c>
      <c r="L362" s="31">
        <v>3951.1</v>
      </c>
      <c r="M362" s="31">
        <v>2.96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272.8</v>
      </c>
      <c r="D363" s="36">
        <v>270.73333333333329</v>
      </c>
      <c r="E363" s="36">
        <v>267.96666666666658</v>
      </c>
      <c r="F363" s="36">
        <v>263.13333333333327</v>
      </c>
      <c r="G363" s="36">
        <v>260.36666666666656</v>
      </c>
      <c r="H363" s="36">
        <v>275.56666666666661</v>
      </c>
      <c r="I363" s="36">
        <v>278.33333333333337</v>
      </c>
      <c r="J363" s="36">
        <v>283.16666666666663</v>
      </c>
      <c r="K363" s="31">
        <v>273.5</v>
      </c>
      <c r="L363" s="31">
        <v>265.89999999999998</v>
      </c>
      <c r="M363" s="31">
        <v>42.030349999999999</v>
      </c>
      <c r="N363" s="1"/>
      <c r="O363" s="1"/>
    </row>
    <row r="364" spans="1:15" ht="12.75" customHeight="1">
      <c r="A364" s="33">
        <v>354</v>
      </c>
      <c r="B364" s="53" t="s">
        <v>468</v>
      </c>
      <c r="C364" s="31">
        <v>4357.6499999999996</v>
      </c>
      <c r="D364" s="36">
        <v>4373.9333333333334</v>
      </c>
      <c r="E364" s="36">
        <v>4299.7166666666672</v>
      </c>
      <c r="F364" s="36">
        <v>4241.7833333333338</v>
      </c>
      <c r="G364" s="36">
        <v>4167.5666666666675</v>
      </c>
      <c r="H364" s="36">
        <v>4431.8666666666668</v>
      </c>
      <c r="I364" s="36">
        <v>4506.0833333333321</v>
      </c>
      <c r="J364" s="36">
        <v>4564.0166666666664</v>
      </c>
      <c r="K364" s="31">
        <v>4448.1499999999996</v>
      </c>
      <c r="L364" s="31">
        <v>4316</v>
      </c>
      <c r="M364" s="31">
        <v>0.35586000000000001</v>
      </c>
      <c r="N364" s="1"/>
      <c r="O364" s="1"/>
    </row>
    <row r="365" spans="1:15" ht="12.75" customHeight="1">
      <c r="A365" s="33">
        <v>355</v>
      </c>
      <c r="B365" s="53" t="s">
        <v>469</v>
      </c>
      <c r="C365" s="31">
        <v>2898.7</v>
      </c>
      <c r="D365" s="36">
        <v>2886.2333333333336</v>
      </c>
      <c r="E365" s="36">
        <v>2845.3166666666671</v>
      </c>
      <c r="F365" s="36">
        <v>2791.9333333333334</v>
      </c>
      <c r="G365" s="36">
        <v>2751.0166666666669</v>
      </c>
      <c r="H365" s="36">
        <v>2939.6166666666672</v>
      </c>
      <c r="I365" s="36">
        <v>2980.5333333333333</v>
      </c>
      <c r="J365" s="36">
        <v>3033.9166666666674</v>
      </c>
      <c r="K365" s="31">
        <v>2927.15</v>
      </c>
      <c r="L365" s="31">
        <v>2832.85</v>
      </c>
      <c r="M365" s="31">
        <v>1.88887</v>
      </c>
      <c r="N365" s="1"/>
      <c r="O365" s="1"/>
    </row>
    <row r="366" spans="1:15" ht="12.75" customHeight="1">
      <c r="A366" s="33">
        <v>356</v>
      </c>
      <c r="B366" s="53" t="s">
        <v>198</v>
      </c>
      <c r="C366" s="31">
        <v>2999.75</v>
      </c>
      <c r="D366" s="36">
        <v>3015.15</v>
      </c>
      <c r="E366" s="36">
        <v>2975.3</v>
      </c>
      <c r="F366" s="36">
        <v>2950.85</v>
      </c>
      <c r="G366" s="36">
        <v>2911</v>
      </c>
      <c r="H366" s="36">
        <v>3039.6000000000004</v>
      </c>
      <c r="I366" s="36">
        <v>3079.45</v>
      </c>
      <c r="J366" s="36">
        <v>3103.9000000000005</v>
      </c>
      <c r="K366" s="31">
        <v>3055</v>
      </c>
      <c r="L366" s="31">
        <v>2990.7</v>
      </c>
      <c r="M366" s="31">
        <v>4.2209500000000002</v>
      </c>
      <c r="N366" s="1"/>
      <c r="O366" s="1"/>
    </row>
    <row r="367" spans="1:15" ht="12.75" customHeight="1">
      <c r="A367" s="33">
        <v>357</v>
      </c>
      <c r="B367" s="53" t="s">
        <v>194</v>
      </c>
      <c r="C367" s="31">
        <v>863.5</v>
      </c>
      <c r="D367" s="36">
        <v>862</v>
      </c>
      <c r="E367" s="36">
        <v>857.05</v>
      </c>
      <c r="F367" s="36">
        <v>850.59999999999991</v>
      </c>
      <c r="G367" s="36">
        <v>845.64999999999986</v>
      </c>
      <c r="H367" s="36">
        <v>868.45</v>
      </c>
      <c r="I367" s="36">
        <v>873.40000000000009</v>
      </c>
      <c r="J367" s="36">
        <v>879.85000000000014</v>
      </c>
      <c r="K367" s="31">
        <v>866.95</v>
      </c>
      <c r="L367" s="31">
        <v>855.55</v>
      </c>
      <c r="M367" s="31">
        <v>19.31467</v>
      </c>
      <c r="N367" s="1"/>
      <c r="O367" s="1"/>
    </row>
    <row r="368" spans="1:15" ht="12.75" customHeight="1">
      <c r="A368" s="33">
        <v>358</v>
      </c>
      <c r="B368" s="53" t="s">
        <v>470</v>
      </c>
      <c r="C368" s="31">
        <v>133.44999999999999</v>
      </c>
      <c r="D368" s="36">
        <v>132.80000000000001</v>
      </c>
      <c r="E368" s="36">
        <v>130.20000000000002</v>
      </c>
      <c r="F368" s="36">
        <v>126.95000000000002</v>
      </c>
      <c r="G368" s="36">
        <v>124.35000000000002</v>
      </c>
      <c r="H368" s="36">
        <v>136.05000000000001</v>
      </c>
      <c r="I368" s="36">
        <v>138.65000000000003</v>
      </c>
      <c r="J368" s="36">
        <v>141.9</v>
      </c>
      <c r="K368" s="31">
        <v>135.4</v>
      </c>
      <c r="L368" s="31">
        <v>129.55000000000001</v>
      </c>
      <c r="M368" s="31">
        <v>42.803989999999999</v>
      </c>
      <c r="N368" s="1"/>
      <c r="O368" s="1"/>
    </row>
    <row r="369" spans="1:15" ht="12.75" customHeight="1">
      <c r="A369" s="33">
        <v>359</v>
      </c>
      <c r="B369" s="53" t="s">
        <v>471</v>
      </c>
      <c r="C369" s="31">
        <v>1564.05</v>
      </c>
      <c r="D369" s="36">
        <v>1572.0166666666667</v>
      </c>
      <c r="E369" s="36">
        <v>1548.8333333333333</v>
      </c>
      <c r="F369" s="36">
        <v>1533.6166666666666</v>
      </c>
      <c r="G369" s="36">
        <v>1510.4333333333332</v>
      </c>
      <c r="H369" s="36">
        <v>1587.2333333333333</v>
      </c>
      <c r="I369" s="36">
        <v>1610.4166666666667</v>
      </c>
      <c r="J369" s="36">
        <v>1625.6333333333334</v>
      </c>
      <c r="K369" s="31">
        <v>1595.2</v>
      </c>
      <c r="L369" s="31">
        <v>1556.8</v>
      </c>
      <c r="M369" s="31">
        <v>0.65837999999999997</v>
      </c>
      <c r="N369" s="1"/>
      <c r="O369" s="1"/>
    </row>
    <row r="370" spans="1:15" ht="12.75" customHeight="1">
      <c r="A370" s="33">
        <v>360</v>
      </c>
      <c r="B370" s="53" t="s">
        <v>201</v>
      </c>
      <c r="C370" s="31">
        <v>5205.8</v>
      </c>
      <c r="D370" s="36">
        <v>5173.45</v>
      </c>
      <c r="E370" s="36">
        <v>5132.3499999999995</v>
      </c>
      <c r="F370" s="36">
        <v>5058.8999999999996</v>
      </c>
      <c r="G370" s="36">
        <v>5017.7999999999993</v>
      </c>
      <c r="H370" s="36">
        <v>5246.9</v>
      </c>
      <c r="I370" s="36">
        <v>5288</v>
      </c>
      <c r="J370" s="36">
        <v>5361.45</v>
      </c>
      <c r="K370" s="31">
        <v>5214.55</v>
      </c>
      <c r="L370" s="31">
        <v>5100</v>
      </c>
      <c r="M370" s="31">
        <v>3.9278599999999999</v>
      </c>
      <c r="N370" s="1"/>
      <c r="O370" s="1"/>
    </row>
    <row r="371" spans="1:15" ht="12.75" customHeight="1">
      <c r="A371" s="33">
        <v>361</v>
      </c>
      <c r="B371" s="53" t="s">
        <v>472</v>
      </c>
      <c r="C371" s="31">
        <v>879.1</v>
      </c>
      <c r="D371" s="36">
        <v>863.68333333333339</v>
      </c>
      <c r="E371" s="36">
        <v>838.56666666666683</v>
      </c>
      <c r="F371" s="36">
        <v>798.03333333333342</v>
      </c>
      <c r="G371" s="36">
        <v>772.91666666666686</v>
      </c>
      <c r="H371" s="36">
        <v>904.21666666666681</v>
      </c>
      <c r="I371" s="36">
        <v>929.33333333333337</v>
      </c>
      <c r="J371" s="36">
        <v>969.86666666666679</v>
      </c>
      <c r="K371" s="31">
        <v>888.8</v>
      </c>
      <c r="L371" s="31">
        <v>823.15</v>
      </c>
      <c r="M371" s="31">
        <v>6.22105</v>
      </c>
      <c r="N371" s="1"/>
      <c r="O371" s="1"/>
    </row>
    <row r="372" spans="1:15" ht="12.75" customHeight="1">
      <c r="A372" s="33">
        <v>362</v>
      </c>
      <c r="B372" s="53" t="s">
        <v>291</v>
      </c>
      <c r="C372" s="31">
        <v>474.55</v>
      </c>
      <c r="D372" s="36">
        <v>475.08333333333331</v>
      </c>
      <c r="E372" s="36">
        <v>470.86666666666662</v>
      </c>
      <c r="F372" s="36">
        <v>467.18333333333328</v>
      </c>
      <c r="G372" s="36">
        <v>462.96666666666658</v>
      </c>
      <c r="H372" s="36">
        <v>478.76666666666665</v>
      </c>
      <c r="I372" s="36">
        <v>482.98333333333335</v>
      </c>
      <c r="J372" s="36">
        <v>486.66666666666669</v>
      </c>
      <c r="K372" s="31">
        <v>479.3</v>
      </c>
      <c r="L372" s="31">
        <v>471.4</v>
      </c>
      <c r="M372" s="31">
        <v>9.36571</v>
      </c>
      <c r="N372" s="1"/>
      <c r="O372" s="1"/>
    </row>
    <row r="373" spans="1:15" ht="12.75" customHeight="1">
      <c r="A373" s="33">
        <v>363</v>
      </c>
      <c r="B373" s="53" t="s">
        <v>197</v>
      </c>
      <c r="C373" s="31">
        <v>407.55</v>
      </c>
      <c r="D373" s="36">
        <v>403.7833333333333</v>
      </c>
      <c r="E373" s="36">
        <v>399.11666666666662</v>
      </c>
      <c r="F373" s="36">
        <v>390.68333333333334</v>
      </c>
      <c r="G373" s="36">
        <v>386.01666666666665</v>
      </c>
      <c r="H373" s="36">
        <v>412.21666666666658</v>
      </c>
      <c r="I373" s="36">
        <v>416.88333333333333</v>
      </c>
      <c r="J373" s="36">
        <v>425.31666666666655</v>
      </c>
      <c r="K373" s="31">
        <v>408.45</v>
      </c>
      <c r="L373" s="31">
        <v>395.35</v>
      </c>
      <c r="M373" s="31">
        <v>80.034580000000005</v>
      </c>
      <c r="N373" s="1"/>
      <c r="O373" s="1"/>
    </row>
    <row r="374" spans="1:15" ht="12.75" customHeight="1">
      <c r="A374" s="33">
        <v>364</v>
      </c>
      <c r="B374" s="53" t="s">
        <v>202</v>
      </c>
      <c r="C374" s="31">
        <v>279.55</v>
      </c>
      <c r="D374" s="36">
        <v>279.91666666666669</v>
      </c>
      <c r="E374" s="36">
        <v>278.13333333333338</v>
      </c>
      <c r="F374" s="36">
        <v>276.7166666666667</v>
      </c>
      <c r="G374" s="36">
        <v>274.93333333333339</v>
      </c>
      <c r="H374" s="36">
        <v>281.33333333333337</v>
      </c>
      <c r="I374" s="36">
        <v>283.11666666666667</v>
      </c>
      <c r="J374" s="36">
        <v>284.53333333333336</v>
      </c>
      <c r="K374" s="31">
        <v>281.7</v>
      </c>
      <c r="L374" s="31">
        <v>278.5</v>
      </c>
      <c r="M374" s="31">
        <v>132.29425000000001</v>
      </c>
      <c r="N374" s="1"/>
      <c r="O374" s="1"/>
    </row>
    <row r="375" spans="1:15" ht="12.75" customHeight="1">
      <c r="A375" s="33">
        <v>365</v>
      </c>
      <c r="B375" s="53" t="s">
        <v>473</v>
      </c>
      <c r="C375" s="31">
        <v>539.04999999999995</v>
      </c>
      <c r="D375" s="36">
        <v>537.76666666666665</v>
      </c>
      <c r="E375" s="36">
        <v>531.83333333333326</v>
      </c>
      <c r="F375" s="36">
        <v>524.61666666666656</v>
      </c>
      <c r="G375" s="36">
        <v>518.68333333333317</v>
      </c>
      <c r="H375" s="36">
        <v>544.98333333333335</v>
      </c>
      <c r="I375" s="36">
        <v>550.91666666666674</v>
      </c>
      <c r="J375" s="36">
        <v>558.13333333333344</v>
      </c>
      <c r="K375" s="31">
        <v>543.70000000000005</v>
      </c>
      <c r="L375" s="31">
        <v>530.54999999999995</v>
      </c>
      <c r="M375" s="31">
        <v>5.4705500000000002</v>
      </c>
      <c r="N375" s="1"/>
      <c r="O375" s="1"/>
    </row>
    <row r="376" spans="1:15" ht="12.75" customHeight="1">
      <c r="A376" s="33">
        <v>366</v>
      </c>
      <c r="B376" s="53" t="s">
        <v>292</v>
      </c>
      <c r="C376" s="31">
        <v>1313.65</v>
      </c>
      <c r="D376" s="36">
        <v>1312.4666666666667</v>
      </c>
      <c r="E376" s="36">
        <v>1280.4333333333334</v>
      </c>
      <c r="F376" s="36">
        <v>1247.2166666666667</v>
      </c>
      <c r="G376" s="36">
        <v>1215.1833333333334</v>
      </c>
      <c r="H376" s="36">
        <v>1345.6833333333334</v>
      </c>
      <c r="I376" s="36">
        <v>1377.7166666666667</v>
      </c>
      <c r="J376" s="36">
        <v>1410.9333333333334</v>
      </c>
      <c r="K376" s="31">
        <v>1344.5</v>
      </c>
      <c r="L376" s="31">
        <v>1279.25</v>
      </c>
      <c r="M376" s="31">
        <v>18.1388</v>
      </c>
      <c r="N376" s="1"/>
      <c r="O376" s="1"/>
    </row>
    <row r="377" spans="1:15" ht="12.75" customHeight="1">
      <c r="A377" s="33">
        <v>367</v>
      </c>
      <c r="B377" s="53" t="s">
        <v>474</v>
      </c>
      <c r="C377" s="31">
        <v>601</v>
      </c>
      <c r="D377" s="36">
        <v>591.85</v>
      </c>
      <c r="E377" s="36">
        <v>576.70000000000005</v>
      </c>
      <c r="F377" s="36">
        <v>552.4</v>
      </c>
      <c r="G377" s="36">
        <v>537.25</v>
      </c>
      <c r="H377" s="36">
        <v>616.15000000000009</v>
      </c>
      <c r="I377" s="36">
        <v>631.29999999999995</v>
      </c>
      <c r="J377" s="36">
        <v>655.60000000000014</v>
      </c>
      <c r="K377" s="31">
        <v>607</v>
      </c>
      <c r="L377" s="31">
        <v>567.54999999999995</v>
      </c>
      <c r="M377" s="31">
        <v>5.5983700000000001</v>
      </c>
      <c r="N377" s="1"/>
      <c r="O377" s="1"/>
    </row>
    <row r="378" spans="1:15" ht="12.75" customHeight="1">
      <c r="A378" s="33">
        <v>368</v>
      </c>
      <c r="B378" s="53" t="s">
        <v>475</v>
      </c>
      <c r="C378" s="31">
        <v>183.3</v>
      </c>
      <c r="D378" s="36">
        <v>182.83333333333334</v>
      </c>
      <c r="E378" s="36">
        <v>180.86666666666667</v>
      </c>
      <c r="F378" s="36">
        <v>178.43333333333334</v>
      </c>
      <c r="G378" s="36">
        <v>176.46666666666667</v>
      </c>
      <c r="H378" s="36">
        <v>185.26666666666668</v>
      </c>
      <c r="I378" s="36">
        <v>187.23333333333332</v>
      </c>
      <c r="J378" s="36">
        <v>189.66666666666669</v>
      </c>
      <c r="K378" s="31">
        <v>184.8</v>
      </c>
      <c r="L378" s="31">
        <v>180.4</v>
      </c>
      <c r="M378" s="31">
        <v>3.3924599999999998</v>
      </c>
      <c r="N378" s="1"/>
      <c r="O378" s="1"/>
    </row>
    <row r="379" spans="1:15" ht="12.75" customHeight="1">
      <c r="A379" s="33">
        <v>369</v>
      </c>
      <c r="B379" s="53" t="s">
        <v>875</v>
      </c>
      <c r="C379" s="31">
        <v>4760.5</v>
      </c>
      <c r="D379" s="36">
        <v>4779.8166666666666</v>
      </c>
      <c r="E379" s="36">
        <v>4730.6333333333332</v>
      </c>
      <c r="F379" s="36">
        <v>4700.7666666666664</v>
      </c>
      <c r="G379" s="36">
        <v>4651.583333333333</v>
      </c>
      <c r="H379" s="36">
        <v>4809.6833333333334</v>
      </c>
      <c r="I379" s="36">
        <v>4858.8666666666659</v>
      </c>
      <c r="J379" s="36">
        <v>4888.7333333333336</v>
      </c>
      <c r="K379" s="31">
        <v>4829</v>
      </c>
      <c r="L379" s="31">
        <v>4749.95</v>
      </c>
      <c r="M379" s="31">
        <v>0.26271</v>
      </c>
      <c r="N379" s="1"/>
      <c r="O379" s="1"/>
    </row>
    <row r="380" spans="1:15" ht="12.75" customHeight="1">
      <c r="A380" s="33">
        <v>370</v>
      </c>
      <c r="B380" s="53" t="s">
        <v>293</v>
      </c>
      <c r="C380" s="31">
        <v>16100.65</v>
      </c>
      <c r="D380" s="36">
        <v>16224.716666666667</v>
      </c>
      <c r="E380" s="36">
        <v>15849.583333333336</v>
      </c>
      <c r="F380" s="36">
        <v>15598.516666666668</v>
      </c>
      <c r="G380" s="36">
        <v>15223.383333333337</v>
      </c>
      <c r="H380" s="36">
        <v>16475.783333333333</v>
      </c>
      <c r="I380" s="36">
        <v>16850.916666666664</v>
      </c>
      <c r="J380" s="36">
        <v>17101.983333333334</v>
      </c>
      <c r="K380" s="31">
        <v>16599.849999999999</v>
      </c>
      <c r="L380" s="31">
        <v>15973.65</v>
      </c>
      <c r="M380" s="31">
        <v>0.18059</v>
      </c>
      <c r="N380" s="1"/>
      <c r="O380" s="1"/>
    </row>
    <row r="381" spans="1:15" ht="12.75" customHeight="1">
      <c r="A381" s="33">
        <v>371</v>
      </c>
      <c r="B381" s="53" t="s">
        <v>200</v>
      </c>
      <c r="C381" s="31">
        <v>126.7</v>
      </c>
      <c r="D381" s="36">
        <v>126.21666666666665</v>
      </c>
      <c r="E381" s="36">
        <v>125.43333333333331</v>
      </c>
      <c r="F381" s="36">
        <v>124.16666666666666</v>
      </c>
      <c r="G381" s="36">
        <v>123.38333333333331</v>
      </c>
      <c r="H381" s="36">
        <v>127.48333333333331</v>
      </c>
      <c r="I381" s="36">
        <v>128.26666666666665</v>
      </c>
      <c r="J381" s="36">
        <v>129.5333333333333</v>
      </c>
      <c r="K381" s="31">
        <v>127</v>
      </c>
      <c r="L381" s="31">
        <v>124.95</v>
      </c>
      <c r="M381" s="31">
        <v>291.81378999999998</v>
      </c>
      <c r="N381" s="1"/>
      <c r="O381" s="1"/>
    </row>
    <row r="382" spans="1:15" ht="12.75" customHeight="1">
      <c r="A382" s="33">
        <v>372</v>
      </c>
      <c r="B382" s="53" t="s">
        <v>476</v>
      </c>
      <c r="C382" s="31">
        <v>541.4</v>
      </c>
      <c r="D382" s="36">
        <v>535.4</v>
      </c>
      <c r="E382" s="36">
        <v>525.79999999999995</v>
      </c>
      <c r="F382" s="36">
        <v>510.19999999999993</v>
      </c>
      <c r="G382" s="36">
        <v>500.59999999999991</v>
      </c>
      <c r="H382" s="36">
        <v>551</v>
      </c>
      <c r="I382" s="36">
        <v>560.60000000000014</v>
      </c>
      <c r="J382" s="36">
        <v>576.20000000000005</v>
      </c>
      <c r="K382" s="31">
        <v>545</v>
      </c>
      <c r="L382" s="31">
        <v>519.79999999999995</v>
      </c>
      <c r="M382" s="31">
        <v>4.0249499999999996</v>
      </c>
      <c r="N382" s="1"/>
      <c r="O382" s="1"/>
    </row>
    <row r="383" spans="1:15" ht="12.75" customHeight="1">
      <c r="A383" s="33">
        <v>373</v>
      </c>
      <c r="B383" s="53" t="s">
        <v>207</v>
      </c>
      <c r="C383" s="31">
        <v>250.55</v>
      </c>
      <c r="D383" s="36">
        <v>249.51666666666665</v>
      </c>
      <c r="E383" s="36">
        <v>247.5333333333333</v>
      </c>
      <c r="F383" s="36">
        <v>244.51666666666665</v>
      </c>
      <c r="G383" s="36">
        <v>242.5333333333333</v>
      </c>
      <c r="H383" s="36">
        <v>252.5333333333333</v>
      </c>
      <c r="I383" s="36">
        <v>254.51666666666665</v>
      </c>
      <c r="J383" s="36">
        <v>257.5333333333333</v>
      </c>
      <c r="K383" s="31">
        <v>251.5</v>
      </c>
      <c r="L383" s="31">
        <v>246.5</v>
      </c>
      <c r="M383" s="31">
        <v>39.568469999999998</v>
      </c>
      <c r="N383" s="1"/>
      <c r="O383" s="1"/>
    </row>
    <row r="384" spans="1:15" ht="12.75" customHeight="1">
      <c r="A384" s="33">
        <v>374</v>
      </c>
      <c r="B384" s="53" t="s">
        <v>208</v>
      </c>
      <c r="C384" s="31">
        <v>463.8</v>
      </c>
      <c r="D384" s="36">
        <v>460.7166666666667</v>
      </c>
      <c r="E384" s="36">
        <v>455.53333333333342</v>
      </c>
      <c r="F384" s="36">
        <v>447.26666666666671</v>
      </c>
      <c r="G384" s="36">
        <v>442.08333333333343</v>
      </c>
      <c r="H384" s="36">
        <v>468.98333333333341</v>
      </c>
      <c r="I384" s="36">
        <v>474.16666666666669</v>
      </c>
      <c r="J384" s="36">
        <v>482.43333333333339</v>
      </c>
      <c r="K384" s="31">
        <v>465.9</v>
      </c>
      <c r="L384" s="31">
        <v>452.45</v>
      </c>
      <c r="M384" s="31">
        <v>96.394739999999999</v>
      </c>
      <c r="N384" s="1"/>
      <c r="O384" s="1"/>
    </row>
    <row r="385" spans="1:15" ht="12.75" customHeight="1">
      <c r="A385" s="33">
        <v>375</v>
      </c>
      <c r="B385" s="53" t="s">
        <v>477</v>
      </c>
      <c r="C385" s="31">
        <v>579.75</v>
      </c>
      <c r="D385" s="36">
        <v>580.93333333333328</v>
      </c>
      <c r="E385" s="36">
        <v>571.86666666666656</v>
      </c>
      <c r="F385" s="36">
        <v>563.98333333333323</v>
      </c>
      <c r="G385" s="36">
        <v>554.91666666666652</v>
      </c>
      <c r="H385" s="36">
        <v>588.81666666666661</v>
      </c>
      <c r="I385" s="36">
        <v>597.88333333333344</v>
      </c>
      <c r="J385" s="36">
        <v>605.76666666666665</v>
      </c>
      <c r="K385" s="31">
        <v>590</v>
      </c>
      <c r="L385" s="31">
        <v>573.04999999999995</v>
      </c>
      <c r="M385" s="31">
        <v>3.01661</v>
      </c>
      <c r="N385" s="1"/>
      <c r="O385" s="1"/>
    </row>
    <row r="386" spans="1:15" ht="12.75" customHeight="1">
      <c r="A386" s="33">
        <v>376</v>
      </c>
      <c r="B386" s="53" t="s">
        <v>478</v>
      </c>
      <c r="C386" s="31">
        <v>690.95</v>
      </c>
      <c r="D386" s="36">
        <v>696.18333333333339</v>
      </c>
      <c r="E386" s="36">
        <v>680.11666666666679</v>
      </c>
      <c r="F386" s="36">
        <v>669.28333333333342</v>
      </c>
      <c r="G386" s="36">
        <v>653.21666666666681</v>
      </c>
      <c r="H386" s="36">
        <v>707.01666666666677</v>
      </c>
      <c r="I386" s="36">
        <v>723.08333333333337</v>
      </c>
      <c r="J386" s="36">
        <v>733.91666666666674</v>
      </c>
      <c r="K386" s="31">
        <v>712.25</v>
      </c>
      <c r="L386" s="31">
        <v>685.35</v>
      </c>
      <c r="M386" s="31">
        <v>24.715910000000001</v>
      </c>
      <c r="N386" s="1"/>
      <c r="O386" s="1"/>
    </row>
    <row r="387" spans="1:15" ht="12.75" customHeight="1">
      <c r="A387" s="33">
        <v>377</v>
      </c>
      <c r="B387" s="53" t="s">
        <v>479</v>
      </c>
      <c r="C387" s="31">
        <v>1707.45</v>
      </c>
      <c r="D387" s="36">
        <v>1718.4833333333333</v>
      </c>
      <c r="E387" s="36">
        <v>1689.9666666666667</v>
      </c>
      <c r="F387" s="36">
        <v>1672.4833333333333</v>
      </c>
      <c r="G387" s="36">
        <v>1643.9666666666667</v>
      </c>
      <c r="H387" s="36">
        <v>1735.9666666666667</v>
      </c>
      <c r="I387" s="36">
        <v>1764.4833333333336</v>
      </c>
      <c r="J387" s="36">
        <v>1781.9666666666667</v>
      </c>
      <c r="K387" s="31">
        <v>1747</v>
      </c>
      <c r="L387" s="31">
        <v>1701</v>
      </c>
      <c r="M387" s="31">
        <v>0.95981000000000005</v>
      </c>
      <c r="N387" s="1"/>
      <c r="O387" s="1"/>
    </row>
    <row r="388" spans="1:15" ht="12.75" customHeight="1">
      <c r="A388" s="33">
        <v>378</v>
      </c>
      <c r="B388" s="53" t="s">
        <v>480</v>
      </c>
      <c r="C388" s="31">
        <v>264.39999999999998</v>
      </c>
      <c r="D388" s="36">
        <v>263.25</v>
      </c>
      <c r="E388" s="36">
        <v>259.7</v>
      </c>
      <c r="F388" s="36">
        <v>255</v>
      </c>
      <c r="G388" s="36">
        <v>251.45</v>
      </c>
      <c r="H388" s="36">
        <v>267.95</v>
      </c>
      <c r="I388" s="36">
        <v>271.49999999999994</v>
      </c>
      <c r="J388" s="36">
        <v>276.2</v>
      </c>
      <c r="K388" s="31">
        <v>266.8</v>
      </c>
      <c r="L388" s="31">
        <v>258.55</v>
      </c>
      <c r="M388" s="31">
        <v>130.27421000000001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168.85</v>
      </c>
      <c r="D389" s="36">
        <v>167.06666666666666</v>
      </c>
      <c r="E389" s="36">
        <v>164.33333333333331</v>
      </c>
      <c r="F389" s="36">
        <v>159.81666666666666</v>
      </c>
      <c r="G389" s="36">
        <v>157.08333333333331</v>
      </c>
      <c r="H389" s="36">
        <v>171.58333333333331</v>
      </c>
      <c r="I389" s="36">
        <v>174.31666666666666</v>
      </c>
      <c r="J389" s="36">
        <v>178.83333333333331</v>
      </c>
      <c r="K389" s="31">
        <v>169.8</v>
      </c>
      <c r="L389" s="31">
        <v>162.55000000000001</v>
      </c>
      <c r="M389" s="31">
        <v>53.484160000000003</v>
      </c>
      <c r="N389" s="1"/>
      <c r="O389" s="1"/>
    </row>
    <row r="390" spans="1:15" ht="12.75" customHeight="1">
      <c r="A390" s="33">
        <v>380</v>
      </c>
      <c r="B390" s="53" t="s">
        <v>481</v>
      </c>
      <c r="C390" s="31">
        <v>1360.15</v>
      </c>
      <c r="D390" s="36">
        <v>1360.8999999999999</v>
      </c>
      <c r="E390" s="36">
        <v>1331.7999999999997</v>
      </c>
      <c r="F390" s="36">
        <v>1303.4499999999998</v>
      </c>
      <c r="G390" s="36">
        <v>1274.3499999999997</v>
      </c>
      <c r="H390" s="36">
        <v>1389.2499999999998</v>
      </c>
      <c r="I390" s="36">
        <v>1418.3499999999997</v>
      </c>
      <c r="J390" s="36">
        <v>1446.6999999999998</v>
      </c>
      <c r="K390" s="31">
        <v>1390</v>
      </c>
      <c r="L390" s="31">
        <v>1332.55</v>
      </c>
      <c r="M390" s="31">
        <v>5.9264999999999999</v>
      </c>
      <c r="N390" s="1"/>
      <c r="O390" s="1"/>
    </row>
    <row r="391" spans="1:15" ht="12.75" customHeight="1">
      <c r="A391" s="33">
        <v>381</v>
      </c>
      <c r="B391" s="53" t="s">
        <v>482</v>
      </c>
      <c r="C391" s="31">
        <v>291.35000000000002</v>
      </c>
      <c r="D391" s="36">
        <v>289.93333333333334</v>
      </c>
      <c r="E391" s="36">
        <v>286.41666666666669</v>
      </c>
      <c r="F391" s="36">
        <v>281.48333333333335</v>
      </c>
      <c r="G391" s="36">
        <v>277.9666666666667</v>
      </c>
      <c r="H391" s="36">
        <v>294.86666666666667</v>
      </c>
      <c r="I391" s="36">
        <v>298.38333333333333</v>
      </c>
      <c r="J391" s="36">
        <v>303.31666666666666</v>
      </c>
      <c r="K391" s="31">
        <v>293.45</v>
      </c>
      <c r="L391" s="31">
        <v>285</v>
      </c>
      <c r="M391" s="31">
        <v>8.9446600000000007</v>
      </c>
      <c r="N391" s="1"/>
      <c r="O391" s="1"/>
    </row>
    <row r="392" spans="1:15" ht="12.75" customHeight="1">
      <c r="A392" s="33">
        <v>382</v>
      </c>
      <c r="B392" s="53" t="s">
        <v>483</v>
      </c>
      <c r="C392" s="31">
        <v>264.25</v>
      </c>
      <c r="D392" s="36">
        <v>263.11666666666667</v>
      </c>
      <c r="E392" s="36">
        <v>257.38333333333333</v>
      </c>
      <c r="F392" s="36">
        <v>250.51666666666665</v>
      </c>
      <c r="G392" s="36">
        <v>244.7833333333333</v>
      </c>
      <c r="H392" s="36">
        <v>269.98333333333335</v>
      </c>
      <c r="I392" s="36">
        <v>275.7166666666667</v>
      </c>
      <c r="J392" s="36">
        <v>282.58333333333337</v>
      </c>
      <c r="K392" s="31">
        <v>268.85000000000002</v>
      </c>
      <c r="L392" s="31">
        <v>256.25</v>
      </c>
      <c r="M392" s="31">
        <v>15.19843</v>
      </c>
      <c r="N392" s="1"/>
      <c r="O392" s="1"/>
    </row>
    <row r="393" spans="1:15" ht="12.75" customHeight="1">
      <c r="A393" s="33">
        <v>383</v>
      </c>
      <c r="B393" s="53" t="s">
        <v>484</v>
      </c>
      <c r="C393" s="31">
        <v>140.1</v>
      </c>
      <c r="D393" s="36">
        <v>139.31666666666666</v>
      </c>
      <c r="E393" s="36">
        <v>136.78333333333333</v>
      </c>
      <c r="F393" s="36">
        <v>133.46666666666667</v>
      </c>
      <c r="G393" s="36">
        <v>130.93333333333334</v>
      </c>
      <c r="H393" s="36">
        <v>142.63333333333333</v>
      </c>
      <c r="I393" s="36">
        <v>145.16666666666663</v>
      </c>
      <c r="J393" s="36">
        <v>148.48333333333332</v>
      </c>
      <c r="K393" s="31">
        <v>141.85</v>
      </c>
      <c r="L393" s="31">
        <v>136</v>
      </c>
      <c r="M393" s="31">
        <v>42.556780000000003</v>
      </c>
      <c r="N393" s="1"/>
      <c r="O393" s="1"/>
    </row>
    <row r="394" spans="1:15" ht="12.75" customHeight="1">
      <c r="A394" s="33">
        <v>384</v>
      </c>
      <c r="B394" s="53" t="s">
        <v>485</v>
      </c>
      <c r="C394" s="31">
        <v>2832.8</v>
      </c>
      <c r="D394" s="36">
        <v>2823.9333333333329</v>
      </c>
      <c r="E394" s="36">
        <v>2808.8666666666659</v>
      </c>
      <c r="F394" s="36">
        <v>2784.9333333333329</v>
      </c>
      <c r="G394" s="36">
        <v>2769.8666666666659</v>
      </c>
      <c r="H394" s="36">
        <v>2847.8666666666659</v>
      </c>
      <c r="I394" s="36">
        <v>2862.9333333333325</v>
      </c>
      <c r="J394" s="36">
        <v>2886.8666666666659</v>
      </c>
      <c r="K394" s="31">
        <v>2839</v>
      </c>
      <c r="L394" s="31">
        <v>2800</v>
      </c>
      <c r="M394" s="31">
        <v>0.26240000000000002</v>
      </c>
      <c r="N394" s="1"/>
      <c r="O394" s="1"/>
    </row>
    <row r="395" spans="1:15" ht="12.75" customHeight="1">
      <c r="A395" s="33">
        <v>385</v>
      </c>
      <c r="B395" s="53" t="s">
        <v>486</v>
      </c>
      <c r="C395" s="31">
        <v>76.650000000000006</v>
      </c>
      <c r="D395" s="36">
        <v>76.266666666666666</v>
      </c>
      <c r="E395" s="36">
        <v>75.133333333333326</v>
      </c>
      <c r="F395" s="36">
        <v>73.61666666666666</v>
      </c>
      <c r="G395" s="36">
        <v>72.48333333333332</v>
      </c>
      <c r="H395" s="36">
        <v>77.783333333333331</v>
      </c>
      <c r="I395" s="36">
        <v>78.916666666666686</v>
      </c>
      <c r="J395" s="36">
        <v>80.433333333333337</v>
      </c>
      <c r="K395" s="31">
        <v>77.400000000000006</v>
      </c>
      <c r="L395" s="31">
        <v>74.75</v>
      </c>
      <c r="M395" s="31">
        <v>43.27505</v>
      </c>
      <c r="N395" s="1"/>
      <c r="O395" s="1"/>
    </row>
    <row r="396" spans="1:15" ht="12.75" customHeight="1">
      <c r="A396" s="33">
        <v>386</v>
      </c>
      <c r="B396" s="53" t="s">
        <v>487</v>
      </c>
      <c r="C396" s="31">
        <v>1852.65</v>
      </c>
      <c r="D396" s="36">
        <v>1849.6000000000001</v>
      </c>
      <c r="E396" s="36">
        <v>1815.2000000000003</v>
      </c>
      <c r="F396" s="36">
        <v>1777.7500000000002</v>
      </c>
      <c r="G396" s="36">
        <v>1743.3500000000004</v>
      </c>
      <c r="H396" s="36">
        <v>1887.0500000000002</v>
      </c>
      <c r="I396" s="36">
        <v>1921.4500000000003</v>
      </c>
      <c r="J396" s="36">
        <v>1958.9</v>
      </c>
      <c r="K396" s="31">
        <v>1884</v>
      </c>
      <c r="L396" s="31">
        <v>1812.15</v>
      </c>
      <c r="M396" s="31">
        <v>2.8954300000000002</v>
      </c>
      <c r="N396" s="1"/>
      <c r="O396" s="1"/>
    </row>
    <row r="397" spans="1:15" ht="12.75" customHeight="1">
      <c r="A397" s="33">
        <v>387</v>
      </c>
      <c r="B397" s="53" t="s">
        <v>488</v>
      </c>
      <c r="C397" s="31">
        <v>222.15</v>
      </c>
      <c r="D397" s="36">
        <v>219.38333333333333</v>
      </c>
      <c r="E397" s="36">
        <v>212.76666666666665</v>
      </c>
      <c r="F397" s="36">
        <v>203.38333333333333</v>
      </c>
      <c r="G397" s="36">
        <v>196.76666666666665</v>
      </c>
      <c r="H397" s="36">
        <v>228.76666666666665</v>
      </c>
      <c r="I397" s="36">
        <v>235.38333333333333</v>
      </c>
      <c r="J397" s="36">
        <v>244.76666666666665</v>
      </c>
      <c r="K397" s="31">
        <v>226</v>
      </c>
      <c r="L397" s="31">
        <v>210</v>
      </c>
      <c r="M397" s="31">
        <v>139.21768</v>
      </c>
      <c r="N397" s="1"/>
      <c r="O397" s="1"/>
    </row>
    <row r="398" spans="1:15" ht="12.75" customHeight="1">
      <c r="A398" s="33">
        <v>388</v>
      </c>
      <c r="B398" s="53" t="s">
        <v>489</v>
      </c>
      <c r="C398" s="31">
        <v>835.1</v>
      </c>
      <c r="D398" s="36">
        <v>830.85</v>
      </c>
      <c r="E398" s="36">
        <v>817.25</v>
      </c>
      <c r="F398" s="36">
        <v>799.4</v>
      </c>
      <c r="G398" s="36">
        <v>785.8</v>
      </c>
      <c r="H398" s="36">
        <v>848.7</v>
      </c>
      <c r="I398" s="36">
        <v>862.30000000000018</v>
      </c>
      <c r="J398" s="36">
        <v>880.15000000000009</v>
      </c>
      <c r="K398" s="31">
        <v>844.45</v>
      </c>
      <c r="L398" s="31">
        <v>813</v>
      </c>
      <c r="M398" s="31">
        <v>1.14192</v>
      </c>
      <c r="N398" s="1"/>
      <c r="O398" s="1"/>
    </row>
    <row r="399" spans="1:15" ht="12.75" customHeight="1">
      <c r="A399" s="33">
        <v>389</v>
      </c>
      <c r="B399" s="53" t="s">
        <v>209</v>
      </c>
      <c r="C399" s="31">
        <v>2973.9</v>
      </c>
      <c r="D399" s="36">
        <v>2970.6333333333332</v>
      </c>
      <c r="E399" s="36">
        <v>2953.2666666666664</v>
      </c>
      <c r="F399" s="36">
        <v>2932.6333333333332</v>
      </c>
      <c r="G399" s="36">
        <v>2915.2666666666664</v>
      </c>
      <c r="H399" s="36">
        <v>2991.2666666666664</v>
      </c>
      <c r="I399" s="36">
        <v>3008.6333333333332</v>
      </c>
      <c r="J399" s="36">
        <v>3029.2666666666664</v>
      </c>
      <c r="K399" s="31">
        <v>2988</v>
      </c>
      <c r="L399" s="31">
        <v>2950</v>
      </c>
      <c r="M399" s="31">
        <v>44.550829999999998</v>
      </c>
      <c r="N399" s="1"/>
      <c r="O399" s="1"/>
    </row>
    <row r="400" spans="1:15" ht="12.75" customHeight="1">
      <c r="A400" s="33">
        <v>390</v>
      </c>
      <c r="B400" s="53" t="s">
        <v>490</v>
      </c>
      <c r="C400" s="31">
        <v>104.15</v>
      </c>
      <c r="D400" s="36">
        <v>104.30000000000001</v>
      </c>
      <c r="E400" s="36">
        <v>103.15000000000002</v>
      </c>
      <c r="F400" s="36">
        <v>102.15</v>
      </c>
      <c r="G400" s="36">
        <v>101.00000000000001</v>
      </c>
      <c r="H400" s="36">
        <v>105.30000000000003</v>
      </c>
      <c r="I400" s="36">
        <v>106.45</v>
      </c>
      <c r="J400" s="36">
        <v>107.45000000000003</v>
      </c>
      <c r="K400" s="31">
        <v>105.45</v>
      </c>
      <c r="L400" s="31">
        <v>103.3</v>
      </c>
      <c r="M400" s="31">
        <v>10.22002</v>
      </c>
      <c r="N400" s="1"/>
      <c r="O400" s="1"/>
    </row>
    <row r="401" spans="1:15" ht="12.75" customHeight="1">
      <c r="A401" s="33">
        <v>391</v>
      </c>
      <c r="B401" s="53" t="s">
        <v>491</v>
      </c>
      <c r="C401" s="31">
        <v>709.4</v>
      </c>
      <c r="D401" s="36">
        <v>704.46666666666658</v>
      </c>
      <c r="E401" s="36">
        <v>698.48333333333312</v>
      </c>
      <c r="F401" s="36">
        <v>687.56666666666649</v>
      </c>
      <c r="G401" s="36">
        <v>681.58333333333303</v>
      </c>
      <c r="H401" s="36">
        <v>715.38333333333321</v>
      </c>
      <c r="I401" s="36">
        <v>721.36666666666656</v>
      </c>
      <c r="J401" s="36">
        <v>732.2833333333333</v>
      </c>
      <c r="K401" s="31">
        <v>710.45</v>
      </c>
      <c r="L401" s="31">
        <v>693.55</v>
      </c>
      <c r="M401" s="31">
        <v>0.42180000000000001</v>
      </c>
      <c r="N401" s="1"/>
      <c r="O401" s="1"/>
    </row>
    <row r="402" spans="1:15" ht="12.75" customHeight="1">
      <c r="A402" s="33">
        <v>392</v>
      </c>
      <c r="B402" s="53" t="s">
        <v>492</v>
      </c>
      <c r="C402" s="31">
        <v>1617.75</v>
      </c>
      <c r="D402" s="36">
        <v>1620.4166666666667</v>
      </c>
      <c r="E402" s="36">
        <v>1613.3333333333335</v>
      </c>
      <c r="F402" s="36">
        <v>1608.9166666666667</v>
      </c>
      <c r="G402" s="36">
        <v>1601.8333333333335</v>
      </c>
      <c r="H402" s="36">
        <v>1624.8333333333335</v>
      </c>
      <c r="I402" s="36">
        <v>1631.916666666667</v>
      </c>
      <c r="J402" s="36">
        <v>1636.3333333333335</v>
      </c>
      <c r="K402" s="31">
        <v>1627.5</v>
      </c>
      <c r="L402" s="31">
        <v>1616</v>
      </c>
      <c r="M402" s="31">
        <v>0.93823000000000001</v>
      </c>
      <c r="N402" s="1"/>
      <c r="O402" s="1"/>
    </row>
    <row r="403" spans="1:15" ht="12.75" customHeight="1">
      <c r="A403" s="33">
        <v>393</v>
      </c>
      <c r="B403" s="53" t="s">
        <v>211</v>
      </c>
      <c r="C403" s="31">
        <v>692.35</v>
      </c>
      <c r="D403" s="36">
        <v>692.9</v>
      </c>
      <c r="E403" s="36">
        <v>686.94999999999993</v>
      </c>
      <c r="F403" s="36">
        <v>681.55</v>
      </c>
      <c r="G403" s="36">
        <v>675.59999999999991</v>
      </c>
      <c r="H403" s="36">
        <v>698.3</v>
      </c>
      <c r="I403" s="36">
        <v>704.25</v>
      </c>
      <c r="J403" s="36">
        <v>709.65</v>
      </c>
      <c r="K403" s="31">
        <v>698.85</v>
      </c>
      <c r="L403" s="31">
        <v>687.5</v>
      </c>
      <c r="M403" s="31">
        <v>15.15418</v>
      </c>
      <c r="N403" s="1"/>
      <c r="O403" s="1"/>
    </row>
    <row r="404" spans="1:15" ht="12.75" customHeight="1">
      <c r="A404" s="33">
        <v>394</v>
      </c>
      <c r="B404" s="53" t="s">
        <v>212</v>
      </c>
      <c r="C404" s="31">
        <v>1470.6</v>
      </c>
      <c r="D404" s="36">
        <v>1477.5</v>
      </c>
      <c r="E404" s="36">
        <v>1458.4</v>
      </c>
      <c r="F404" s="36">
        <v>1446.2</v>
      </c>
      <c r="G404" s="36">
        <v>1427.1000000000001</v>
      </c>
      <c r="H404" s="36">
        <v>1489.7</v>
      </c>
      <c r="I404" s="36">
        <v>1508.8</v>
      </c>
      <c r="J404" s="36">
        <v>1521</v>
      </c>
      <c r="K404" s="31">
        <v>1496.6</v>
      </c>
      <c r="L404" s="31">
        <v>1465.3</v>
      </c>
      <c r="M404" s="31">
        <v>9.4168800000000008</v>
      </c>
      <c r="N404" s="1"/>
      <c r="O404" s="1"/>
    </row>
    <row r="405" spans="1:15" ht="12.75" customHeight="1">
      <c r="A405" s="33">
        <v>395</v>
      </c>
      <c r="B405" s="53" t="s">
        <v>493</v>
      </c>
      <c r="C405" s="31">
        <v>132.5</v>
      </c>
      <c r="D405" s="36">
        <v>130.41666666666666</v>
      </c>
      <c r="E405" s="36">
        <v>126.18333333333331</v>
      </c>
      <c r="F405" s="36">
        <v>119.86666666666665</v>
      </c>
      <c r="G405" s="36">
        <v>115.6333333333333</v>
      </c>
      <c r="H405" s="36">
        <v>136.73333333333332</v>
      </c>
      <c r="I405" s="36">
        <v>140.96666666666667</v>
      </c>
      <c r="J405" s="36">
        <v>147.28333333333333</v>
      </c>
      <c r="K405" s="31">
        <v>134.65</v>
      </c>
      <c r="L405" s="31">
        <v>124.1</v>
      </c>
      <c r="M405" s="31">
        <v>683.86748</v>
      </c>
      <c r="N405" s="1"/>
      <c r="O405" s="1"/>
    </row>
    <row r="406" spans="1:15" ht="12.75" customHeight="1">
      <c r="A406" s="33">
        <v>396</v>
      </c>
      <c r="B406" s="53" t="s">
        <v>494</v>
      </c>
      <c r="C406" s="31">
        <v>4400.8500000000004</v>
      </c>
      <c r="D406" s="36">
        <v>4416.0999999999995</v>
      </c>
      <c r="E406" s="36">
        <v>4342.2999999999993</v>
      </c>
      <c r="F406" s="36">
        <v>4283.75</v>
      </c>
      <c r="G406" s="36">
        <v>4209.95</v>
      </c>
      <c r="H406" s="36">
        <v>4474.6499999999987</v>
      </c>
      <c r="I406" s="36">
        <v>4548.45</v>
      </c>
      <c r="J406" s="36">
        <v>4606.9999999999982</v>
      </c>
      <c r="K406" s="31">
        <v>4489.8999999999996</v>
      </c>
      <c r="L406" s="31">
        <v>4357.55</v>
      </c>
      <c r="M406" s="31">
        <v>0.23016</v>
      </c>
      <c r="N406" s="1"/>
      <c r="O406" s="1"/>
    </row>
    <row r="407" spans="1:15" ht="12.75" customHeight="1">
      <c r="A407" s="33">
        <v>397</v>
      </c>
      <c r="B407" s="53" t="s">
        <v>216</v>
      </c>
      <c r="C407" s="31">
        <v>2621.8</v>
      </c>
      <c r="D407" s="36">
        <v>2628.2666666666669</v>
      </c>
      <c r="E407" s="36">
        <v>2593.5833333333339</v>
      </c>
      <c r="F407" s="36">
        <v>2565.3666666666672</v>
      </c>
      <c r="G407" s="36">
        <v>2530.6833333333343</v>
      </c>
      <c r="H407" s="36">
        <v>2656.4833333333336</v>
      </c>
      <c r="I407" s="36">
        <v>2691.166666666667</v>
      </c>
      <c r="J407" s="36">
        <v>2719.3833333333332</v>
      </c>
      <c r="K407" s="31">
        <v>2662.95</v>
      </c>
      <c r="L407" s="31">
        <v>2600.0500000000002</v>
      </c>
      <c r="M407" s="31">
        <v>13.083539999999999</v>
      </c>
      <c r="N407" s="1"/>
      <c r="O407" s="1"/>
    </row>
    <row r="408" spans="1:15" ht="12.75" customHeight="1">
      <c r="A408" s="33">
        <v>398</v>
      </c>
      <c r="B408" s="53" t="s">
        <v>876</v>
      </c>
      <c r="C408" s="31">
        <v>1847.05</v>
      </c>
      <c r="D408" s="36">
        <v>1837.4666666666665</v>
      </c>
      <c r="E408" s="36">
        <v>1804.633333333333</v>
      </c>
      <c r="F408" s="36">
        <v>1762.2166666666665</v>
      </c>
      <c r="G408" s="36">
        <v>1729.383333333333</v>
      </c>
      <c r="H408" s="36">
        <v>1879.883333333333</v>
      </c>
      <c r="I408" s="36">
        <v>1912.7166666666665</v>
      </c>
      <c r="J408" s="36">
        <v>1955.133333333333</v>
      </c>
      <c r="K408" s="31">
        <v>1870.3</v>
      </c>
      <c r="L408" s="31">
        <v>1795.05</v>
      </c>
      <c r="M408" s="31">
        <v>0.68476000000000004</v>
      </c>
      <c r="N408" s="1"/>
      <c r="O408" s="1"/>
    </row>
    <row r="409" spans="1:15" ht="12.75" customHeight="1">
      <c r="A409" s="33">
        <v>399</v>
      </c>
      <c r="B409" s="53" t="s">
        <v>179</v>
      </c>
      <c r="C409" s="31">
        <v>120.95</v>
      </c>
      <c r="D409" s="36">
        <v>121.2</v>
      </c>
      <c r="E409" s="36">
        <v>119.9</v>
      </c>
      <c r="F409" s="36">
        <v>118.85000000000001</v>
      </c>
      <c r="G409" s="36">
        <v>117.55000000000001</v>
      </c>
      <c r="H409" s="36">
        <v>122.25</v>
      </c>
      <c r="I409" s="36">
        <v>123.54999999999998</v>
      </c>
      <c r="J409" s="36">
        <v>124.6</v>
      </c>
      <c r="K409" s="31">
        <v>122.5</v>
      </c>
      <c r="L409" s="31">
        <v>120.15</v>
      </c>
      <c r="M409" s="31">
        <v>176.16148999999999</v>
      </c>
      <c r="N409" s="1"/>
      <c r="O409" s="1"/>
    </row>
    <row r="410" spans="1:15" ht="12.75" customHeight="1">
      <c r="A410" s="33">
        <v>400</v>
      </c>
      <c r="B410" s="53" t="s">
        <v>495</v>
      </c>
      <c r="C410" s="31">
        <v>8379.9500000000007</v>
      </c>
      <c r="D410" s="36">
        <v>8302.9666666666672</v>
      </c>
      <c r="E410" s="36">
        <v>8190.9333333333343</v>
      </c>
      <c r="F410" s="36">
        <v>8001.916666666667</v>
      </c>
      <c r="G410" s="36">
        <v>7889.8833333333341</v>
      </c>
      <c r="H410" s="36">
        <v>8491.9833333333336</v>
      </c>
      <c r="I410" s="36">
        <v>8604.0166666666664</v>
      </c>
      <c r="J410" s="36">
        <v>8793.0333333333347</v>
      </c>
      <c r="K410" s="31">
        <v>8415</v>
      </c>
      <c r="L410" s="31">
        <v>8113.95</v>
      </c>
      <c r="M410" s="31">
        <v>0.20934</v>
      </c>
      <c r="N410" s="1"/>
      <c r="O410" s="1"/>
    </row>
    <row r="411" spans="1:15" ht="12.75" customHeight="1">
      <c r="A411" s="33">
        <v>401</v>
      </c>
      <c r="B411" s="53" t="s">
        <v>496</v>
      </c>
      <c r="C411" s="31">
        <v>1555.95</v>
      </c>
      <c r="D411" s="36">
        <v>1572.4833333333333</v>
      </c>
      <c r="E411" s="36">
        <v>1533.9666666666667</v>
      </c>
      <c r="F411" s="36">
        <v>1511.9833333333333</v>
      </c>
      <c r="G411" s="36">
        <v>1473.4666666666667</v>
      </c>
      <c r="H411" s="36">
        <v>1594.4666666666667</v>
      </c>
      <c r="I411" s="36">
        <v>1632.9833333333336</v>
      </c>
      <c r="J411" s="36">
        <v>1654.9666666666667</v>
      </c>
      <c r="K411" s="31">
        <v>1611</v>
      </c>
      <c r="L411" s="31">
        <v>1550.5</v>
      </c>
      <c r="M411" s="31">
        <v>0.81032999999999999</v>
      </c>
      <c r="N411" s="1"/>
      <c r="O411" s="1"/>
    </row>
    <row r="412" spans="1:15" ht="12.75" customHeight="1">
      <c r="A412" s="33">
        <v>402</v>
      </c>
      <c r="B412" t="s">
        <v>877</v>
      </c>
      <c r="C412" s="31">
        <v>378.9</v>
      </c>
      <c r="D412" s="36">
        <v>373.83333333333331</v>
      </c>
      <c r="E412" s="36">
        <v>365.06666666666661</v>
      </c>
      <c r="F412" s="36">
        <v>351.23333333333329</v>
      </c>
      <c r="G412" s="36">
        <v>342.46666666666658</v>
      </c>
      <c r="H412" s="36">
        <v>387.66666666666663</v>
      </c>
      <c r="I412" s="36">
        <v>396.43333333333339</v>
      </c>
      <c r="J412" s="36">
        <v>410.26666666666665</v>
      </c>
      <c r="K412" s="31">
        <v>382.6</v>
      </c>
      <c r="L412" s="31">
        <v>360</v>
      </c>
      <c r="M412" s="31">
        <v>12.5783</v>
      </c>
      <c r="N412" s="1"/>
      <c r="O412" s="1"/>
    </row>
    <row r="413" spans="1:15" ht="12.75" customHeight="1">
      <c r="A413" s="33">
        <v>403</v>
      </c>
      <c r="B413" s="53" t="s">
        <v>497</v>
      </c>
      <c r="C413" s="31">
        <v>3095.5</v>
      </c>
      <c r="D413" s="36">
        <v>3049.4500000000003</v>
      </c>
      <c r="E413" s="36">
        <v>2988.9000000000005</v>
      </c>
      <c r="F413" s="36">
        <v>2882.3</v>
      </c>
      <c r="G413" s="36">
        <v>2821.7500000000005</v>
      </c>
      <c r="H413" s="36">
        <v>3156.0500000000006</v>
      </c>
      <c r="I413" s="36">
        <v>3216.6000000000008</v>
      </c>
      <c r="J413" s="36">
        <v>3323.2000000000007</v>
      </c>
      <c r="K413" s="31">
        <v>3110</v>
      </c>
      <c r="L413" s="31">
        <v>2942.85</v>
      </c>
      <c r="M413" s="31">
        <v>1.1748000000000001</v>
      </c>
      <c r="N413" s="1"/>
      <c r="O413" s="1"/>
    </row>
    <row r="414" spans="1:15" ht="12.75" customHeight="1">
      <c r="A414" s="33">
        <v>404</v>
      </c>
      <c r="B414" s="53" t="s">
        <v>498</v>
      </c>
      <c r="C414" s="31">
        <v>343.6</v>
      </c>
      <c r="D414" s="36">
        <v>344.05</v>
      </c>
      <c r="E414" s="36">
        <v>339.3</v>
      </c>
      <c r="F414" s="36">
        <v>335</v>
      </c>
      <c r="G414" s="36">
        <v>330.25</v>
      </c>
      <c r="H414" s="36">
        <v>348.35</v>
      </c>
      <c r="I414" s="36">
        <v>353.1</v>
      </c>
      <c r="J414" s="36">
        <v>357.40000000000003</v>
      </c>
      <c r="K414" s="31">
        <v>348.8</v>
      </c>
      <c r="L414" s="31">
        <v>339.75</v>
      </c>
      <c r="M414" s="31">
        <v>1.3346100000000001</v>
      </c>
      <c r="N414" s="1"/>
      <c r="O414" s="1"/>
    </row>
    <row r="415" spans="1:15" ht="12.75" customHeight="1">
      <c r="A415" s="33">
        <v>405</v>
      </c>
      <c r="B415" s="53" t="s">
        <v>878</v>
      </c>
      <c r="C415" s="31">
        <v>964.4</v>
      </c>
      <c r="D415" s="36">
        <v>962.73333333333323</v>
      </c>
      <c r="E415" s="36">
        <v>951.51666666666642</v>
      </c>
      <c r="F415" s="36">
        <v>938.63333333333321</v>
      </c>
      <c r="G415" s="36">
        <v>927.4166666666664</v>
      </c>
      <c r="H415" s="36">
        <v>975.61666666666645</v>
      </c>
      <c r="I415" s="36">
        <v>986.83333333333337</v>
      </c>
      <c r="J415" s="36">
        <v>999.71666666666647</v>
      </c>
      <c r="K415" s="31">
        <v>973.95</v>
      </c>
      <c r="L415" s="31">
        <v>949.85</v>
      </c>
      <c r="M415" s="31">
        <v>0.56039000000000005</v>
      </c>
      <c r="N415" s="1"/>
      <c r="O415" s="1"/>
    </row>
    <row r="416" spans="1:15" ht="12.75" customHeight="1">
      <c r="A416" s="33">
        <v>406</v>
      </c>
      <c r="B416" s="53" t="s">
        <v>499</v>
      </c>
      <c r="C416" s="31">
        <v>772.3</v>
      </c>
      <c r="D416" s="36">
        <v>772.43333333333339</v>
      </c>
      <c r="E416" s="36">
        <v>765.36666666666679</v>
      </c>
      <c r="F416" s="36">
        <v>758.43333333333339</v>
      </c>
      <c r="G416" s="36">
        <v>751.36666666666679</v>
      </c>
      <c r="H416" s="36">
        <v>779.36666666666679</v>
      </c>
      <c r="I416" s="36">
        <v>786.43333333333339</v>
      </c>
      <c r="J416" s="36">
        <v>793.36666666666679</v>
      </c>
      <c r="K416" s="31">
        <v>779.5</v>
      </c>
      <c r="L416" s="31">
        <v>765.5</v>
      </c>
      <c r="M416" s="31">
        <v>0.47012999999999999</v>
      </c>
      <c r="N416" s="1"/>
      <c r="O416" s="1"/>
    </row>
    <row r="417" spans="1:15" ht="12.75" customHeight="1">
      <c r="A417" s="33">
        <v>407</v>
      </c>
      <c r="B417" s="53" t="s">
        <v>214</v>
      </c>
      <c r="C417" s="31">
        <v>26532.9</v>
      </c>
      <c r="D417" s="36">
        <v>26429.266666666666</v>
      </c>
      <c r="E417" s="36">
        <v>26135.933333333334</v>
      </c>
      <c r="F417" s="36">
        <v>25738.966666666667</v>
      </c>
      <c r="G417" s="36">
        <v>25445.633333333335</v>
      </c>
      <c r="H417" s="36">
        <v>26826.233333333334</v>
      </c>
      <c r="I417" s="36">
        <v>27119.566666666669</v>
      </c>
      <c r="J417" s="36">
        <v>27516.533333333333</v>
      </c>
      <c r="K417" s="31">
        <v>26722.6</v>
      </c>
      <c r="L417" s="31">
        <v>26032.3</v>
      </c>
      <c r="M417" s="31">
        <v>0.41506999999999999</v>
      </c>
      <c r="N417" s="1"/>
      <c r="O417" s="1"/>
    </row>
    <row r="418" spans="1:15" ht="12.75" customHeight="1">
      <c r="A418" s="33">
        <v>408</v>
      </c>
      <c r="B418" s="53" t="s">
        <v>500</v>
      </c>
      <c r="C418" s="31">
        <v>42.55</v>
      </c>
      <c r="D418" s="36">
        <v>42.35</v>
      </c>
      <c r="E418" s="36">
        <v>41.95</v>
      </c>
      <c r="F418" s="36">
        <v>41.35</v>
      </c>
      <c r="G418" s="36">
        <v>40.950000000000003</v>
      </c>
      <c r="H418" s="36">
        <v>42.95</v>
      </c>
      <c r="I418" s="36">
        <v>43.349999999999994</v>
      </c>
      <c r="J418" s="36">
        <v>43.95</v>
      </c>
      <c r="K418" s="31">
        <v>42.75</v>
      </c>
      <c r="L418" s="31">
        <v>41.75</v>
      </c>
      <c r="M418" s="31">
        <v>64.011520000000004</v>
      </c>
      <c r="N418" s="1"/>
      <c r="O418" s="1"/>
    </row>
    <row r="419" spans="1:15" ht="12.75" customHeight="1">
      <c r="A419" s="33">
        <v>409</v>
      </c>
      <c r="B419" s="53" t="s">
        <v>217</v>
      </c>
      <c r="C419" s="31">
        <v>2465.9499999999998</v>
      </c>
      <c r="D419" s="36">
        <v>2455.7333333333331</v>
      </c>
      <c r="E419" s="36">
        <v>2440.1666666666661</v>
      </c>
      <c r="F419" s="36">
        <v>2414.3833333333328</v>
      </c>
      <c r="G419" s="36">
        <v>2398.8166666666657</v>
      </c>
      <c r="H419" s="36">
        <v>2481.5166666666664</v>
      </c>
      <c r="I419" s="36">
        <v>2497.083333333333</v>
      </c>
      <c r="J419" s="36">
        <v>2522.8666666666668</v>
      </c>
      <c r="K419" s="31">
        <v>2471.3000000000002</v>
      </c>
      <c r="L419" s="31">
        <v>2429.9499999999998</v>
      </c>
      <c r="M419" s="31">
        <v>8.8662200000000002</v>
      </c>
      <c r="N419" s="1"/>
      <c r="O419" s="1"/>
    </row>
    <row r="420" spans="1:15" ht="12.75" customHeight="1">
      <c r="A420" s="33">
        <v>410</v>
      </c>
      <c r="B420" s="53" t="s">
        <v>501</v>
      </c>
      <c r="C420" s="31">
        <v>622.79999999999995</v>
      </c>
      <c r="D420" s="36">
        <v>622.75</v>
      </c>
      <c r="E420" s="36">
        <v>616</v>
      </c>
      <c r="F420" s="36">
        <v>609.20000000000005</v>
      </c>
      <c r="G420" s="36">
        <v>602.45000000000005</v>
      </c>
      <c r="H420" s="36">
        <v>629.54999999999995</v>
      </c>
      <c r="I420" s="36">
        <v>636.29999999999995</v>
      </c>
      <c r="J420" s="36">
        <v>643.09999999999991</v>
      </c>
      <c r="K420" s="31">
        <v>629.5</v>
      </c>
      <c r="L420" s="31">
        <v>615.95000000000005</v>
      </c>
      <c r="M420" s="31">
        <v>2.7845599999999999</v>
      </c>
      <c r="N420" s="1"/>
      <c r="O420" s="1"/>
    </row>
    <row r="421" spans="1:15" ht="12.75" customHeight="1">
      <c r="A421" s="33">
        <v>411</v>
      </c>
      <c r="B421" s="53" t="s">
        <v>215</v>
      </c>
      <c r="C421" s="31">
        <v>5576.85</v>
      </c>
      <c r="D421" s="36">
        <v>5543.416666666667</v>
      </c>
      <c r="E421" s="36">
        <v>5487.8333333333339</v>
      </c>
      <c r="F421" s="36">
        <v>5398.8166666666666</v>
      </c>
      <c r="G421" s="36">
        <v>5343.2333333333336</v>
      </c>
      <c r="H421" s="36">
        <v>5632.4333333333343</v>
      </c>
      <c r="I421" s="36">
        <v>5688.0166666666682</v>
      </c>
      <c r="J421" s="36">
        <v>5777.0333333333347</v>
      </c>
      <c r="K421" s="31">
        <v>5599</v>
      </c>
      <c r="L421" s="31">
        <v>5454.4</v>
      </c>
      <c r="M421" s="31">
        <v>2.6384699999999999</v>
      </c>
      <c r="N421" s="1"/>
      <c r="O421" s="1"/>
    </row>
    <row r="422" spans="1:15" ht="12.75" customHeight="1">
      <c r="A422" s="33">
        <v>412</v>
      </c>
      <c r="B422" s="53" t="s">
        <v>502</v>
      </c>
      <c r="C422" s="31">
        <v>1567.9</v>
      </c>
      <c r="D422" s="36">
        <v>1560.3</v>
      </c>
      <c r="E422" s="36">
        <v>1537.6</v>
      </c>
      <c r="F422" s="36">
        <v>1507.3</v>
      </c>
      <c r="G422" s="36">
        <v>1484.6</v>
      </c>
      <c r="H422" s="36">
        <v>1590.6</v>
      </c>
      <c r="I422" s="36">
        <v>1613.3000000000002</v>
      </c>
      <c r="J422" s="36">
        <v>1643.6</v>
      </c>
      <c r="K422" s="31">
        <v>1583</v>
      </c>
      <c r="L422" s="31">
        <v>1530</v>
      </c>
      <c r="M422" s="31">
        <v>3.3091599999999999</v>
      </c>
      <c r="N422" s="1"/>
      <c r="O422" s="1"/>
    </row>
    <row r="423" spans="1:15" ht="12.75" customHeight="1">
      <c r="A423" s="33">
        <v>413</v>
      </c>
      <c r="B423" s="53" t="s">
        <v>503</v>
      </c>
      <c r="C423" s="31">
        <v>8818.25</v>
      </c>
      <c r="D423" s="36">
        <v>8797.65</v>
      </c>
      <c r="E423" s="36">
        <v>8676.2999999999993</v>
      </c>
      <c r="F423" s="36">
        <v>8534.35</v>
      </c>
      <c r="G423" s="36">
        <v>8413</v>
      </c>
      <c r="H423" s="36">
        <v>8939.5999999999985</v>
      </c>
      <c r="I423" s="36">
        <v>9060.9500000000007</v>
      </c>
      <c r="J423" s="36">
        <v>9202.8999999999978</v>
      </c>
      <c r="K423" s="31">
        <v>8919</v>
      </c>
      <c r="L423" s="31">
        <v>8655.7000000000007</v>
      </c>
      <c r="M423" s="31">
        <v>1.7956300000000001</v>
      </c>
      <c r="N423" s="1"/>
      <c r="O423" s="1"/>
    </row>
    <row r="424" spans="1:15" ht="12.75" customHeight="1">
      <c r="A424" s="33">
        <v>414</v>
      </c>
      <c r="B424" s="53" t="s">
        <v>294</v>
      </c>
      <c r="C424" s="31">
        <v>678.2</v>
      </c>
      <c r="D424" s="36">
        <v>683.61666666666667</v>
      </c>
      <c r="E424" s="36">
        <v>669.58333333333337</v>
      </c>
      <c r="F424" s="36">
        <v>660.9666666666667</v>
      </c>
      <c r="G424" s="36">
        <v>646.93333333333339</v>
      </c>
      <c r="H424" s="36">
        <v>692.23333333333335</v>
      </c>
      <c r="I424" s="36">
        <v>706.26666666666665</v>
      </c>
      <c r="J424" s="36">
        <v>714.88333333333333</v>
      </c>
      <c r="K424" s="31">
        <v>697.65</v>
      </c>
      <c r="L424" s="31">
        <v>675</v>
      </c>
      <c r="M424" s="31">
        <v>12.37754</v>
      </c>
      <c r="N424" s="1"/>
      <c r="O424" s="1"/>
    </row>
    <row r="425" spans="1:15" ht="12.75" customHeight="1">
      <c r="A425" s="33">
        <v>415</v>
      </c>
      <c r="B425" s="53" t="s">
        <v>504</v>
      </c>
      <c r="C425" s="31">
        <v>730.05</v>
      </c>
      <c r="D425" s="36">
        <v>726.55000000000007</v>
      </c>
      <c r="E425" s="36">
        <v>717.10000000000014</v>
      </c>
      <c r="F425" s="36">
        <v>704.15000000000009</v>
      </c>
      <c r="G425" s="36">
        <v>694.70000000000016</v>
      </c>
      <c r="H425" s="36">
        <v>739.50000000000011</v>
      </c>
      <c r="I425" s="36">
        <v>748.95000000000016</v>
      </c>
      <c r="J425" s="36">
        <v>761.90000000000009</v>
      </c>
      <c r="K425" s="31">
        <v>736</v>
      </c>
      <c r="L425" s="31">
        <v>713.6</v>
      </c>
      <c r="M425" s="31">
        <v>5.7313299999999998</v>
      </c>
      <c r="N425" s="1"/>
      <c r="O425" s="1"/>
    </row>
    <row r="426" spans="1:15" ht="12.75" customHeight="1">
      <c r="A426" s="33">
        <v>416</v>
      </c>
      <c r="B426" s="53" t="s">
        <v>505</v>
      </c>
      <c r="C426" s="31">
        <v>559.45000000000005</v>
      </c>
      <c r="D426" s="36">
        <v>560.31666666666672</v>
      </c>
      <c r="E426" s="36">
        <v>554.63333333333344</v>
      </c>
      <c r="F426" s="36">
        <v>549.81666666666672</v>
      </c>
      <c r="G426" s="36">
        <v>544.13333333333344</v>
      </c>
      <c r="H426" s="36">
        <v>565.13333333333344</v>
      </c>
      <c r="I426" s="36">
        <v>570.81666666666661</v>
      </c>
      <c r="J426" s="36">
        <v>575.63333333333344</v>
      </c>
      <c r="K426" s="31">
        <v>566</v>
      </c>
      <c r="L426" s="31">
        <v>555.5</v>
      </c>
      <c r="M426" s="31">
        <v>4.6558000000000002</v>
      </c>
      <c r="N426" s="1"/>
      <c r="O426" s="1"/>
    </row>
    <row r="427" spans="1:15" ht="12.75" customHeight="1">
      <c r="A427" s="33">
        <v>417</v>
      </c>
      <c r="B427" s="53" t="s">
        <v>213</v>
      </c>
      <c r="C427" s="31">
        <v>766.4</v>
      </c>
      <c r="D427" s="36">
        <v>762.83333333333337</v>
      </c>
      <c r="E427" s="36">
        <v>756.91666666666674</v>
      </c>
      <c r="F427" s="36">
        <v>747.43333333333339</v>
      </c>
      <c r="G427" s="36">
        <v>741.51666666666677</v>
      </c>
      <c r="H427" s="36">
        <v>772.31666666666672</v>
      </c>
      <c r="I427" s="36">
        <v>778.23333333333346</v>
      </c>
      <c r="J427" s="36">
        <v>787.7166666666667</v>
      </c>
      <c r="K427" s="31">
        <v>768.75</v>
      </c>
      <c r="L427" s="31">
        <v>753.35</v>
      </c>
      <c r="M427" s="31">
        <v>157.13063</v>
      </c>
      <c r="N427" s="1"/>
      <c r="O427" s="1"/>
    </row>
    <row r="428" spans="1:15" ht="12.75" customHeight="1">
      <c r="A428" s="33">
        <v>418</v>
      </c>
      <c r="B428" s="53" t="s">
        <v>210</v>
      </c>
      <c r="C428" s="31">
        <v>147.85</v>
      </c>
      <c r="D428" s="36">
        <v>146.01666666666668</v>
      </c>
      <c r="E428" s="36">
        <v>141.38333333333335</v>
      </c>
      <c r="F428" s="36">
        <v>134.91666666666669</v>
      </c>
      <c r="G428" s="36">
        <v>130.28333333333336</v>
      </c>
      <c r="H428" s="36">
        <v>152.48333333333335</v>
      </c>
      <c r="I428" s="36">
        <v>157.11666666666667</v>
      </c>
      <c r="J428" s="36">
        <v>163.58333333333334</v>
      </c>
      <c r="K428" s="31">
        <v>150.65</v>
      </c>
      <c r="L428" s="31">
        <v>139.55000000000001</v>
      </c>
      <c r="M428" s="31">
        <v>1099.9843000000001</v>
      </c>
      <c r="N428" s="1"/>
      <c r="O428" s="1"/>
    </row>
    <row r="429" spans="1:15" ht="12.75" customHeight="1">
      <c r="A429" s="33">
        <v>419</v>
      </c>
      <c r="B429" s="53" t="s">
        <v>506</v>
      </c>
      <c r="C429" s="31">
        <v>537.70000000000005</v>
      </c>
      <c r="D429" s="36">
        <v>539.9666666666667</v>
      </c>
      <c r="E429" s="36">
        <v>533.83333333333337</v>
      </c>
      <c r="F429" s="36">
        <v>529.9666666666667</v>
      </c>
      <c r="G429" s="36">
        <v>523.83333333333337</v>
      </c>
      <c r="H429" s="36">
        <v>543.83333333333337</v>
      </c>
      <c r="I429" s="36">
        <v>549.96666666666658</v>
      </c>
      <c r="J429" s="36">
        <v>553.83333333333337</v>
      </c>
      <c r="K429" s="31">
        <v>546.1</v>
      </c>
      <c r="L429" s="31">
        <v>536.1</v>
      </c>
      <c r="M429" s="31">
        <v>6.4432799999999997</v>
      </c>
      <c r="N429" s="1"/>
      <c r="O429" s="1"/>
    </row>
    <row r="430" spans="1:15" ht="12.75" customHeight="1">
      <c r="A430" s="33">
        <v>420</v>
      </c>
      <c r="B430" s="53" t="s">
        <v>507</v>
      </c>
      <c r="C430" s="31">
        <v>127.55</v>
      </c>
      <c r="D430" s="36">
        <v>126.53333333333335</v>
      </c>
      <c r="E430" s="36">
        <v>122.31666666666669</v>
      </c>
      <c r="F430" s="36">
        <v>117.08333333333334</v>
      </c>
      <c r="G430" s="36">
        <v>112.86666666666669</v>
      </c>
      <c r="H430" s="36">
        <v>131.76666666666671</v>
      </c>
      <c r="I430" s="36">
        <v>135.98333333333335</v>
      </c>
      <c r="J430" s="36">
        <v>141.2166666666667</v>
      </c>
      <c r="K430" s="31">
        <v>130.75</v>
      </c>
      <c r="L430" s="31">
        <v>121.3</v>
      </c>
      <c r="M430" s="31">
        <v>86.279319999999998</v>
      </c>
      <c r="N430" s="1"/>
      <c r="O430" s="1"/>
    </row>
    <row r="431" spans="1:15" ht="12.75" customHeight="1">
      <c r="A431" s="33">
        <v>421</v>
      </c>
      <c r="B431" s="53" t="s">
        <v>508</v>
      </c>
      <c r="C431" s="31">
        <v>361.55</v>
      </c>
      <c r="D431" s="36">
        <v>361.9666666666667</v>
      </c>
      <c r="E431" s="36">
        <v>359.58333333333337</v>
      </c>
      <c r="F431" s="36">
        <v>357.61666666666667</v>
      </c>
      <c r="G431" s="36">
        <v>355.23333333333335</v>
      </c>
      <c r="H431" s="36">
        <v>363.93333333333339</v>
      </c>
      <c r="I431" s="36">
        <v>366.31666666666672</v>
      </c>
      <c r="J431" s="36">
        <v>368.28333333333342</v>
      </c>
      <c r="K431" s="31">
        <v>364.35</v>
      </c>
      <c r="L431" s="31">
        <v>360</v>
      </c>
      <c r="M431" s="31">
        <v>1.7313099999999999</v>
      </c>
      <c r="N431" s="1"/>
      <c r="O431" s="1"/>
    </row>
    <row r="432" spans="1:15" ht="12.75" customHeight="1">
      <c r="A432" s="33">
        <v>422</v>
      </c>
      <c r="B432" s="53" t="s">
        <v>509</v>
      </c>
      <c r="C432" s="31">
        <v>384.25</v>
      </c>
      <c r="D432" s="36">
        <v>381.75</v>
      </c>
      <c r="E432" s="36">
        <v>376.5</v>
      </c>
      <c r="F432" s="36">
        <v>368.75</v>
      </c>
      <c r="G432" s="36">
        <v>363.5</v>
      </c>
      <c r="H432" s="36">
        <v>389.5</v>
      </c>
      <c r="I432" s="36">
        <v>394.75</v>
      </c>
      <c r="J432" s="36">
        <v>402.5</v>
      </c>
      <c r="K432" s="31">
        <v>387</v>
      </c>
      <c r="L432" s="31">
        <v>374</v>
      </c>
      <c r="M432" s="31">
        <v>1.4092199999999999</v>
      </c>
      <c r="N432" s="1"/>
      <c r="O432" s="1"/>
    </row>
    <row r="433" spans="1:15" ht="12.75" customHeight="1">
      <c r="A433" s="33">
        <v>423</v>
      </c>
      <c r="B433" s="53" t="s">
        <v>218</v>
      </c>
      <c r="C433" s="31">
        <v>1622.25</v>
      </c>
      <c r="D433" s="36">
        <v>1621.7166666666665</v>
      </c>
      <c r="E433" s="36">
        <v>1610.4333333333329</v>
      </c>
      <c r="F433" s="36">
        <v>1598.6166666666666</v>
      </c>
      <c r="G433" s="36">
        <v>1587.333333333333</v>
      </c>
      <c r="H433" s="36">
        <v>1633.5333333333328</v>
      </c>
      <c r="I433" s="36">
        <v>1644.8166666666662</v>
      </c>
      <c r="J433" s="36">
        <v>1656.6333333333328</v>
      </c>
      <c r="K433" s="31">
        <v>1633</v>
      </c>
      <c r="L433" s="31">
        <v>1609.9</v>
      </c>
      <c r="M433" s="31">
        <v>19.215330000000002</v>
      </c>
      <c r="N433" s="1"/>
      <c r="O433" s="1"/>
    </row>
    <row r="434" spans="1:15" ht="12.75" customHeight="1">
      <c r="A434" s="33">
        <v>424</v>
      </c>
      <c r="B434" s="53" t="s">
        <v>219</v>
      </c>
      <c r="C434" s="31">
        <v>615.85</v>
      </c>
      <c r="D434" s="36">
        <v>614.11666666666667</v>
      </c>
      <c r="E434" s="36">
        <v>608.73333333333335</v>
      </c>
      <c r="F434" s="36">
        <v>601.61666666666667</v>
      </c>
      <c r="G434" s="36">
        <v>596.23333333333335</v>
      </c>
      <c r="H434" s="36">
        <v>621.23333333333335</v>
      </c>
      <c r="I434" s="36">
        <v>626.61666666666679</v>
      </c>
      <c r="J434" s="36">
        <v>633.73333333333335</v>
      </c>
      <c r="K434" s="31">
        <v>619.5</v>
      </c>
      <c r="L434" s="31">
        <v>607</v>
      </c>
      <c r="M434" s="31">
        <v>4.8824300000000003</v>
      </c>
      <c r="N434" s="1"/>
      <c r="O434" s="1"/>
    </row>
    <row r="435" spans="1:15" ht="12.75" customHeight="1">
      <c r="A435" s="33">
        <v>425</v>
      </c>
      <c r="B435" s="53" t="s">
        <v>510</v>
      </c>
      <c r="C435" s="31">
        <v>4205.8500000000004</v>
      </c>
      <c r="D435" s="36">
        <v>4204.6500000000005</v>
      </c>
      <c r="E435" s="36">
        <v>4108.8000000000011</v>
      </c>
      <c r="F435" s="36">
        <v>4011.7500000000009</v>
      </c>
      <c r="G435" s="36">
        <v>3915.9000000000015</v>
      </c>
      <c r="H435" s="36">
        <v>4301.7000000000007</v>
      </c>
      <c r="I435" s="36">
        <v>4397.5500000000011</v>
      </c>
      <c r="J435" s="36">
        <v>4494.6000000000004</v>
      </c>
      <c r="K435" s="31">
        <v>4300.5</v>
      </c>
      <c r="L435" s="31">
        <v>4107.6000000000004</v>
      </c>
      <c r="M435" s="31">
        <v>2.3484799999999999</v>
      </c>
      <c r="N435" s="1"/>
      <c r="O435" s="1"/>
    </row>
    <row r="436" spans="1:15" ht="12.75" customHeight="1">
      <c r="A436" s="33">
        <v>426</v>
      </c>
      <c r="B436" s="53" t="s">
        <v>511</v>
      </c>
      <c r="C436" s="31">
        <v>1087.8499999999999</v>
      </c>
      <c r="D436" s="36">
        <v>1095.8999999999999</v>
      </c>
      <c r="E436" s="36">
        <v>1074.3999999999996</v>
      </c>
      <c r="F436" s="36">
        <v>1060.9499999999998</v>
      </c>
      <c r="G436" s="36">
        <v>1039.4499999999996</v>
      </c>
      <c r="H436" s="36">
        <v>1109.3499999999997</v>
      </c>
      <c r="I436" s="36">
        <v>1130.8500000000001</v>
      </c>
      <c r="J436" s="36">
        <v>1144.2999999999997</v>
      </c>
      <c r="K436" s="31">
        <v>1117.4000000000001</v>
      </c>
      <c r="L436" s="31">
        <v>1082.45</v>
      </c>
      <c r="M436" s="31">
        <v>2.3838300000000001</v>
      </c>
      <c r="N436" s="1"/>
      <c r="O436" s="1"/>
    </row>
    <row r="437" spans="1:15" ht="12.75" customHeight="1">
      <c r="A437" s="33">
        <v>427</v>
      </c>
      <c r="B437" s="53" t="s">
        <v>512</v>
      </c>
      <c r="C437" s="31">
        <v>430.15</v>
      </c>
      <c r="D437" s="36">
        <v>428.09999999999997</v>
      </c>
      <c r="E437" s="36">
        <v>423.59999999999991</v>
      </c>
      <c r="F437" s="36">
        <v>417.04999999999995</v>
      </c>
      <c r="G437" s="36">
        <v>412.5499999999999</v>
      </c>
      <c r="H437" s="36">
        <v>434.64999999999992</v>
      </c>
      <c r="I437" s="36">
        <v>439.15000000000003</v>
      </c>
      <c r="J437" s="36">
        <v>445.69999999999993</v>
      </c>
      <c r="K437" s="31">
        <v>432.6</v>
      </c>
      <c r="L437" s="31">
        <v>421.55</v>
      </c>
      <c r="M437" s="31">
        <v>4.5232900000000003</v>
      </c>
      <c r="N437" s="1"/>
      <c r="O437" s="1"/>
    </row>
    <row r="438" spans="1:15" ht="12.75" customHeight="1">
      <c r="A438" s="33">
        <v>428</v>
      </c>
      <c r="B438" s="53" t="s">
        <v>513</v>
      </c>
      <c r="C438" s="31">
        <v>411.6</v>
      </c>
      <c r="D438" s="36">
        <v>413.51666666666665</v>
      </c>
      <c r="E438" s="36">
        <v>407.0333333333333</v>
      </c>
      <c r="F438" s="36">
        <v>402.46666666666664</v>
      </c>
      <c r="G438" s="36">
        <v>395.98333333333329</v>
      </c>
      <c r="H438" s="36">
        <v>418.08333333333331</v>
      </c>
      <c r="I438" s="36">
        <v>424.56666666666666</v>
      </c>
      <c r="J438" s="36">
        <v>429.13333333333333</v>
      </c>
      <c r="K438" s="31">
        <v>420</v>
      </c>
      <c r="L438" s="31">
        <v>408.95</v>
      </c>
      <c r="M438" s="31">
        <v>1.3364400000000001</v>
      </c>
      <c r="N438" s="1"/>
      <c r="O438" s="1"/>
    </row>
    <row r="439" spans="1:15" ht="12.75" customHeight="1">
      <c r="A439" s="33">
        <v>429</v>
      </c>
      <c r="B439" s="53" t="s">
        <v>514</v>
      </c>
      <c r="C439" s="31">
        <v>4089.85</v>
      </c>
      <c r="D439" s="36">
        <v>4121.6166666666668</v>
      </c>
      <c r="E439" s="36">
        <v>4043.2333333333336</v>
      </c>
      <c r="F439" s="36">
        <v>3996.6166666666668</v>
      </c>
      <c r="G439" s="36">
        <v>3918.2333333333336</v>
      </c>
      <c r="H439" s="36">
        <v>4168.2333333333336</v>
      </c>
      <c r="I439" s="36">
        <v>4246.6166666666668</v>
      </c>
      <c r="J439" s="36">
        <v>4293.2333333333336</v>
      </c>
      <c r="K439" s="31">
        <v>4200</v>
      </c>
      <c r="L439" s="31">
        <v>4075</v>
      </c>
      <c r="M439" s="31">
        <v>1.1438699999999999</v>
      </c>
      <c r="N439" s="1"/>
      <c r="O439" s="1"/>
    </row>
    <row r="440" spans="1:15" ht="12.75" customHeight="1">
      <c r="A440" s="33">
        <v>430</v>
      </c>
      <c r="B440" s="53" t="s">
        <v>515</v>
      </c>
      <c r="C440" s="31">
        <v>659</v>
      </c>
      <c r="D440" s="36">
        <v>662.36666666666667</v>
      </c>
      <c r="E440" s="36">
        <v>652.83333333333337</v>
      </c>
      <c r="F440" s="36">
        <v>646.66666666666674</v>
      </c>
      <c r="G440" s="36">
        <v>637.13333333333344</v>
      </c>
      <c r="H440" s="36">
        <v>668.5333333333333</v>
      </c>
      <c r="I440" s="36">
        <v>678.06666666666661</v>
      </c>
      <c r="J440" s="36">
        <v>684.23333333333323</v>
      </c>
      <c r="K440" s="31">
        <v>671.9</v>
      </c>
      <c r="L440" s="31">
        <v>656.2</v>
      </c>
      <c r="M440" s="31">
        <v>0.61512999999999995</v>
      </c>
      <c r="N440" s="1"/>
      <c r="O440" s="1"/>
    </row>
    <row r="441" spans="1:15" ht="12.75" customHeight="1">
      <c r="A441" s="33">
        <v>431</v>
      </c>
      <c r="B441" s="53" t="s">
        <v>516</v>
      </c>
      <c r="C441" s="31">
        <v>42.5</v>
      </c>
      <c r="D441" s="36">
        <v>41.966666666666669</v>
      </c>
      <c r="E441" s="36">
        <v>40.933333333333337</v>
      </c>
      <c r="F441" s="36">
        <v>39.366666666666667</v>
      </c>
      <c r="G441" s="36">
        <v>38.333333333333336</v>
      </c>
      <c r="H441" s="36">
        <v>43.533333333333339</v>
      </c>
      <c r="I441" s="36">
        <v>44.56666666666667</v>
      </c>
      <c r="J441" s="36">
        <v>46.13333333333334</v>
      </c>
      <c r="K441" s="31">
        <v>43</v>
      </c>
      <c r="L441" s="31">
        <v>40.4</v>
      </c>
      <c r="M441" s="31">
        <v>311.26882999999998</v>
      </c>
      <c r="N441" s="1"/>
      <c r="O441" s="1"/>
    </row>
    <row r="442" spans="1:15" ht="12.75" customHeight="1">
      <c r="A442" s="33">
        <v>432</v>
      </c>
      <c r="B442" s="53" t="s">
        <v>517</v>
      </c>
      <c r="C442" s="31">
        <v>672.15</v>
      </c>
      <c r="D442" s="36">
        <v>672.38333333333333</v>
      </c>
      <c r="E442" s="36">
        <v>664.76666666666665</v>
      </c>
      <c r="F442" s="36">
        <v>657.38333333333333</v>
      </c>
      <c r="G442" s="36">
        <v>649.76666666666665</v>
      </c>
      <c r="H442" s="36">
        <v>679.76666666666665</v>
      </c>
      <c r="I442" s="36">
        <v>687.38333333333321</v>
      </c>
      <c r="J442" s="36">
        <v>694.76666666666665</v>
      </c>
      <c r="K442" s="31">
        <v>680</v>
      </c>
      <c r="L442" s="31">
        <v>665</v>
      </c>
      <c r="M442" s="31">
        <v>8.0163799999999998</v>
      </c>
      <c r="N442" s="1"/>
      <c r="O442" s="1"/>
    </row>
    <row r="443" spans="1:15" ht="12.75" customHeight="1">
      <c r="A443" s="33">
        <v>433</v>
      </c>
      <c r="B443" s="53" t="s">
        <v>879</v>
      </c>
      <c r="C443" s="31">
        <v>951.05</v>
      </c>
      <c r="D443" s="36">
        <v>935.58333333333337</v>
      </c>
      <c r="E443" s="36">
        <v>899.16666666666674</v>
      </c>
      <c r="F443" s="36">
        <v>847.28333333333342</v>
      </c>
      <c r="G443" s="36">
        <v>810.86666666666679</v>
      </c>
      <c r="H443" s="36">
        <v>987.4666666666667</v>
      </c>
      <c r="I443" s="36">
        <v>1023.8833333333334</v>
      </c>
      <c r="J443" s="36">
        <v>1075.7666666666667</v>
      </c>
      <c r="K443" s="31">
        <v>972</v>
      </c>
      <c r="L443" s="31">
        <v>883.7</v>
      </c>
      <c r="M443" s="31">
        <v>20.374790000000001</v>
      </c>
      <c r="N443" s="1"/>
      <c r="O443" s="1"/>
    </row>
    <row r="444" spans="1:15" ht="12.75" customHeight="1">
      <c r="A444" s="33">
        <v>434</v>
      </c>
      <c r="B444" s="53" t="s">
        <v>220</v>
      </c>
      <c r="C444" s="31">
        <v>723.4</v>
      </c>
      <c r="D444" s="36">
        <v>719.26666666666677</v>
      </c>
      <c r="E444" s="36">
        <v>708.78333333333353</v>
      </c>
      <c r="F444" s="36">
        <v>694.16666666666674</v>
      </c>
      <c r="G444" s="36">
        <v>683.68333333333351</v>
      </c>
      <c r="H444" s="36">
        <v>733.88333333333355</v>
      </c>
      <c r="I444" s="36">
        <v>744.3666666666669</v>
      </c>
      <c r="J444" s="36">
        <v>758.98333333333358</v>
      </c>
      <c r="K444" s="31">
        <v>729.75</v>
      </c>
      <c r="L444" s="31">
        <v>704.65</v>
      </c>
      <c r="M444" s="31">
        <v>10.469250000000001</v>
      </c>
      <c r="N444" s="1"/>
      <c r="O444" s="1"/>
    </row>
    <row r="445" spans="1:15" ht="12.75" customHeight="1">
      <c r="A445" s="33">
        <v>435</v>
      </c>
      <c r="B445" s="53" t="s">
        <v>880</v>
      </c>
      <c r="C445" s="31">
        <v>491.95</v>
      </c>
      <c r="D445" s="36">
        <v>493.7166666666667</v>
      </c>
      <c r="E445" s="36">
        <v>484.18333333333339</v>
      </c>
      <c r="F445" s="36">
        <v>476.41666666666669</v>
      </c>
      <c r="G445" s="36">
        <v>466.88333333333338</v>
      </c>
      <c r="H445" s="36">
        <v>501.48333333333341</v>
      </c>
      <c r="I445" s="36">
        <v>511.01666666666671</v>
      </c>
      <c r="J445" s="36">
        <v>518.78333333333342</v>
      </c>
      <c r="K445" s="31">
        <v>503.25</v>
      </c>
      <c r="L445" s="31">
        <v>485.95</v>
      </c>
      <c r="M445" s="31">
        <v>6.4302299999999999</v>
      </c>
      <c r="N445" s="1"/>
      <c r="O445" s="1"/>
    </row>
    <row r="446" spans="1:15" ht="12.75" customHeight="1">
      <c r="A446" s="33">
        <v>436</v>
      </c>
      <c r="B446" s="53" t="s">
        <v>518</v>
      </c>
      <c r="C446" s="31">
        <v>702.5</v>
      </c>
      <c r="D446" s="36">
        <v>699.15</v>
      </c>
      <c r="E446" s="36">
        <v>693.3</v>
      </c>
      <c r="F446" s="36">
        <v>684.1</v>
      </c>
      <c r="G446" s="36">
        <v>678.25</v>
      </c>
      <c r="H446" s="36">
        <v>708.34999999999991</v>
      </c>
      <c r="I446" s="36">
        <v>714.2</v>
      </c>
      <c r="J446" s="36">
        <v>723.39999999999986</v>
      </c>
      <c r="K446" s="31">
        <v>705</v>
      </c>
      <c r="L446" s="31">
        <v>689.95</v>
      </c>
      <c r="M446" s="31">
        <v>0.36638999999999999</v>
      </c>
      <c r="N446" s="1"/>
      <c r="O446" s="1"/>
    </row>
    <row r="447" spans="1:15" ht="12.75" customHeight="1">
      <c r="A447" s="33">
        <v>437</v>
      </c>
      <c r="B447" s="53" t="s">
        <v>519</v>
      </c>
      <c r="C447" s="31">
        <v>48</v>
      </c>
      <c r="D447" s="36">
        <v>48.666666666666664</v>
      </c>
      <c r="E447" s="36">
        <v>47.133333333333326</v>
      </c>
      <c r="F447" s="36">
        <v>46.266666666666659</v>
      </c>
      <c r="G447" s="36">
        <v>44.73333333333332</v>
      </c>
      <c r="H447" s="36">
        <v>49.533333333333331</v>
      </c>
      <c r="I447" s="36">
        <v>51.066666666666677</v>
      </c>
      <c r="J447" s="36">
        <v>51.933333333333337</v>
      </c>
      <c r="K447" s="31">
        <v>50.2</v>
      </c>
      <c r="L447" s="31">
        <v>47.8</v>
      </c>
      <c r="M447" s="31">
        <v>39.961390000000002</v>
      </c>
      <c r="N447" s="1"/>
      <c r="O447" s="1"/>
    </row>
    <row r="448" spans="1:15" ht="12.75" customHeight="1">
      <c r="A448" s="33">
        <v>438</v>
      </c>
      <c r="B448" s="53" t="s">
        <v>232</v>
      </c>
      <c r="C448" s="31">
        <v>2150.5500000000002</v>
      </c>
      <c r="D448" s="36">
        <v>2147.5833333333335</v>
      </c>
      <c r="E448" s="36">
        <v>2119.8666666666668</v>
      </c>
      <c r="F448" s="36">
        <v>2089.1833333333334</v>
      </c>
      <c r="G448" s="36">
        <v>2061.4666666666667</v>
      </c>
      <c r="H448" s="36">
        <v>2178.2666666666669</v>
      </c>
      <c r="I448" s="36">
        <v>2205.9833333333331</v>
      </c>
      <c r="J448" s="36">
        <v>2236.666666666667</v>
      </c>
      <c r="K448" s="31">
        <v>2175.3000000000002</v>
      </c>
      <c r="L448" s="31">
        <v>2116.9</v>
      </c>
      <c r="M448" s="31">
        <v>8.9995899999999995</v>
      </c>
      <c r="N448" s="1"/>
      <c r="O448" s="1"/>
    </row>
    <row r="449" spans="1:15" ht="12.75" customHeight="1">
      <c r="A449" s="33">
        <v>439</v>
      </c>
      <c r="B449" s="53" t="s">
        <v>520</v>
      </c>
      <c r="C449" s="31">
        <v>933.8</v>
      </c>
      <c r="D449" s="36">
        <v>908.26666666666677</v>
      </c>
      <c r="E449" s="36">
        <v>867.53333333333353</v>
      </c>
      <c r="F449" s="36">
        <v>801.26666666666677</v>
      </c>
      <c r="G449" s="36">
        <v>760.53333333333353</v>
      </c>
      <c r="H449" s="36">
        <v>974.53333333333353</v>
      </c>
      <c r="I449" s="36">
        <v>1015.2666666666669</v>
      </c>
      <c r="J449" s="36">
        <v>1081.5333333333335</v>
      </c>
      <c r="K449" s="31">
        <v>949</v>
      </c>
      <c r="L449" s="31">
        <v>842</v>
      </c>
      <c r="M449" s="31">
        <v>54.09198</v>
      </c>
      <c r="N449" s="1"/>
      <c r="O449" s="1"/>
    </row>
    <row r="450" spans="1:15" ht="12.75" customHeight="1">
      <c r="A450" s="33">
        <v>440</v>
      </c>
      <c r="B450" s="53" t="s">
        <v>221</v>
      </c>
      <c r="C450" s="31">
        <v>1093.8499999999999</v>
      </c>
      <c r="D450" s="36">
        <v>1095.2833333333333</v>
      </c>
      <c r="E450" s="36">
        <v>1085.5666666666666</v>
      </c>
      <c r="F450" s="36">
        <v>1077.2833333333333</v>
      </c>
      <c r="G450" s="36">
        <v>1067.5666666666666</v>
      </c>
      <c r="H450" s="36">
        <v>1103.5666666666666</v>
      </c>
      <c r="I450" s="36">
        <v>1113.2833333333333</v>
      </c>
      <c r="J450" s="36">
        <v>1121.5666666666666</v>
      </c>
      <c r="K450" s="31">
        <v>1105</v>
      </c>
      <c r="L450" s="31">
        <v>1087</v>
      </c>
      <c r="M450" s="31">
        <v>12.80532</v>
      </c>
      <c r="N450" s="1"/>
      <c r="O450" s="1"/>
    </row>
    <row r="451" spans="1:15" ht="12.75" customHeight="1">
      <c r="A451" s="33">
        <v>441</v>
      </c>
      <c r="B451" s="53" t="s">
        <v>222</v>
      </c>
      <c r="C451" s="31">
        <v>2073.85</v>
      </c>
      <c r="D451" s="36">
        <v>2064.9333333333334</v>
      </c>
      <c r="E451" s="36">
        <v>2046.8666666666668</v>
      </c>
      <c r="F451" s="36">
        <v>2019.8833333333334</v>
      </c>
      <c r="G451" s="36">
        <v>2001.8166666666668</v>
      </c>
      <c r="H451" s="36">
        <v>2091.916666666667</v>
      </c>
      <c r="I451" s="36">
        <v>2109.9833333333336</v>
      </c>
      <c r="J451" s="36">
        <v>2136.9666666666667</v>
      </c>
      <c r="K451" s="31">
        <v>2083</v>
      </c>
      <c r="L451" s="31">
        <v>2037.95</v>
      </c>
      <c r="M451" s="31">
        <v>5.8130899999999999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3883.8</v>
      </c>
      <c r="D452" s="36">
        <v>3888.8833333333332</v>
      </c>
      <c r="E452" s="36">
        <v>3867.9166666666665</v>
      </c>
      <c r="F452" s="36">
        <v>3852.0333333333333</v>
      </c>
      <c r="G452" s="36">
        <v>3831.0666666666666</v>
      </c>
      <c r="H452" s="36">
        <v>3904.7666666666664</v>
      </c>
      <c r="I452" s="36">
        <v>3925.7333333333336</v>
      </c>
      <c r="J452" s="36">
        <v>3941.6166666666663</v>
      </c>
      <c r="K452" s="31">
        <v>3909.85</v>
      </c>
      <c r="L452" s="31">
        <v>3873</v>
      </c>
      <c r="M452" s="31">
        <v>21.426659999999998</v>
      </c>
      <c r="N452" s="1"/>
      <c r="O452" s="1"/>
    </row>
    <row r="453" spans="1:15" ht="12.75" customHeight="1">
      <c r="A453" s="33">
        <v>443</v>
      </c>
      <c r="B453" s="53" t="s">
        <v>223</v>
      </c>
      <c r="C453" s="31">
        <v>1131.1500000000001</v>
      </c>
      <c r="D453" s="36">
        <v>1116.55</v>
      </c>
      <c r="E453" s="36">
        <v>1099.6999999999998</v>
      </c>
      <c r="F453" s="36">
        <v>1068.2499999999998</v>
      </c>
      <c r="G453" s="36">
        <v>1051.3999999999996</v>
      </c>
      <c r="H453" s="36">
        <v>1148</v>
      </c>
      <c r="I453" s="36">
        <v>1164.8499999999999</v>
      </c>
      <c r="J453" s="36">
        <v>1196.3000000000002</v>
      </c>
      <c r="K453" s="31">
        <v>1133.4000000000001</v>
      </c>
      <c r="L453" s="31">
        <v>1085.0999999999999</v>
      </c>
      <c r="M453" s="31">
        <v>51.07047</v>
      </c>
      <c r="N453" s="1"/>
      <c r="O453" s="1"/>
    </row>
    <row r="454" spans="1:15" ht="12.75" customHeight="1">
      <c r="A454" s="33">
        <v>444</v>
      </c>
      <c r="B454" s="53" t="s">
        <v>295</v>
      </c>
      <c r="C454" s="31">
        <v>7701.75</v>
      </c>
      <c r="D454" s="36">
        <v>7705.55</v>
      </c>
      <c r="E454" s="36">
        <v>7641.2000000000007</v>
      </c>
      <c r="F454" s="36">
        <v>7580.6500000000005</v>
      </c>
      <c r="G454" s="36">
        <v>7516.3000000000011</v>
      </c>
      <c r="H454" s="36">
        <v>7766.1</v>
      </c>
      <c r="I454" s="36">
        <v>7830.4500000000007</v>
      </c>
      <c r="J454" s="36">
        <v>7891</v>
      </c>
      <c r="K454" s="31">
        <v>7769.9</v>
      </c>
      <c r="L454" s="31">
        <v>7645</v>
      </c>
      <c r="M454" s="31">
        <v>0.93064999999999998</v>
      </c>
      <c r="N454" s="1"/>
      <c r="O454" s="1"/>
    </row>
    <row r="455" spans="1:15" ht="12.75" customHeight="1">
      <c r="A455" s="33">
        <v>445</v>
      </c>
      <c r="B455" s="53" t="s">
        <v>521</v>
      </c>
      <c r="C455" s="31">
        <v>6883.9</v>
      </c>
      <c r="D455" s="36">
        <v>6843.9333333333334</v>
      </c>
      <c r="E455" s="36">
        <v>6803.9666666666672</v>
      </c>
      <c r="F455" s="36">
        <v>6724.0333333333338</v>
      </c>
      <c r="G455" s="36">
        <v>6684.0666666666675</v>
      </c>
      <c r="H455" s="36">
        <v>6923.8666666666668</v>
      </c>
      <c r="I455" s="36">
        <v>6963.8333333333321</v>
      </c>
      <c r="J455" s="36">
        <v>7043.7666666666664</v>
      </c>
      <c r="K455" s="31">
        <v>6883.9</v>
      </c>
      <c r="L455" s="31">
        <v>6764</v>
      </c>
      <c r="M455" s="31">
        <v>0.37065999999999999</v>
      </c>
      <c r="N455" s="1"/>
      <c r="O455" s="1"/>
    </row>
    <row r="456" spans="1:15" ht="12.75" customHeight="1">
      <c r="A456" s="33">
        <v>446</v>
      </c>
      <c r="B456" s="53" t="s">
        <v>522</v>
      </c>
      <c r="C456" s="31">
        <v>665.2</v>
      </c>
      <c r="D456" s="36">
        <v>663.73333333333335</v>
      </c>
      <c r="E456" s="36">
        <v>659.4666666666667</v>
      </c>
      <c r="F456" s="36">
        <v>653.73333333333335</v>
      </c>
      <c r="G456" s="36">
        <v>649.4666666666667</v>
      </c>
      <c r="H456" s="36">
        <v>669.4666666666667</v>
      </c>
      <c r="I456" s="36">
        <v>673.73333333333335</v>
      </c>
      <c r="J456" s="36">
        <v>679.4666666666667</v>
      </c>
      <c r="K456" s="31">
        <v>668</v>
      </c>
      <c r="L456" s="31">
        <v>658</v>
      </c>
      <c r="M456" s="31">
        <v>13.65527</v>
      </c>
      <c r="N456" s="1"/>
      <c r="O456" s="1"/>
    </row>
    <row r="457" spans="1:15" ht="12.75" customHeight="1">
      <c r="A457" s="33">
        <v>447</v>
      </c>
      <c r="B457" s="53" t="s">
        <v>224</v>
      </c>
      <c r="C457" s="31">
        <v>1004.65</v>
      </c>
      <c r="D457" s="36">
        <v>1002.0166666666668</v>
      </c>
      <c r="E457" s="36">
        <v>996.03333333333353</v>
      </c>
      <c r="F457" s="36">
        <v>987.41666666666674</v>
      </c>
      <c r="G457" s="36">
        <v>981.43333333333351</v>
      </c>
      <c r="H457" s="36">
        <v>1010.6333333333336</v>
      </c>
      <c r="I457" s="36">
        <v>1016.6166666666669</v>
      </c>
      <c r="J457" s="36">
        <v>1025.2333333333336</v>
      </c>
      <c r="K457" s="31">
        <v>1008</v>
      </c>
      <c r="L457" s="31">
        <v>993.4</v>
      </c>
      <c r="M457" s="31">
        <v>79.959310000000002</v>
      </c>
      <c r="N457" s="1"/>
      <c r="O457" s="1"/>
    </row>
    <row r="458" spans="1:15" ht="12.75" customHeight="1">
      <c r="A458" s="33">
        <v>448</v>
      </c>
      <c r="B458" s="53" t="s">
        <v>225</v>
      </c>
      <c r="C458" s="31">
        <v>408.8</v>
      </c>
      <c r="D458" s="36">
        <v>409.18333333333339</v>
      </c>
      <c r="E458" s="36">
        <v>406.21666666666681</v>
      </c>
      <c r="F458" s="36">
        <v>403.63333333333344</v>
      </c>
      <c r="G458" s="36">
        <v>400.66666666666686</v>
      </c>
      <c r="H458" s="36">
        <v>411.76666666666677</v>
      </c>
      <c r="I458" s="36">
        <v>414.73333333333335</v>
      </c>
      <c r="J458" s="36">
        <v>417.31666666666672</v>
      </c>
      <c r="K458" s="31">
        <v>412.15</v>
      </c>
      <c r="L458" s="31">
        <v>406.6</v>
      </c>
      <c r="M458" s="31">
        <v>106.30906</v>
      </c>
      <c r="N458" s="1"/>
      <c r="O458" s="1"/>
    </row>
    <row r="459" spans="1:15" ht="12.75" customHeight="1">
      <c r="A459" s="33">
        <v>449</v>
      </c>
      <c r="B459" s="53" t="s">
        <v>226</v>
      </c>
      <c r="C459" s="31">
        <v>164.65</v>
      </c>
      <c r="D459" s="36">
        <v>163.98333333333332</v>
      </c>
      <c r="E459" s="36">
        <v>162.46666666666664</v>
      </c>
      <c r="F459" s="36">
        <v>160.28333333333333</v>
      </c>
      <c r="G459" s="36">
        <v>158.76666666666665</v>
      </c>
      <c r="H459" s="36">
        <v>166.16666666666663</v>
      </c>
      <c r="I459" s="36">
        <v>167.68333333333334</v>
      </c>
      <c r="J459" s="36">
        <v>169.86666666666662</v>
      </c>
      <c r="K459" s="31">
        <v>165.5</v>
      </c>
      <c r="L459" s="31">
        <v>161.80000000000001</v>
      </c>
      <c r="M459" s="31">
        <v>695.33405000000005</v>
      </c>
      <c r="N459" s="1"/>
      <c r="O459" s="1"/>
    </row>
    <row r="460" spans="1:15" ht="12.75" customHeight="1">
      <c r="A460" s="33">
        <v>450</v>
      </c>
      <c r="B460" s="53" t="s">
        <v>296</v>
      </c>
      <c r="C460" s="31">
        <v>81.400000000000006</v>
      </c>
      <c r="D460" s="36">
        <v>80.666666666666671</v>
      </c>
      <c r="E460" s="36">
        <v>79.033333333333346</v>
      </c>
      <c r="F460" s="36">
        <v>76.666666666666671</v>
      </c>
      <c r="G460" s="36">
        <v>75.033333333333346</v>
      </c>
      <c r="H460" s="36">
        <v>83.033333333333346</v>
      </c>
      <c r="I460" s="36">
        <v>84.666666666666671</v>
      </c>
      <c r="J460" s="36">
        <v>87.033333333333346</v>
      </c>
      <c r="K460" s="31">
        <v>82.3</v>
      </c>
      <c r="L460" s="31">
        <v>78.3</v>
      </c>
      <c r="M460" s="31">
        <v>65.011489999999995</v>
      </c>
      <c r="N460" s="1"/>
      <c r="O460" s="1"/>
    </row>
    <row r="461" spans="1:15" ht="12.75" customHeight="1">
      <c r="A461" s="33">
        <v>451</v>
      </c>
      <c r="B461" s="53" t="s">
        <v>523</v>
      </c>
      <c r="C461" s="31">
        <v>2987.65</v>
      </c>
      <c r="D461" s="36">
        <v>2934.0333333333328</v>
      </c>
      <c r="E461" s="36">
        <v>2845.8166666666657</v>
      </c>
      <c r="F461" s="36">
        <v>2703.9833333333327</v>
      </c>
      <c r="G461" s="36">
        <v>2615.7666666666655</v>
      </c>
      <c r="H461" s="36">
        <v>3075.8666666666659</v>
      </c>
      <c r="I461" s="36">
        <v>3164.083333333333</v>
      </c>
      <c r="J461" s="36">
        <v>3305.9166666666661</v>
      </c>
      <c r="K461" s="31">
        <v>3022.25</v>
      </c>
      <c r="L461" s="31">
        <v>2792.2</v>
      </c>
      <c r="M461" s="31">
        <v>0.47676000000000002</v>
      </c>
      <c r="N461" s="1"/>
      <c r="O461" s="1"/>
    </row>
    <row r="462" spans="1:15" ht="12.75" customHeight="1">
      <c r="A462" s="33">
        <v>452</v>
      </c>
      <c r="B462" s="53" t="s">
        <v>228</v>
      </c>
      <c r="C462" s="31">
        <v>1236.8</v>
      </c>
      <c r="D462" s="36">
        <v>1241.2833333333333</v>
      </c>
      <c r="E462" s="36">
        <v>1230.6166666666666</v>
      </c>
      <c r="F462" s="36">
        <v>1224.4333333333332</v>
      </c>
      <c r="G462" s="36">
        <v>1213.7666666666664</v>
      </c>
      <c r="H462" s="36">
        <v>1247.4666666666667</v>
      </c>
      <c r="I462" s="36">
        <v>1258.1333333333337</v>
      </c>
      <c r="J462" s="36">
        <v>1264.3166666666668</v>
      </c>
      <c r="K462" s="31">
        <v>1251.95</v>
      </c>
      <c r="L462" s="31">
        <v>1235.0999999999999</v>
      </c>
      <c r="M462" s="31">
        <v>13.203569999999999</v>
      </c>
      <c r="N462" s="1"/>
      <c r="O462" s="1"/>
    </row>
    <row r="463" spans="1:15" ht="12.75" customHeight="1">
      <c r="A463" s="33">
        <v>453</v>
      </c>
      <c r="B463" s="53" t="s">
        <v>524</v>
      </c>
      <c r="C463" s="31">
        <v>757.65</v>
      </c>
      <c r="D463" s="36">
        <v>748.4</v>
      </c>
      <c r="E463" s="36">
        <v>729.8</v>
      </c>
      <c r="F463" s="36">
        <v>701.94999999999993</v>
      </c>
      <c r="G463" s="36">
        <v>683.34999999999991</v>
      </c>
      <c r="H463" s="36">
        <v>776.25</v>
      </c>
      <c r="I463" s="36">
        <v>794.85000000000014</v>
      </c>
      <c r="J463" s="36">
        <v>822.7</v>
      </c>
      <c r="K463" s="31">
        <v>767</v>
      </c>
      <c r="L463" s="31">
        <v>720.55</v>
      </c>
      <c r="M463" s="31">
        <v>7.1238999999999999</v>
      </c>
      <c r="N463" s="1"/>
      <c r="O463" s="1"/>
    </row>
    <row r="464" spans="1:15" ht="12.75" customHeight="1">
      <c r="A464" s="33">
        <v>454</v>
      </c>
      <c r="B464" s="53" t="s">
        <v>525</v>
      </c>
      <c r="C464" s="31">
        <v>240</v>
      </c>
      <c r="D464" s="36">
        <v>241.66666666666666</v>
      </c>
      <c r="E464" s="36">
        <v>235.33333333333331</v>
      </c>
      <c r="F464" s="36">
        <v>230.66666666666666</v>
      </c>
      <c r="G464" s="36">
        <v>224.33333333333331</v>
      </c>
      <c r="H464" s="36">
        <v>246.33333333333331</v>
      </c>
      <c r="I464" s="36">
        <v>252.66666666666663</v>
      </c>
      <c r="J464" s="36">
        <v>257.33333333333331</v>
      </c>
      <c r="K464" s="31">
        <v>248</v>
      </c>
      <c r="L464" s="31">
        <v>237</v>
      </c>
      <c r="M464" s="31">
        <v>21.621590000000001</v>
      </c>
      <c r="N464" s="1"/>
      <c r="O464" s="1"/>
    </row>
    <row r="465" spans="1:15" ht="12.75" customHeight="1">
      <c r="A465" s="33">
        <v>455</v>
      </c>
      <c r="B465" s="53" t="s">
        <v>206</v>
      </c>
      <c r="C465" s="31">
        <v>860.5</v>
      </c>
      <c r="D465" s="36">
        <v>853.16666666666663</v>
      </c>
      <c r="E465" s="36">
        <v>838.33333333333326</v>
      </c>
      <c r="F465" s="36">
        <v>816.16666666666663</v>
      </c>
      <c r="G465" s="36">
        <v>801.33333333333326</v>
      </c>
      <c r="H465" s="36">
        <v>875.33333333333326</v>
      </c>
      <c r="I465" s="36">
        <v>890.16666666666652</v>
      </c>
      <c r="J465" s="36">
        <v>912.33333333333326</v>
      </c>
      <c r="K465" s="31">
        <v>868</v>
      </c>
      <c r="L465" s="31">
        <v>831</v>
      </c>
      <c r="M465" s="31">
        <v>23.903510000000001</v>
      </c>
      <c r="N465" s="1"/>
      <c r="O465" s="1"/>
    </row>
    <row r="466" spans="1:15" ht="12.75" customHeight="1">
      <c r="A466" s="33">
        <v>456</v>
      </c>
      <c r="B466" s="53" t="s">
        <v>526</v>
      </c>
      <c r="C466" s="31">
        <v>4299.8</v>
      </c>
      <c r="D466" s="36">
        <v>4312.916666666667</v>
      </c>
      <c r="E466" s="36">
        <v>4240.8333333333339</v>
      </c>
      <c r="F466" s="36">
        <v>4181.8666666666668</v>
      </c>
      <c r="G466" s="36">
        <v>4109.7833333333338</v>
      </c>
      <c r="H466" s="36">
        <v>4371.8833333333341</v>
      </c>
      <c r="I466" s="36">
        <v>4443.9666666666681</v>
      </c>
      <c r="J466" s="36">
        <v>4502.9333333333343</v>
      </c>
      <c r="K466" s="31">
        <v>4385</v>
      </c>
      <c r="L466" s="31">
        <v>4253.95</v>
      </c>
      <c r="M466" s="31">
        <v>0.70567999999999997</v>
      </c>
      <c r="N466" s="1"/>
      <c r="O466" s="1"/>
    </row>
    <row r="467" spans="1:15" ht="12.75" customHeight="1">
      <c r="A467" s="33">
        <v>457</v>
      </c>
      <c r="B467" s="53" t="s">
        <v>527</v>
      </c>
      <c r="C467" s="31">
        <v>2931.25</v>
      </c>
      <c r="D467" s="36">
        <v>2927.7666666666664</v>
      </c>
      <c r="E467" s="36">
        <v>2901.5333333333328</v>
      </c>
      <c r="F467" s="36">
        <v>2871.8166666666666</v>
      </c>
      <c r="G467" s="36">
        <v>2845.583333333333</v>
      </c>
      <c r="H467" s="36">
        <v>2957.4833333333327</v>
      </c>
      <c r="I467" s="36">
        <v>2983.7166666666662</v>
      </c>
      <c r="J467" s="36">
        <v>3013.4333333333325</v>
      </c>
      <c r="K467" s="31">
        <v>2954</v>
      </c>
      <c r="L467" s="31">
        <v>2898.05</v>
      </c>
      <c r="M467" s="31">
        <v>2.1398999999999999</v>
      </c>
      <c r="N467" s="1"/>
      <c r="O467" s="1"/>
    </row>
    <row r="468" spans="1:15" ht="12.75" customHeight="1">
      <c r="A468" s="33">
        <v>458</v>
      </c>
      <c r="B468" s="53" t="s">
        <v>229</v>
      </c>
      <c r="C468" s="31">
        <v>3755.95</v>
      </c>
      <c r="D468" s="36">
        <v>3757.1666666666665</v>
      </c>
      <c r="E468" s="36">
        <v>3732.8833333333332</v>
      </c>
      <c r="F468" s="36">
        <v>3709.8166666666666</v>
      </c>
      <c r="G468" s="36">
        <v>3685.5333333333333</v>
      </c>
      <c r="H468" s="36">
        <v>3780.2333333333331</v>
      </c>
      <c r="I468" s="36">
        <v>3804.5166666666669</v>
      </c>
      <c r="J468" s="36">
        <v>3827.583333333333</v>
      </c>
      <c r="K468" s="31">
        <v>3781.45</v>
      </c>
      <c r="L468" s="31">
        <v>3734.1</v>
      </c>
      <c r="M468" s="31">
        <v>6.77963</v>
      </c>
      <c r="N468" s="1"/>
      <c r="O468" s="1"/>
    </row>
    <row r="469" spans="1:15" ht="12.75" customHeight="1">
      <c r="A469" s="33">
        <v>459</v>
      </c>
      <c r="B469" s="53" t="s">
        <v>230</v>
      </c>
      <c r="C469" s="31">
        <v>2668.55</v>
      </c>
      <c r="D469" s="36">
        <v>2665.0333333333333</v>
      </c>
      <c r="E469" s="36">
        <v>2645.1166666666668</v>
      </c>
      <c r="F469" s="36">
        <v>2621.6833333333334</v>
      </c>
      <c r="G469" s="36">
        <v>2601.7666666666669</v>
      </c>
      <c r="H469" s="36">
        <v>2688.4666666666667</v>
      </c>
      <c r="I469" s="36">
        <v>2708.3833333333337</v>
      </c>
      <c r="J469" s="36">
        <v>2731.8166666666666</v>
      </c>
      <c r="K469" s="31">
        <v>2684.95</v>
      </c>
      <c r="L469" s="31">
        <v>2641.6</v>
      </c>
      <c r="M469" s="31">
        <v>1.8120099999999999</v>
      </c>
      <c r="N469" s="1"/>
      <c r="O469" s="1"/>
    </row>
    <row r="470" spans="1:15" ht="12.75" customHeight="1">
      <c r="A470" s="33">
        <v>460</v>
      </c>
      <c r="B470" s="53" t="s">
        <v>297</v>
      </c>
      <c r="C470" s="31">
        <v>1465.45</v>
      </c>
      <c r="D470" s="36">
        <v>1452.9333333333332</v>
      </c>
      <c r="E470" s="36">
        <v>1420.8666666666663</v>
      </c>
      <c r="F470" s="36">
        <v>1376.2833333333331</v>
      </c>
      <c r="G470" s="36">
        <v>1344.2166666666662</v>
      </c>
      <c r="H470" s="36">
        <v>1497.5166666666664</v>
      </c>
      <c r="I470" s="36">
        <v>1529.5833333333335</v>
      </c>
      <c r="J470" s="36">
        <v>1574.1666666666665</v>
      </c>
      <c r="K470" s="31">
        <v>1485</v>
      </c>
      <c r="L470" s="31">
        <v>1408.35</v>
      </c>
      <c r="M470" s="31">
        <v>22.61177</v>
      </c>
      <c r="N470" s="1"/>
      <c r="O470" s="1"/>
    </row>
    <row r="471" spans="1:15" ht="12.75" customHeight="1">
      <c r="A471" s="33">
        <v>461</v>
      </c>
      <c r="B471" s="53" t="s">
        <v>231</v>
      </c>
      <c r="C471" s="31">
        <v>3891.9</v>
      </c>
      <c r="D471" s="36">
        <v>3891.65</v>
      </c>
      <c r="E471" s="36">
        <v>3873.5</v>
      </c>
      <c r="F471" s="36">
        <v>3855.1</v>
      </c>
      <c r="G471" s="36">
        <v>3836.95</v>
      </c>
      <c r="H471" s="36">
        <v>3910.05</v>
      </c>
      <c r="I471" s="36">
        <v>3928.2000000000007</v>
      </c>
      <c r="J471" s="36">
        <v>3946.6000000000004</v>
      </c>
      <c r="K471" s="31">
        <v>3909.8</v>
      </c>
      <c r="L471" s="31">
        <v>3873.25</v>
      </c>
      <c r="M471" s="31">
        <v>6.0488499999999998</v>
      </c>
      <c r="N471" s="1"/>
      <c r="O471" s="1"/>
    </row>
    <row r="472" spans="1:15" ht="12.75" customHeight="1">
      <c r="A472" s="33">
        <v>462</v>
      </c>
      <c r="B472" s="53" t="s">
        <v>298</v>
      </c>
      <c r="C472" s="31">
        <v>39.65</v>
      </c>
      <c r="D472" s="36">
        <v>39.31666666666667</v>
      </c>
      <c r="E472" s="36">
        <v>38.783333333333339</v>
      </c>
      <c r="F472" s="36">
        <v>37.916666666666671</v>
      </c>
      <c r="G472" s="36">
        <v>37.38333333333334</v>
      </c>
      <c r="H472" s="36">
        <v>40.183333333333337</v>
      </c>
      <c r="I472" s="36">
        <v>40.716666666666669</v>
      </c>
      <c r="J472" s="36">
        <v>41.583333333333336</v>
      </c>
      <c r="K472" s="31">
        <v>39.85</v>
      </c>
      <c r="L472" s="31">
        <v>38.450000000000003</v>
      </c>
      <c r="M472" s="31">
        <v>149.63009</v>
      </c>
      <c r="N472" s="1"/>
      <c r="O472" s="1"/>
    </row>
    <row r="473" spans="1:15" ht="12.75" customHeight="1">
      <c r="A473" s="33">
        <v>463</v>
      </c>
      <c r="B473" s="53" t="s">
        <v>529</v>
      </c>
      <c r="C473" s="31">
        <v>334</v>
      </c>
      <c r="D473" s="36">
        <v>332.98333333333335</v>
      </c>
      <c r="E473" s="36">
        <v>329.11666666666667</v>
      </c>
      <c r="F473" s="36">
        <v>324.23333333333335</v>
      </c>
      <c r="G473" s="36">
        <v>320.36666666666667</v>
      </c>
      <c r="H473" s="36">
        <v>337.86666666666667</v>
      </c>
      <c r="I473" s="36">
        <v>341.73333333333335</v>
      </c>
      <c r="J473" s="36">
        <v>346.61666666666667</v>
      </c>
      <c r="K473" s="31">
        <v>336.85</v>
      </c>
      <c r="L473" s="31">
        <v>328.1</v>
      </c>
      <c r="M473" s="31">
        <v>5.74139</v>
      </c>
      <c r="N473" s="1"/>
      <c r="O473" s="1"/>
    </row>
    <row r="474" spans="1:15" ht="12.75" customHeight="1">
      <c r="A474" s="33">
        <v>464</v>
      </c>
      <c r="B474" s="53" t="s">
        <v>530</v>
      </c>
      <c r="C474" s="31">
        <v>555.15</v>
      </c>
      <c r="D474" s="36">
        <v>560.34999999999991</v>
      </c>
      <c r="E474" s="36">
        <v>545.89999999999986</v>
      </c>
      <c r="F474" s="36">
        <v>536.65</v>
      </c>
      <c r="G474" s="36">
        <v>522.19999999999993</v>
      </c>
      <c r="H474" s="36">
        <v>569.5999999999998</v>
      </c>
      <c r="I474" s="36">
        <v>584.04999999999984</v>
      </c>
      <c r="J474" s="36">
        <v>593.29999999999973</v>
      </c>
      <c r="K474" s="31">
        <v>574.79999999999995</v>
      </c>
      <c r="L474" s="31">
        <v>551.1</v>
      </c>
      <c r="M474" s="31">
        <v>9.8135200000000005</v>
      </c>
      <c r="N474" s="1"/>
      <c r="O474" s="1"/>
    </row>
    <row r="475" spans="1:15" ht="12.75" customHeight="1">
      <c r="A475" s="33">
        <v>465</v>
      </c>
      <c r="B475" s="53" t="s">
        <v>299</v>
      </c>
      <c r="C475" s="31">
        <v>3769.8</v>
      </c>
      <c r="D475" s="36">
        <v>3760.7666666666664</v>
      </c>
      <c r="E475" s="36">
        <v>3724.5333333333328</v>
      </c>
      <c r="F475" s="36">
        <v>3679.2666666666664</v>
      </c>
      <c r="G475" s="36">
        <v>3643.0333333333328</v>
      </c>
      <c r="H475" s="36">
        <v>3806.0333333333328</v>
      </c>
      <c r="I475" s="36">
        <v>3842.2666666666664</v>
      </c>
      <c r="J475" s="36">
        <v>3887.5333333333328</v>
      </c>
      <c r="K475" s="31">
        <v>3797</v>
      </c>
      <c r="L475" s="31">
        <v>3715.5</v>
      </c>
      <c r="M475" s="31">
        <v>0.78110000000000002</v>
      </c>
      <c r="N475" s="1"/>
      <c r="O475" s="1"/>
    </row>
    <row r="476" spans="1:15" ht="12.75" customHeight="1">
      <c r="A476" s="33">
        <v>466</v>
      </c>
      <c r="B476" s="53" t="s">
        <v>531</v>
      </c>
      <c r="C476" s="31">
        <v>55.05</v>
      </c>
      <c r="D476" s="36">
        <v>55.266666666666673</v>
      </c>
      <c r="E476" s="36">
        <v>54.233333333333348</v>
      </c>
      <c r="F476" s="36">
        <v>53.416666666666679</v>
      </c>
      <c r="G476" s="36">
        <v>52.383333333333354</v>
      </c>
      <c r="H476" s="36">
        <v>56.083333333333343</v>
      </c>
      <c r="I476" s="36">
        <v>57.11666666666666</v>
      </c>
      <c r="J476" s="36">
        <v>57.933333333333337</v>
      </c>
      <c r="K476" s="31">
        <v>56.3</v>
      </c>
      <c r="L476" s="31">
        <v>54.45</v>
      </c>
      <c r="M476" s="31">
        <v>188.38846000000001</v>
      </c>
      <c r="N476" s="1"/>
      <c r="O476" s="1"/>
    </row>
    <row r="477" spans="1:15" ht="12.75" customHeight="1">
      <c r="A477" s="33">
        <v>467</v>
      </c>
      <c r="B477" s="53" t="s">
        <v>532</v>
      </c>
      <c r="C477" s="31">
        <v>690.55</v>
      </c>
      <c r="D477" s="36">
        <v>689.11666666666667</v>
      </c>
      <c r="E477" s="36">
        <v>682.23333333333335</v>
      </c>
      <c r="F477" s="36">
        <v>673.91666666666663</v>
      </c>
      <c r="G477" s="36">
        <v>667.0333333333333</v>
      </c>
      <c r="H477" s="36">
        <v>697.43333333333339</v>
      </c>
      <c r="I477" s="36">
        <v>704.31666666666683</v>
      </c>
      <c r="J477" s="36">
        <v>712.63333333333344</v>
      </c>
      <c r="K477" s="31">
        <v>696</v>
      </c>
      <c r="L477" s="31">
        <v>680.8</v>
      </c>
      <c r="M477" s="31">
        <v>3.6528999999999998</v>
      </c>
      <c r="N477" s="1"/>
      <c r="O477" s="1"/>
    </row>
    <row r="478" spans="1:15" ht="12.75" customHeight="1">
      <c r="A478" s="33">
        <v>468</v>
      </c>
      <c r="B478" s="53" t="s">
        <v>235</v>
      </c>
      <c r="C478" s="31">
        <v>475.25</v>
      </c>
      <c r="D478" s="36">
        <v>471.06666666666666</v>
      </c>
      <c r="E478" s="36">
        <v>465.18333333333334</v>
      </c>
      <c r="F478" s="36">
        <v>455.11666666666667</v>
      </c>
      <c r="G478" s="36">
        <v>449.23333333333335</v>
      </c>
      <c r="H478" s="36">
        <v>481.13333333333333</v>
      </c>
      <c r="I478" s="36">
        <v>487.01666666666665</v>
      </c>
      <c r="J478" s="36">
        <v>497.08333333333331</v>
      </c>
      <c r="K478" s="31">
        <v>476.95</v>
      </c>
      <c r="L478" s="31">
        <v>461</v>
      </c>
      <c r="M478" s="31">
        <v>55.648899999999998</v>
      </c>
      <c r="N478" s="1"/>
      <c r="O478" s="1"/>
    </row>
    <row r="479" spans="1:15" ht="12.75" customHeight="1">
      <c r="A479" s="33">
        <v>469</v>
      </c>
      <c r="B479" s="53" t="s">
        <v>533</v>
      </c>
      <c r="C479" s="31">
        <v>850.6</v>
      </c>
      <c r="D479" s="36">
        <v>846.68333333333339</v>
      </c>
      <c r="E479" s="36">
        <v>839.41666666666674</v>
      </c>
      <c r="F479" s="36">
        <v>828.23333333333335</v>
      </c>
      <c r="G479" s="36">
        <v>820.9666666666667</v>
      </c>
      <c r="H479" s="36">
        <v>857.86666666666679</v>
      </c>
      <c r="I479" s="36">
        <v>865.13333333333344</v>
      </c>
      <c r="J479" s="36">
        <v>876.31666666666683</v>
      </c>
      <c r="K479" s="31">
        <v>853.95</v>
      </c>
      <c r="L479" s="31">
        <v>835.5</v>
      </c>
      <c r="M479" s="31">
        <v>0.62605999999999995</v>
      </c>
      <c r="N479" s="1"/>
      <c r="O479" s="1"/>
    </row>
    <row r="480" spans="1:15" ht="12.75" customHeight="1">
      <c r="A480" s="33">
        <v>470</v>
      </c>
      <c r="B480" s="53" t="s">
        <v>881</v>
      </c>
      <c r="C480" s="31">
        <v>50.8</v>
      </c>
      <c r="D480" s="36">
        <v>49.816666666666663</v>
      </c>
      <c r="E480" s="36">
        <v>48.333333333333329</v>
      </c>
      <c r="F480" s="36">
        <v>45.866666666666667</v>
      </c>
      <c r="G480" s="36">
        <v>44.383333333333333</v>
      </c>
      <c r="H480" s="36">
        <v>52.283333333333324</v>
      </c>
      <c r="I480" s="36">
        <v>53.766666666666659</v>
      </c>
      <c r="J480" s="36">
        <v>56.23333333333332</v>
      </c>
      <c r="K480" s="31">
        <v>51.3</v>
      </c>
      <c r="L480" s="31">
        <v>47.35</v>
      </c>
      <c r="M480" s="31">
        <v>219.94567000000001</v>
      </c>
      <c r="N480" s="1"/>
      <c r="O480" s="1"/>
    </row>
    <row r="481" spans="1:15" ht="12.75" customHeight="1">
      <c r="A481" s="33">
        <v>471</v>
      </c>
      <c r="B481" s="31" t="s">
        <v>234</v>
      </c>
      <c r="C481" s="36">
        <v>10038.15</v>
      </c>
      <c r="D481" s="36">
        <v>9989.1166666666668</v>
      </c>
      <c r="E481" s="36">
        <v>9894.0333333333328</v>
      </c>
      <c r="F481" s="36">
        <v>9749.9166666666661</v>
      </c>
      <c r="G481" s="36">
        <v>9654.8333333333321</v>
      </c>
      <c r="H481" s="36">
        <v>10133.233333333334</v>
      </c>
      <c r="I481" s="36">
        <v>10228.316666666666</v>
      </c>
      <c r="J481" s="31">
        <v>10372.433333333334</v>
      </c>
      <c r="K481" s="31">
        <v>10084.200000000001</v>
      </c>
      <c r="L481" s="31">
        <v>9845</v>
      </c>
      <c r="M481" s="53">
        <v>3.0710899999999999</v>
      </c>
      <c r="N481" s="1"/>
      <c r="O481" s="1"/>
    </row>
    <row r="482" spans="1:15" ht="12.75" customHeight="1">
      <c r="A482" s="33">
        <v>472</v>
      </c>
      <c r="B482" s="31" t="s">
        <v>300</v>
      </c>
      <c r="C482" s="36">
        <v>156.80000000000001</v>
      </c>
      <c r="D482" s="36">
        <v>156.86666666666667</v>
      </c>
      <c r="E482" s="36">
        <v>155.53333333333336</v>
      </c>
      <c r="F482" s="36">
        <v>154.26666666666668</v>
      </c>
      <c r="G482" s="36">
        <v>152.93333333333337</v>
      </c>
      <c r="H482" s="36">
        <v>158.13333333333335</v>
      </c>
      <c r="I482" s="36">
        <v>159.46666666666667</v>
      </c>
      <c r="J482" s="31">
        <v>160.73333333333335</v>
      </c>
      <c r="K482" s="31">
        <v>158.19999999999999</v>
      </c>
      <c r="L482" s="31">
        <v>155.6</v>
      </c>
      <c r="M482" s="53">
        <v>86.223929999999996</v>
      </c>
      <c r="N482" s="1"/>
      <c r="O482" s="1"/>
    </row>
    <row r="483" spans="1:15" ht="12.75" customHeight="1">
      <c r="A483" s="33">
        <v>473</v>
      </c>
      <c r="B483" s="31" t="s">
        <v>233</v>
      </c>
      <c r="C483" s="31">
        <v>1804.75</v>
      </c>
      <c r="D483" s="36">
        <v>1801</v>
      </c>
      <c r="E483" s="36">
        <v>1777.1</v>
      </c>
      <c r="F483" s="36">
        <v>1749.4499999999998</v>
      </c>
      <c r="G483" s="36">
        <v>1725.5499999999997</v>
      </c>
      <c r="H483" s="36">
        <v>1828.65</v>
      </c>
      <c r="I483" s="36">
        <v>1852.5500000000002</v>
      </c>
      <c r="J483" s="36">
        <v>1880.2000000000003</v>
      </c>
      <c r="K483" s="31">
        <v>1824.9</v>
      </c>
      <c r="L483" s="31">
        <v>1773.35</v>
      </c>
      <c r="M483" s="31">
        <v>3.4510000000000001</v>
      </c>
      <c r="N483" s="1"/>
      <c r="O483" s="1"/>
    </row>
    <row r="484" spans="1:15" ht="12.75" customHeight="1">
      <c r="A484" s="33">
        <v>474</v>
      </c>
      <c r="B484" s="31" t="s">
        <v>174</v>
      </c>
      <c r="C484" s="36">
        <v>1152.9000000000001</v>
      </c>
      <c r="D484" s="36">
        <v>1156.8833333333334</v>
      </c>
      <c r="E484" s="36">
        <v>1144.7666666666669</v>
      </c>
      <c r="F484" s="36">
        <v>1136.6333333333334</v>
      </c>
      <c r="G484" s="36">
        <v>1124.5166666666669</v>
      </c>
      <c r="H484" s="36">
        <v>1165.0166666666669</v>
      </c>
      <c r="I484" s="36">
        <v>1177.1333333333332</v>
      </c>
      <c r="J484" s="31">
        <v>1185.2666666666669</v>
      </c>
      <c r="K484" s="31">
        <v>1169</v>
      </c>
      <c r="L484" s="31">
        <v>1148.75</v>
      </c>
      <c r="M484" s="53">
        <v>4.3847800000000001</v>
      </c>
      <c r="N484" s="1"/>
      <c r="O484" s="1"/>
    </row>
    <row r="485" spans="1:15" ht="12.75" customHeight="1">
      <c r="A485" s="33">
        <v>475</v>
      </c>
      <c r="B485" s="31" t="s">
        <v>882</v>
      </c>
      <c r="C485" s="31">
        <v>345.2</v>
      </c>
      <c r="D485" s="36">
        <v>342.40000000000003</v>
      </c>
      <c r="E485" s="36">
        <v>337.80000000000007</v>
      </c>
      <c r="F485" s="36">
        <v>330.40000000000003</v>
      </c>
      <c r="G485" s="36">
        <v>325.80000000000007</v>
      </c>
      <c r="H485" s="36">
        <v>349.80000000000007</v>
      </c>
      <c r="I485" s="36">
        <v>354.40000000000009</v>
      </c>
      <c r="J485" s="36">
        <v>361.80000000000007</v>
      </c>
      <c r="K485" s="31">
        <v>347</v>
      </c>
      <c r="L485" s="31">
        <v>335</v>
      </c>
      <c r="M485" s="31">
        <v>10.77698</v>
      </c>
      <c r="N485" s="1"/>
      <c r="O485" s="1"/>
    </row>
    <row r="486" spans="1:15" ht="12.75" customHeight="1">
      <c r="A486" s="33">
        <v>476</v>
      </c>
      <c r="B486" s="31" t="s">
        <v>534</v>
      </c>
      <c r="C486" s="36">
        <v>336.25</v>
      </c>
      <c r="D486" s="36">
        <v>336.41666666666669</v>
      </c>
      <c r="E486" s="36">
        <v>333.83333333333337</v>
      </c>
      <c r="F486" s="36">
        <v>331.41666666666669</v>
      </c>
      <c r="G486" s="36">
        <v>328.83333333333337</v>
      </c>
      <c r="H486" s="36">
        <v>338.83333333333337</v>
      </c>
      <c r="I486" s="36">
        <v>341.41666666666674</v>
      </c>
      <c r="J486" s="36">
        <v>343.83333333333337</v>
      </c>
      <c r="K486" s="31">
        <v>339</v>
      </c>
      <c r="L486" s="31">
        <v>334</v>
      </c>
      <c r="M486" s="31">
        <v>2.12046</v>
      </c>
      <c r="N486" s="1"/>
      <c r="O486" s="1"/>
    </row>
    <row r="487" spans="1:15" ht="12.75" customHeight="1">
      <c r="A487" s="33">
        <v>477</v>
      </c>
      <c r="B487" s="31" t="s">
        <v>535</v>
      </c>
      <c r="C487" s="31">
        <v>2097.1999999999998</v>
      </c>
      <c r="D487" s="36">
        <v>2115.7833333333333</v>
      </c>
      <c r="E487" s="36">
        <v>2061.6666666666665</v>
      </c>
      <c r="F487" s="36">
        <v>2026.1333333333332</v>
      </c>
      <c r="G487" s="36">
        <v>1972.0166666666664</v>
      </c>
      <c r="H487" s="36">
        <v>2151.3166666666666</v>
      </c>
      <c r="I487" s="36">
        <v>2205.4333333333334</v>
      </c>
      <c r="J487" s="36">
        <v>2240.9666666666667</v>
      </c>
      <c r="K487" s="31">
        <v>2169.9</v>
      </c>
      <c r="L487" s="31">
        <v>2080.25</v>
      </c>
      <c r="M487" s="31">
        <v>0.25918999999999998</v>
      </c>
      <c r="N487" s="1"/>
      <c r="O487" s="1"/>
    </row>
    <row r="488" spans="1:15" ht="12.75" customHeight="1">
      <c r="A488" s="33">
        <v>478</v>
      </c>
      <c r="B488" s="31" t="s">
        <v>536</v>
      </c>
      <c r="C488" s="36">
        <v>540.15</v>
      </c>
      <c r="D488" s="36">
        <v>537.38333333333333</v>
      </c>
      <c r="E488" s="36">
        <v>527.76666666666665</v>
      </c>
      <c r="F488" s="36">
        <v>515.38333333333333</v>
      </c>
      <c r="G488" s="36">
        <v>505.76666666666665</v>
      </c>
      <c r="H488" s="36">
        <v>549.76666666666665</v>
      </c>
      <c r="I488" s="36">
        <v>559.38333333333321</v>
      </c>
      <c r="J488" s="36">
        <v>571.76666666666665</v>
      </c>
      <c r="K488" s="31">
        <v>547</v>
      </c>
      <c r="L488" s="31">
        <v>525</v>
      </c>
      <c r="M488" s="31">
        <v>19.673780000000001</v>
      </c>
      <c r="N488" s="1"/>
      <c r="O488" s="1"/>
    </row>
    <row r="489" spans="1:15" ht="12.75" customHeight="1">
      <c r="A489" s="33">
        <v>479</v>
      </c>
      <c r="B489" s="53" t="s">
        <v>537</v>
      </c>
      <c r="C489" s="31">
        <v>386.1</v>
      </c>
      <c r="D489" s="36">
        <v>384.65000000000003</v>
      </c>
      <c r="E489" s="36">
        <v>380.00000000000006</v>
      </c>
      <c r="F489" s="36">
        <v>373.90000000000003</v>
      </c>
      <c r="G489" s="36">
        <v>369.25000000000006</v>
      </c>
      <c r="H489" s="36">
        <v>390.75000000000006</v>
      </c>
      <c r="I489" s="36">
        <v>395.40000000000003</v>
      </c>
      <c r="J489" s="36">
        <v>401.50000000000006</v>
      </c>
      <c r="K489" s="31">
        <v>389.3</v>
      </c>
      <c r="L489" s="31">
        <v>378.55</v>
      </c>
      <c r="M489" s="31">
        <v>4.5568400000000002</v>
      </c>
      <c r="N489" s="1"/>
      <c r="O489" s="1"/>
    </row>
    <row r="490" spans="1:15" ht="12.75" customHeight="1">
      <c r="A490" s="33">
        <v>480</v>
      </c>
      <c r="B490" s="53" t="s">
        <v>538</v>
      </c>
      <c r="C490" s="36">
        <v>444.5</v>
      </c>
      <c r="D490" s="36">
        <v>445.2833333333333</v>
      </c>
      <c r="E490" s="36">
        <v>437.36666666666662</v>
      </c>
      <c r="F490" s="36">
        <v>430.23333333333329</v>
      </c>
      <c r="G490" s="36">
        <v>422.31666666666661</v>
      </c>
      <c r="H490" s="36">
        <v>452.41666666666663</v>
      </c>
      <c r="I490" s="36">
        <v>460.33333333333337</v>
      </c>
      <c r="J490" s="36">
        <v>467.46666666666664</v>
      </c>
      <c r="K490" s="31">
        <v>453.2</v>
      </c>
      <c r="L490" s="31">
        <v>438.15</v>
      </c>
      <c r="M490" s="31">
        <v>1.6208899999999999</v>
      </c>
      <c r="N490" s="1"/>
      <c r="O490" s="1"/>
    </row>
    <row r="491" spans="1:15" ht="12.75" customHeight="1">
      <c r="A491" s="33">
        <v>481</v>
      </c>
      <c r="B491" s="53" t="s">
        <v>539</v>
      </c>
      <c r="C491" s="31">
        <v>558.6</v>
      </c>
      <c r="D491" s="36">
        <v>545.0333333333333</v>
      </c>
      <c r="E491" s="36">
        <v>525.56666666666661</v>
      </c>
      <c r="F491" s="36">
        <v>492.5333333333333</v>
      </c>
      <c r="G491" s="36">
        <v>473.06666666666661</v>
      </c>
      <c r="H491" s="36">
        <v>578.06666666666661</v>
      </c>
      <c r="I491" s="36">
        <v>597.5333333333333</v>
      </c>
      <c r="J491" s="36">
        <v>630.56666666666661</v>
      </c>
      <c r="K491" s="31">
        <v>564.5</v>
      </c>
      <c r="L491" s="31">
        <v>512</v>
      </c>
      <c r="M491" s="31">
        <v>26.702809999999999</v>
      </c>
      <c r="N491" s="1"/>
      <c r="O491" s="1"/>
    </row>
    <row r="492" spans="1:15" ht="12.75" customHeight="1">
      <c r="A492" s="33">
        <v>482</v>
      </c>
      <c r="B492" s="53" t="s">
        <v>301</v>
      </c>
      <c r="C492" s="36">
        <v>1409.45</v>
      </c>
      <c r="D492" s="36">
        <v>1410.6666666666667</v>
      </c>
      <c r="E492" s="36">
        <v>1397.3833333333334</v>
      </c>
      <c r="F492" s="36">
        <v>1385.3166666666666</v>
      </c>
      <c r="G492" s="36">
        <v>1372.0333333333333</v>
      </c>
      <c r="H492" s="36">
        <v>1422.7333333333336</v>
      </c>
      <c r="I492" s="36">
        <v>1436.0166666666669</v>
      </c>
      <c r="J492" s="36">
        <v>1448.0833333333337</v>
      </c>
      <c r="K492" s="31">
        <v>1423.95</v>
      </c>
      <c r="L492" s="31">
        <v>1398.6</v>
      </c>
      <c r="M492" s="31">
        <v>10.60665</v>
      </c>
      <c r="N492" s="1"/>
      <c r="O492" s="1"/>
    </row>
    <row r="493" spans="1:15" ht="12.75" customHeight="1">
      <c r="A493" s="33">
        <v>483</v>
      </c>
      <c r="B493" s="53" t="s">
        <v>540</v>
      </c>
      <c r="C493" s="36">
        <v>953.2</v>
      </c>
      <c r="D493" s="36">
        <v>955.44999999999993</v>
      </c>
      <c r="E493" s="36">
        <v>945.99999999999989</v>
      </c>
      <c r="F493" s="36">
        <v>938.8</v>
      </c>
      <c r="G493" s="36">
        <v>929.34999999999991</v>
      </c>
      <c r="H493" s="36">
        <v>962.64999999999986</v>
      </c>
      <c r="I493" s="36">
        <v>972.09999999999991</v>
      </c>
      <c r="J493" s="36">
        <v>979.29999999999984</v>
      </c>
      <c r="K493" s="31">
        <v>964.9</v>
      </c>
      <c r="L493" s="31">
        <v>948.25</v>
      </c>
      <c r="M493" s="31">
        <v>1.15764</v>
      </c>
      <c r="N493" s="1"/>
      <c r="O493" s="1"/>
    </row>
    <row r="494" spans="1:15" ht="12.75" customHeight="1">
      <c r="A494" s="33">
        <v>484</v>
      </c>
      <c r="B494" s="53" t="s">
        <v>236</v>
      </c>
      <c r="C494" s="36">
        <v>301.3</v>
      </c>
      <c r="D494" s="36">
        <v>296.36666666666667</v>
      </c>
      <c r="E494" s="36">
        <v>290.78333333333336</v>
      </c>
      <c r="F494" s="36">
        <v>280.26666666666671</v>
      </c>
      <c r="G494" s="36">
        <v>274.68333333333339</v>
      </c>
      <c r="H494" s="36">
        <v>306.88333333333333</v>
      </c>
      <c r="I494" s="36">
        <v>312.46666666666658</v>
      </c>
      <c r="J494" s="36">
        <v>322.98333333333329</v>
      </c>
      <c r="K494" s="31">
        <v>301.95</v>
      </c>
      <c r="L494" s="31">
        <v>285.85000000000002</v>
      </c>
      <c r="M494" s="31">
        <v>279.28246999999999</v>
      </c>
      <c r="N494" s="1"/>
      <c r="O494" s="1"/>
    </row>
    <row r="495" spans="1:15" ht="12.75" customHeight="1">
      <c r="A495" s="33">
        <v>485</v>
      </c>
      <c r="B495" s="53" t="s">
        <v>541</v>
      </c>
      <c r="C495" s="36">
        <v>656.65</v>
      </c>
      <c r="D495" s="36">
        <v>658.56666666666672</v>
      </c>
      <c r="E495" s="36">
        <v>648.13333333333344</v>
      </c>
      <c r="F495" s="36">
        <v>639.61666666666667</v>
      </c>
      <c r="G495" s="36">
        <v>629.18333333333339</v>
      </c>
      <c r="H495" s="36">
        <v>667.08333333333348</v>
      </c>
      <c r="I495" s="36">
        <v>677.51666666666665</v>
      </c>
      <c r="J495" s="36">
        <v>686.03333333333353</v>
      </c>
      <c r="K495" s="31">
        <v>669</v>
      </c>
      <c r="L495" s="31">
        <v>650.04999999999995</v>
      </c>
      <c r="M495" s="31">
        <v>1.0560799999999999</v>
      </c>
      <c r="N495" s="1"/>
      <c r="O495" s="1"/>
    </row>
    <row r="496" spans="1:15" ht="12.75" customHeight="1">
      <c r="A496" s="33">
        <v>486</v>
      </c>
      <c r="B496" s="53" t="s">
        <v>542</v>
      </c>
      <c r="C496" s="36">
        <v>1499.3</v>
      </c>
      <c r="D496" s="36">
        <v>1503.2666666666667</v>
      </c>
      <c r="E496" s="36">
        <v>1469.5833333333333</v>
      </c>
      <c r="F496" s="36">
        <v>1439.8666666666666</v>
      </c>
      <c r="G496" s="36">
        <v>1406.1833333333332</v>
      </c>
      <c r="H496" s="36">
        <v>1532.9833333333333</v>
      </c>
      <c r="I496" s="36">
        <v>1566.6666666666667</v>
      </c>
      <c r="J496" s="36">
        <v>1596.3833333333334</v>
      </c>
      <c r="K496" s="31">
        <v>1536.95</v>
      </c>
      <c r="L496" s="31">
        <v>1473.55</v>
      </c>
      <c r="M496" s="31">
        <v>1.3878999999999999</v>
      </c>
      <c r="N496" s="1"/>
      <c r="O496" s="1"/>
    </row>
    <row r="497" spans="1:15" ht="12.75" customHeight="1">
      <c r="A497" s="33">
        <v>487</v>
      </c>
      <c r="B497" s="53" t="s">
        <v>139</v>
      </c>
      <c r="C497" s="36">
        <v>13.45</v>
      </c>
      <c r="D497" s="36">
        <v>13.65</v>
      </c>
      <c r="E497" s="36">
        <v>13.15</v>
      </c>
      <c r="F497" s="36">
        <v>12.85</v>
      </c>
      <c r="G497" s="36">
        <v>12.35</v>
      </c>
      <c r="H497" s="36">
        <v>13.950000000000001</v>
      </c>
      <c r="I497" s="36">
        <v>14.450000000000001</v>
      </c>
      <c r="J497" s="36">
        <v>14.750000000000002</v>
      </c>
      <c r="K497" s="31">
        <v>14.15</v>
      </c>
      <c r="L497" s="31">
        <v>13.35</v>
      </c>
      <c r="M497" s="31">
        <v>3726.7001700000001</v>
      </c>
      <c r="N497" s="1"/>
      <c r="O497" s="1"/>
    </row>
    <row r="498" spans="1:15" ht="12.75" customHeight="1">
      <c r="A498" s="33">
        <v>488</v>
      </c>
      <c r="B498" s="53" t="s">
        <v>237</v>
      </c>
      <c r="C498" s="36">
        <v>1190.4000000000001</v>
      </c>
      <c r="D498" s="36">
        <v>1188.0666666666666</v>
      </c>
      <c r="E498" s="36">
        <v>1161.3333333333333</v>
      </c>
      <c r="F498" s="36">
        <v>1132.2666666666667</v>
      </c>
      <c r="G498" s="36">
        <v>1105.5333333333333</v>
      </c>
      <c r="H498" s="36">
        <v>1217.1333333333332</v>
      </c>
      <c r="I498" s="36">
        <v>1243.8666666666668</v>
      </c>
      <c r="J498" s="36">
        <v>1272.9333333333332</v>
      </c>
      <c r="K498" s="31">
        <v>1214.8</v>
      </c>
      <c r="L498" s="31">
        <v>1159</v>
      </c>
      <c r="M498" s="31">
        <v>43.789450000000002</v>
      </c>
      <c r="N498" s="1"/>
      <c r="O498" s="1"/>
    </row>
    <row r="499" spans="1:15" ht="12.75" customHeight="1">
      <c r="A499" s="33">
        <v>489</v>
      </c>
      <c r="B499" s="53" t="s">
        <v>543</v>
      </c>
      <c r="C499" s="53">
        <v>560.20000000000005</v>
      </c>
      <c r="D499" s="36">
        <v>558.6</v>
      </c>
      <c r="E499" s="36">
        <v>554.40000000000009</v>
      </c>
      <c r="F499" s="36">
        <v>548.6</v>
      </c>
      <c r="G499" s="36">
        <v>544.40000000000009</v>
      </c>
      <c r="H499" s="36">
        <v>564.40000000000009</v>
      </c>
      <c r="I499" s="36">
        <v>568.60000000000014</v>
      </c>
      <c r="J499" s="36">
        <v>574.40000000000009</v>
      </c>
      <c r="K499" s="31">
        <v>562.79999999999995</v>
      </c>
      <c r="L499" s="31">
        <v>552.79999999999995</v>
      </c>
      <c r="M499" s="31">
        <v>4.3468200000000001</v>
      </c>
      <c r="N499" s="1"/>
      <c r="O499" s="1"/>
    </row>
    <row r="500" spans="1:15" ht="12.75" customHeight="1">
      <c r="A500" s="33">
        <v>490</v>
      </c>
      <c r="B500" s="53" t="s">
        <v>883</v>
      </c>
      <c r="C500" s="53">
        <v>152.1</v>
      </c>
      <c r="D500" s="36">
        <v>152.5</v>
      </c>
      <c r="E500" s="36">
        <v>150.1</v>
      </c>
      <c r="F500" s="36">
        <v>148.1</v>
      </c>
      <c r="G500" s="36">
        <v>145.69999999999999</v>
      </c>
      <c r="H500" s="36">
        <v>154.5</v>
      </c>
      <c r="I500" s="36">
        <v>156.89999999999998</v>
      </c>
      <c r="J500" s="36">
        <v>158.9</v>
      </c>
      <c r="K500" s="31">
        <v>154.9</v>
      </c>
      <c r="L500" s="31">
        <v>150.5</v>
      </c>
      <c r="M500" s="31">
        <v>21.740490000000001</v>
      </c>
      <c r="N500" s="1"/>
      <c r="O500" s="1"/>
    </row>
    <row r="501" spans="1:15" ht="12.75" customHeight="1">
      <c r="A501" s="33">
        <v>491</v>
      </c>
      <c r="B501" s="53" t="s">
        <v>544</v>
      </c>
      <c r="C501" s="53">
        <v>803.65</v>
      </c>
      <c r="D501" s="36">
        <v>803.73333333333323</v>
      </c>
      <c r="E501" s="36">
        <v>795.51666666666642</v>
      </c>
      <c r="F501" s="36">
        <v>787.38333333333321</v>
      </c>
      <c r="G501" s="36">
        <v>779.1666666666664</v>
      </c>
      <c r="H501" s="36">
        <v>811.86666666666645</v>
      </c>
      <c r="I501" s="36">
        <v>820.08333333333337</v>
      </c>
      <c r="J501" s="36">
        <v>828.21666666666647</v>
      </c>
      <c r="K501" s="31">
        <v>811.95</v>
      </c>
      <c r="L501" s="31">
        <v>795.6</v>
      </c>
      <c r="M501" s="31">
        <v>0.32024000000000002</v>
      </c>
      <c r="N501" s="1"/>
      <c r="O501" s="1"/>
    </row>
    <row r="502" spans="1:15" ht="12.75" customHeight="1">
      <c r="A502" s="33">
        <v>492</v>
      </c>
      <c r="B502" s="53" t="s">
        <v>302</v>
      </c>
      <c r="C502" s="53">
        <v>1277.8</v>
      </c>
      <c r="D502" s="36">
        <v>1270.4833333333333</v>
      </c>
      <c r="E502" s="36">
        <v>1251.0666666666666</v>
      </c>
      <c r="F502" s="36">
        <v>1224.3333333333333</v>
      </c>
      <c r="G502" s="36">
        <v>1204.9166666666665</v>
      </c>
      <c r="H502" s="36">
        <v>1297.2166666666667</v>
      </c>
      <c r="I502" s="36">
        <v>1316.6333333333332</v>
      </c>
      <c r="J502" s="36">
        <v>1343.3666666666668</v>
      </c>
      <c r="K502" s="31">
        <v>1289.9000000000001</v>
      </c>
      <c r="L502" s="31">
        <v>1243.75</v>
      </c>
      <c r="M502" s="31">
        <v>1.5138799999999999</v>
      </c>
      <c r="N502" s="1"/>
      <c r="O502" s="1"/>
    </row>
    <row r="503" spans="1:15" ht="12.75" customHeight="1">
      <c r="A503" s="33">
        <v>493</v>
      </c>
      <c r="B503" s="53" t="s">
        <v>238</v>
      </c>
      <c r="C503" s="36">
        <v>481.2</v>
      </c>
      <c r="D503" s="36">
        <v>481.16666666666669</v>
      </c>
      <c r="E503" s="36">
        <v>479.63333333333338</v>
      </c>
      <c r="F503" s="36">
        <v>478.06666666666672</v>
      </c>
      <c r="G503" s="36">
        <v>476.53333333333342</v>
      </c>
      <c r="H503" s="36">
        <v>482.73333333333335</v>
      </c>
      <c r="I503" s="36">
        <v>484.26666666666665</v>
      </c>
      <c r="J503" s="31">
        <v>485.83333333333331</v>
      </c>
      <c r="K503" s="31">
        <v>482.7</v>
      </c>
      <c r="L503" s="31">
        <v>479.6</v>
      </c>
      <c r="M503" s="53">
        <v>34.663269999999997</v>
      </c>
      <c r="N503" s="1"/>
      <c r="O503" s="1"/>
    </row>
    <row r="504" spans="1:15" ht="12.75" customHeight="1">
      <c r="A504" s="33">
        <v>494</v>
      </c>
      <c r="B504" s="53" t="s">
        <v>303</v>
      </c>
      <c r="C504" s="36">
        <v>24.6</v>
      </c>
      <c r="D504" s="36">
        <v>24.566666666666666</v>
      </c>
      <c r="E504" s="36">
        <v>24.283333333333331</v>
      </c>
      <c r="F504" s="36">
        <v>23.966666666666665</v>
      </c>
      <c r="G504" s="36">
        <v>23.68333333333333</v>
      </c>
      <c r="H504" s="36">
        <v>24.883333333333333</v>
      </c>
      <c r="I504" s="36">
        <v>25.166666666666671</v>
      </c>
      <c r="J504" s="31">
        <v>25.483333333333334</v>
      </c>
      <c r="K504" s="31">
        <v>24.85</v>
      </c>
      <c r="L504" s="31">
        <v>24.25</v>
      </c>
      <c r="M504" s="53">
        <v>1919.7565</v>
      </c>
      <c r="N504" s="1"/>
      <c r="O504" s="1"/>
    </row>
    <row r="505" spans="1:15" ht="12.75" customHeight="1">
      <c r="A505" s="33">
        <v>495</v>
      </c>
      <c r="B505" s="53" t="s">
        <v>545</v>
      </c>
      <c r="C505" s="53">
        <v>15048.1</v>
      </c>
      <c r="D505" s="36">
        <v>15116.049999999997</v>
      </c>
      <c r="E505" s="36">
        <v>14932.099999999995</v>
      </c>
      <c r="F505" s="36">
        <v>14816.099999999997</v>
      </c>
      <c r="G505" s="36">
        <v>14632.149999999994</v>
      </c>
      <c r="H505" s="36">
        <v>15232.049999999996</v>
      </c>
      <c r="I505" s="36">
        <v>15415.999999999996</v>
      </c>
      <c r="J505" s="36">
        <v>15531.999999999996</v>
      </c>
      <c r="K505" s="31">
        <v>15300</v>
      </c>
      <c r="L505" s="31">
        <v>15000.05</v>
      </c>
      <c r="M505" s="31">
        <v>1.7729999999999999E-2</v>
      </c>
      <c r="N505" s="1"/>
      <c r="O505" s="1"/>
    </row>
    <row r="506" spans="1:15" ht="12.75" customHeight="1">
      <c r="A506" s="33">
        <v>496</v>
      </c>
      <c r="B506" s="53" t="s">
        <v>239</v>
      </c>
      <c r="C506" s="53">
        <v>153.35</v>
      </c>
      <c r="D506" s="36">
        <v>151.71666666666667</v>
      </c>
      <c r="E506" s="36">
        <v>148.68333333333334</v>
      </c>
      <c r="F506" s="36">
        <v>144.01666666666668</v>
      </c>
      <c r="G506" s="36">
        <v>140.98333333333335</v>
      </c>
      <c r="H506" s="36">
        <v>156.38333333333333</v>
      </c>
      <c r="I506" s="36">
        <v>159.41666666666669</v>
      </c>
      <c r="J506" s="36">
        <v>164.08333333333331</v>
      </c>
      <c r="K506" s="31">
        <v>154.75</v>
      </c>
      <c r="L506" s="31">
        <v>147.05000000000001</v>
      </c>
      <c r="M506" s="31">
        <v>376.22953000000001</v>
      </c>
      <c r="N506" s="1"/>
      <c r="O506" s="1"/>
    </row>
    <row r="507" spans="1:15" ht="12.75" customHeight="1">
      <c r="A507" s="33">
        <v>497</v>
      </c>
      <c r="B507" s="53" t="s">
        <v>546</v>
      </c>
      <c r="C507" s="36">
        <v>601.75</v>
      </c>
      <c r="D507" s="36">
        <v>604.56666666666672</v>
      </c>
      <c r="E507" s="36">
        <v>596.73333333333346</v>
      </c>
      <c r="F507" s="36">
        <v>591.7166666666667</v>
      </c>
      <c r="G507" s="36">
        <v>583.88333333333344</v>
      </c>
      <c r="H507" s="36">
        <v>609.58333333333348</v>
      </c>
      <c r="I507" s="36">
        <v>617.41666666666674</v>
      </c>
      <c r="J507" s="31">
        <v>622.43333333333351</v>
      </c>
      <c r="K507" s="31">
        <v>612.4</v>
      </c>
      <c r="L507" s="31">
        <v>599.54999999999995</v>
      </c>
      <c r="M507" s="53">
        <v>8.4218499999999992</v>
      </c>
      <c r="N507" s="1"/>
      <c r="O507" s="1"/>
    </row>
    <row r="508" spans="1:15" ht="12.75" customHeight="1">
      <c r="A508" s="33">
        <v>498</v>
      </c>
      <c r="B508" s="53" t="s">
        <v>304</v>
      </c>
      <c r="C508" s="53">
        <v>183.1</v>
      </c>
      <c r="D508" s="36">
        <v>182.95000000000002</v>
      </c>
      <c r="E508" s="36">
        <v>180.90000000000003</v>
      </c>
      <c r="F508" s="36">
        <v>178.70000000000002</v>
      </c>
      <c r="G508" s="36">
        <v>176.65000000000003</v>
      </c>
      <c r="H508" s="36">
        <v>185.15000000000003</v>
      </c>
      <c r="I508" s="36">
        <v>187.20000000000005</v>
      </c>
      <c r="J508" s="36">
        <v>189.40000000000003</v>
      </c>
      <c r="K508" s="31">
        <v>185</v>
      </c>
      <c r="L508" s="31">
        <v>180.75</v>
      </c>
      <c r="M508" s="31">
        <v>363.46393999999998</v>
      </c>
      <c r="N508" s="1"/>
      <c r="O508" s="1"/>
    </row>
    <row r="509" spans="1:15" ht="12.75" customHeight="1">
      <c r="A509" s="224">
        <v>499</v>
      </c>
      <c r="B509" s="225" t="s">
        <v>240</v>
      </c>
      <c r="C509" s="225">
        <v>992.95</v>
      </c>
      <c r="D509" s="226">
        <v>996.75</v>
      </c>
      <c r="E509" s="226">
        <v>984.7</v>
      </c>
      <c r="F509" s="226">
        <v>976.45</v>
      </c>
      <c r="G509" s="226">
        <v>964.40000000000009</v>
      </c>
      <c r="H509" s="226">
        <v>1005</v>
      </c>
      <c r="I509" s="226">
        <v>1017.05</v>
      </c>
      <c r="J509" s="226">
        <v>1025.3</v>
      </c>
      <c r="K509" s="227">
        <v>1008.8</v>
      </c>
      <c r="L509" s="227">
        <v>988.5</v>
      </c>
      <c r="M509" s="227">
        <v>9.9069000000000003</v>
      </c>
      <c r="N509" s="1"/>
      <c r="O509" s="1"/>
    </row>
    <row r="510" spans="1:15" ht="12.75" customHeight="1">
      <c r="A510" s="239">
        <v>500</v>
      </c>
      <c r="B510" s="240" t="s">
        <v>547</v>
      </c>
      <c r="C510" s="240">
        <v>1499.95</v>
      </c>
      <c r="D510" s="241">
        <v>1501.8666666666668</v>
      </c>
      <c r="E510" s="241">
        <v>1492.1333333333337</v>
      </c>
      <c r="F510" s="241">
        <v>1484.3166666666668</v>
      </c>
      <c r="G510" s="241">
        <v>1474.5833333333337</v>
      </c>
      <c r="H510" s="241">
        <v>1509.6833333333336</v>
      </c>
      <c r="I510" s="241">
        <v>1519.4166666666667</v>
      </c>
      <c r="J510" s="241">
        <v>1527.2333333333336</v>
      </c>
      <c r="K510" s="239">
        <v>1511.6</v>
      </c>
      <c r="L510" s="239">
        <v>1494.05</v>
      </c>
      <c r="M510" s="239">
        <v>0.34044999999999997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548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241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242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248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252</v>
      </c>
      <c r="N527" s="1"/>
      <c r="O527" s="1"/>
    </row>
    <row r="528" spans="1:15" ht="12.75" customHeight="1">
      <c r="A528" s="64" t="s">
        <v>253</v>
      </c>
      <c r="N528" s="1"/>
      <c r="O528" s="1"/>
    </row>
    <row r="529" spans="1:15" ht="12.75" customHeight="1">
      <c r="A529" s="64" t="s">
        <v>254</v>
      </c>
      <c r="N529" s="1"/>
      <c r="O529" s="1"/>
    </row>
    <row r="530" spans="1:15" ht="12.75" customHeight="1">
      <c r="A530" s="64" t="s">
        <v>255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13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309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40"/>
      <c r="B5" s="341"/>
      <c r="C5" s="340"/>
      <c r="D5" s="341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308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549</v>
      </c>
      <c r="B7" s="342" t="s">
        <v>550</v>
      </c>
      <c r="C7" s="342"/>
      <c r="D7" s="7">
        <f>Main!B10</f>
        <v>45385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551</v>
      </c>
      <c r="B9" s="82" t="s">
        <v>552</v>
      </c>
      <c r="C9" s="82" t="s">
        <v>553</v>
      </c>
      <c r="D9" s="82" t="s">
        <v>554</v>
      </c>
      <c r="E9" s="82" t="s">
        <v>555</v>
      </c>
      <c r="F9" s="82" t="s">
        <v>556</v>
      </c>
      <c r="G9" s="82" t="s">
        <v>557</v>
      </c>
      <c r="H9" s="82" t="s">
        <v>558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45384</v>
      </c>
      <c r="B10" s="32">
        <v>513119</v>
      </c>
      <c r="C10" s="31" t="s">
        <v>995</v>
      </c>
      <c r="D10" s="31" t="s">
        <v>996</v>
      </c>
      <c r="E10" s="31" t="s">
        <v>560</v>
      </c>
      <c r="F10" s="84">
        <v>15750</v>
      </c>
      <c r="G10" s="32">
        <v>60.6</v>
      </c>
      <c r="H10" s="32" t="s">
        <v>330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45384</v>
      </c>
      <c r="B11" s="32">
        <v>513119</v>
      </c>
      <c r="C11" s="31" t="s">
        <v>995</v>
      </c>
      <c r="D11" s="31" t="s">
        <v>997</v>
      </c>
      <c r="E11" s="31" t="s">
        <v>559</v>
      </c>
      <c r="F11" s="84">
        <v>15020</v>
      </c>
      <c r="G11" s="32">
        <v>60.6</v>
      </c>
      <c r="H11" s="32" t="s">
        <v>330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45384</v>
      </c>
      <c r="B12" s="32">
        <v>513119</v>
      </c>
      <c r="C12" s="31" t="s">
        <v>995</v>
      </c>
      <c r="D12" s="31" t="s">
        <v>997</v>
      </c>
      <c r="E12" s="31" t="s">
        <v>560</v>
      </c>
      <c r="F12" s="84">
        <v>2</v>
      </c>
      <c r="G12" s="32">
        <v>60</v>
      </c>
      <c r="H12" s="32" t="s">
        <v>330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45384</v>
      </c>
      <c r="B13" s="32">
        <v>512149</v>
      </c>
      <c r="C13" s="31" t="s">
        <v>998</v>
      </c>
      <c r="D13" s="31" t="s">
        <v>895</v>
      </c>
      <c r="E13" s="31" t="s">
        <v>559</v>
      </c>
      <c r="F13" s="84">
        <v>23700000</v>
      </c>
      <c r="G13" s="32">
        <v>1.1399999999999999</v>
      </c>
      <c r="H13" s="32" t="s">
        <v>330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45384</v>
      </c>
      <c r="B14" s="32">
        <v>543439</v>
      </c>
      <c r="C14" s="31" t="s">
        <v>999</v>
      </c>
      <c r="D14" s="31" t="s">
        <v>1000</v>
      </c>
      <c r="E14" s="31" t="s">
        <v>560</v>
      </c>
      <c r="F14" s="84">
        <v>454000</v>
      </c>
      <c r="G14" s="32">
        <v>11.62</v>
      </c>
      <c r="H14" s="32" t="s">
        <v>330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45384</v>
      </c>
      <c r="B15" s="32">
        <v>512379</v>
      </c>
      <c r="C15" s="31" t="s">
        <v>908</v>
      </c>
      <c r="D15" s="31" t="s">
        <v>909</v>
      </c>
      <c r="E15" s="31" t="s">
        <v>560</v>
      </c>
      <c r="F15" s="84">
        <v>2836966</v>
      </c>
      <c r="G15" s="32">
        <v>15.89</v>
      </c>
      <c r="H15" s="32" t="s">
        <v>330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45384</v>
      </c>
      <c r="B16" s="32">
        <v>512379</v>
      </c>
      <c r="C16" s="31" t="s">
        <v>908</v>
      </c>
      <c r="D16" s="31" t="s">
        <v>909</v>
      </c>
      <c r="E16" s="31" t="s">
        <v>559</v>
      </c>
      <c r="F16" s="84">
        <v>2728725</v>
      </c>
      <c r="G16" s="32">
        <v>16.09</v>
      </c>
      <c r="H16" s="32" t="s">
        <v>330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45384</v>
      </c>
      <c r="B17" s="32">
        <v>539596</v>
      </c>
      <c r="C17" s="31" t="s">
        <v>1001</v>
      </c>
      <c r="D17" s="31" t="s">
        <v>1002</v>
      </c>
      <c r="E17" s="31" t="s">
        <v>559</v>
      </c>
      <c r="F17" s="84">
        <v>46609</v>
      </c>
      <c r="G17" s="32">
        <v>27.89</v>
      </c>
      <c r="H17" s="32" t="s">
        <v>330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45384</v>
      </c>
      <c r="B18" s="32">
        <v>504351</v>
      </c>
      <c r="C18" s="31" t="s">
        <v>1003</v>
      </c>
      <c r="D18" s="31" t="s">
        <v>895</v>
      </c>
      <c r="E18" s="31" t="s">
        <v>560</v>
      </c>
      <c r="F18" s="84">
        <v>650532</v>
      </c>
      <c r="G18" s="32">
        <v>2.79</v>
      </c>
      <c r="H18" s="32" t="s">
        <v>330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45384</v>
      </c>
      <c r="B19" s="32">
        <v>504351</v>
      </c>
      <c r="C19" s="31" t="s">
        <v>1003</v>
      </c>
      <c r="D19" s="31" t="s">
        <v>895</v>
      </c>
      <c r="E19" s="31" t="s">
        <v>559</v>
      </c>
      <c r="F19" s="84">
        <v>30000000</v>
      </c>
      <c r="G19" s="32">
        <v>2.79</v>
      </c>
      <c r="H19" s="32" t="s">
        <v>330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45384</v>
      </c>
      <c r="B20" s="32">
        <v>531911</v>
      </c>
      <c r="C20" s="31" t="s">
        <v>924</v>
      </c>
      <c r="D20" s="31" t="s">
        <v>1004</v>
      </c>
      <c r="E20" s="31" t="s">
        <v>560</v>
      </c>
      <c r="F20" s="84">
        <v>21500</v>
      </c>
      <c r="G20" s="32">
        <v>50.48</v>
      </c>
      <c r="H20" s="32" t="s">
        <v>330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45384</v>
      </c>
      <c r="B21" s="32">
        <v>531911</v>
      </c>
      <c r="C21" s="31" t="s">
        <v>924</v>
      </c>
      <c r="D21" s="31" t="s">
        <v>1005</v>
      </c>
      <c r="E21" s="31" t="s">
        <v>559</v>
      </c>
      <c r="F21" s="84">
        <v>16000</v>
      </c>
      <c r="G21" s="32">
        <v>50.5</v>
      </c>
      <c r="H21" s="32" t="s">
        <v>330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45384</v>
      </c>
      <c r="B22" s="32">
        <v>531911</v>
      </c>
      <c r="C22" s="31" t="s">
        <v>924</v>
      </c>
      <c r="D22" s="31" t="s">
        <v>1006</v>
      </c>
      <c r="E22" s="31" t="s">
        <v>559</v>
      </c>
      <c r="F22" s="84">
        <v>15000</v>
      </c>
      <c r="G22" s="32">
        <v>50.49</v>
      </c>
      <c r="H22" s="32" t="s">
        <v>330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45384</v>
      </c>
      <c r="B23" s="32">
        <v>542918</v>
      </c>
      <c r="C23" s="31" t="s">
        <v>904</v>
      </c>
      <c r="D23" s="31" t="s">
        <v>925</v>
      </c>
      <c r="E23" s="31" t="s">
        <v>560</v>
      </c>
      <c r="F23" s="84">
        <v>201533</v>
      </c>
      <c r="G23" s="32">
        <v>21.61</v>
      </c>
      <c r="H23" s="32" t="s">
        <v>330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45384</v>
      </c>
      <c r="B24" s="32">
        <v>513337</v>
      </c>
      <c r="C24" s="31" t="s">
        <v>1007</v>
      </c>
      <c r="D24" s="31" t="s">
        <v>923</v>
      </c>
      <c r="E24" s="31" t="s">
        <v>560</v>
      </c>
      <c r="F24" s="84">
        <v>594199</v>
      </c>
      <c r="G24" s="32">
        <v>44.64</v>
      </c>
      <c r="H24" s="32" t="s">
        <v>330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45384</v>
      </c>
      <c r="B25" s="32">
        <v>513337</v>
      </c>
      <c r="C25" s="31" t="s">
        <v>1007</v>
      </c>
      <c r="D25" s="31" t="s">
        <v>923</v>
      </c>
      <c r="E25" s="31" t="s">
        <v>559</v>
      </c>
      <c r="F25" s="84">
        <v>594199</v>
      </c>
      <c r="G25" s="32">
        <v>44.64</v>
      </c>
      <c r="H25" s="32" t="s">
        <v>330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45384</v>
      </c>
      <c r="B26" s="32">
        <v>504731</v>
      </c>
      <c r="C26" s="31" t="s">
        <v>1008</v>
      </c>
      <c r="D26" s="31" t="s">
        <v>895</v>
      </c>
      <c r="E26" s="31" t="s">
        <v>559</v>
      </c>
      <c r="F26" s="84">
        <v>30000</v>
      </c>
      <c r="G26" s="32">
        <v>96.85</v>
      </c>
      <c r="H26" s="32" t="s">
        <v>330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45384</v>
      </c>
      <c r="B27" s="32">
        <v>504731</v>
      </c>
      <c r="C27" s="31" t="s">
        <v>1008</v>
      </c>
      <c r="D27" s="31" t="s">
        <v>1009</v>
      </c>
      <c r="E27" s="31" t="s">
        <v>560</v>
      </c>
      <c r="F27" s="84">
        <v>34058</v>
      </c>
      <c r="G27" s="32">
        <v>96.85</v>
      </c>
      <c r="H27" s="32" t="s">
        <v>330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45384</v>
      </c>
      <c r="B28" s="32">
        <v>522183</v>
      </c>
      <c r="C28" s="31" t="s">
        <v>1010</v>
      </c>
      <c r="D28" s="31" t="s">
        <v>1011</v>
      </c>
      <c r="E28" s="31" t="s">
        <v>559</v>
      </c>
      <c r="F28" s="84">
        <v>30000</v>
      </c>
      <c r="G28" s="32">
        <v>362.37</v>
      </c>
      <c r="H28" s="32" t="s">
        <v>330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45384</v>
      </c>
      <c r="B29" s="32">
        <v>522245</v>
      </c>
      <c r="C29" s="31" t="s">
        <v>1012</v>
      </c>
      <c r="D29" s="31" t="s">
        <v>1013</v>
      </c>
      <c r="E29" s="31" t="s">
        <v>559</v>
      </c>
      <c r="F29" s="84">
        <v>35000</v>
      </c>
      <c r="G29" s="32">
        <v>37.340000000000003</v>
      </c>
      <c r="H29" s="32" t="s">
        <v>330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45384</v>
      </c>
      <c r="B30" s="32">
        <v>538794</v>
      </c>
      <c r="C30" s="31" t="s">
        <v>1014</v>
      </c>
      <c r="D30" s="31" t="s">
        <v>1015</v>
      </c>
      <c r="E30" s="31" t="s">
        <v>560</v>
      </c>
      <c r="F30" s="84">
        <v>40000</v>
      </c>
      <c r="G30" s="32">
        <v>11.47</v>
      </c>
      <c r="H30" s="32" t="s">
        <v>330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45384</v>
      </c>
      <c r="B31" s="32">
        <v>521238</v>
      </c>
      <c r="C31" s="31" t="s">
        <v>940</v>
      </c>
      <c r="D31" s="31" t="s">
        <v>895</v>
      </c>
      <c r="E31" s="31" t="s">
        <v>560</v>
      </c>
      <c r="F31" s="84">
        <v>3225</v>
      </c>
      <c r="G31" s="32">
        <v>149.08000000000001</v>
      </c>
      <c r="H31" s="32" t="s">
        <v>330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45384</v>
      </c>
      <c r="B32" s="32">
        <v>535205</v>
      </c>
      <c r="C32" s="31" t="s">
        <v>1016</v>
      </c>
      <c r="D32" s="31" t="s">
        <v>1017</v>
      </c>
      <c r="E32" s="31" t="s">
        <v>559</v>
      </c>
      <c r="F32" s="84">
        <v>100000</v>
      </c>
      <c r="G32" s="32">
        <v>4.45</v>
      </c>
      <c r="H32" s="32" t="s">
        <v>330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45384</v>
      </c>
      <c r="B33" s="32">
        <v>535205</v>
      </c>
      <c r="C33" s="31" t="s">
        <v>1016</v>
      </c>
      <c r="D33" s="31" t="s">
        <v>923</v>
      </c>
      <c r="E33" s="31" t="s">
        <v>560</v>
      </c>
      <c r="F33" s="84">
        <v>205871</v>
      </c>
      <c r="G33" s="32">
        <v>4.45</v>
      </c>
      <c r="H33" s="32" t="s">
        <v>330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45384</v>
      </c>
      <c r="B34" s="32">
        <v>531832</v>
      </c>
      <c r="C34" s="31" t="s">
        <v>1018</v>
      </c>
      <c r="D34" s="31" t="s">
        <v>1019</v>
      </c>
      <c r="E34" s="31" t="s">
        <v>559</v>
      </c>
      <c r="F34" s="84">
        <v>55687</v>
      </c>
      <c r="G34" s="32">
        <v>10.53</v>
      </c>
      <c r="H34" s="32" t="s">
        <v>330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45384</v>
      </c>
      <c r="B35" s="32">
        <v>531832</v>
      </c>
      <c r="C35" s="31" t="s">
        <v>1018</v>
      </c>
      <c r="D35" s="31" t="s">
        <v>1020</v>
      </c>
      <c r="E35" s="31" t="s">
        <v>560</v>
      </c>
      <c r="F35" s="84">
        <v>50000</v>
      </c>
      <c r="G35" s="32">
        <v>10.38</v>
      </c>
      <c r="H35" s="32" t="s">
        <v>330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45384</v>
      </c>
      <c r="B36" s="32">
        <v>531494</v>
      </c>
      <c r="C36" s="31" t="s">
        <v>1021</v>
      </c>
      <c r="D36" s="31" t="s">
        <v>1022</v>
      </c>
      <c r="E36" s="31" t="s">
        <v>560</v>
      </c>
      <c r="F36" s="84">
        <v>5049000</v>
      </c>
      <c r="G36" s="32">
        <v>4.74</v>
      </c>
      <c r="H36" s="32" t="s">
        <v>330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45384</v>
      </c>
      <c r="B37" s="32">
        <v>531494</v>
      </c>
      <c r="C37" s="31" t="s">
        <v>1021</v>
      </c>
      <c r="D37" s="31" t="s">
        <v>1023</v>
      </c>
      <c r="E37" s="31" t="s">
        <v>560</v>
      </c>
      <c r="F37" s="84">
        <v>1700000</v>
      </c>
      <c r="G37" s="32">
        <v>4.74</v>
      </c>
      <c r="H37" s="32" t="s">
        <v>330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45384</v>
      </c>
      <c r="B38" s="32">
        <v>531494</v>
      </c>
      <c r="C38" s="31" t="s">
        <v>1021</v>
      </c>
      <c r="D38" s="31" t="s">
        <v>1024</v>
      </c>
      <c r="E38" s="31" t="s">
        <v>559</v>
      </c>
      <c r="F38" s="84">
        <v>1800000</v>
      </c>
      <c r="G38" s="32">
        <v>4.74</v>
      </c>
      <c r="H38" s="32" t="s">
        <v>330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45384</v>
      </c>
      <c r="B39" s="32">
        <v>531494</v>
      </c>
      <c r="C39" s="31" t="s">
        <v>1021</v>
      </c>
      <c r="D39" s="31" t="s">
        <v>1025</v>
      </c>
      <c r="E39" s="31" t="s">
        <v>559</v>
      </c>
      <c r="F39" s="84">
        <v>1400000</v>
      </c>
      <c r="G39" s="32">
        <v>4.74</v>
      </c>
      <c r="H39" s="32" t="s">
        <v>330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45384</v>
      </c>
      <c r="B40" s="32">
        <v>543400</v>
      </c>
      <c r="C40" s="31" t="s">
        <v>1026</v>
      </c>
      <c r="D40" s="31" t="s">
        <v>1027</v>
      </c>
      <c r="E40" s="31" t="s">
        <v>560</v>
      </c>
      <c r="F40" s="84">
        <v>64000</v>
      </c>
      <c r="G40" s="32">
        <v>8.14</v>
      </c>
      <c r="H40" s="32" t="s">
        <v>330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45384</v>
      </c>
      <c r="B41" s="32">
        <v>523862</v>
      </c>
      <c r="C41" s="31" t="s">
        <v>943</v>
      </c>
      <c r="D41" s="31" t="s">
        <v>945</v>
      </c>
      <c r="E41" s="31" t="s">
        <v>559</v>
      </c>
      <c r="F41" s="84">
        <v>48500</v>
      </c>
      <c r="G41" s="32">
        <v>15.43</v>
      </c>
      <c r="H41" s="32" t="s">
        <v>330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45384</v>
      </c>
      <c r="B42" s="32">
        <v>523862</v>
      </c>
      <c r="C42" s="31" t="s">
        <v>943</v>
      </c>
      <c r="D42" s="31" t="s">
        <v>1028</v>
      </c>
      <c r="E42" s="31" t="s">
        <v>560</v>
      </c>
      <c r="F42" s="84">
        <v>20000</v>
      </c>
      <c r="G42" s="32">
        <v>15.43</v>
      </c>
      <c r="H42" s="32" t="s">
        <v>330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45384</v>
      </c>
      <c r="B43" s="32">
        <v>523862</v>
      </c>
      <c r="C43" s="31" t="s">
        <v>943</v>
      </c>
      <c r="D43" s="31" t="s">
        <v>944</v>
      </c>
      <c r="E43" s="31" t="s">
        <v>560</v>
      </c>
      <c r="F43" s="84">
        <v>20000</v>
      </c>
      <c r="G43" s="32">
        <v>15.43</v>
      </c>
      <c r="H43" s="32" t="s">
        <v>330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45384</v>
      </c>
      <c r="B44" s="32">
        <v>541703</v>
      </c>
      <c r="C44" s="31" t="s">
        <v>1029</v>
      </c>
      <c r="D44" s="31" t="s">
        <v>1030</v>
      </c>
      <c r="E44" s="31" t="s">
        <v>560</v>
      </c>
      <c r="F44" s="84">
        <v>27200</v>
      </c>
      <c r="G44" s="32">
        <v>22.68</v>
      </c>
      <c r="H44" s="32" t="s">
        <v>330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45384</v>
      </c>
      <c r="B45" s="32">
        <v>543285</v>
      </c>
      <c r="C45" s="31" t="s">
        <v>1031</v>
      </c>
      <c r="D45" s="31" t="s">
        <v>1032</v>
      </c>
      <c r="E45" s="31" t="s">
        <v>559</v>
      </c>
      <c r="F45" s="84">
        <v>27000</v>
      </c>
      <c r="G45" s="32">
        <v>135.31</v>
      </c>
      <c r="H45" s="32" t="s">
        <v>330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45384</v>
      </c>
      <c r="B46" s="32">
        <v>543515</v>
      </c>
      <c r="C46" s="31" t="s">
        <v>946</v>
      </c>
      <c r="D46" s="31" t="s">
        <v>1033</v>
      </c>
      <c r="E46" s="31" t="s">
        <v>559</v>
      </c>
      <c r="F46" s="84">
        <v>90000</v>
      </c>
      <c r="G46" s="32">
        <v>102</v>
      </c>
      <c r="H46" s="32" t="s">
        <v>330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45384</v>
      </c>
      <c r="B47" s="32">
        <v>543515</v>
      </c>
      <c r="C47" s="31" t="s">
        <v>946</v>
      </c>
      <c r="D47" s="31" t="s">
        <v>1034</v>
      </c>
      <c r="E47" s="31" t="s">
        <v>560</v>
      </c>
      <c r="F47" s="84">
        <v>126000</v>
      </c>
      <c r="G47" s="32">
        <v>102.32</v>
      </c>
      <c r="H47" s="32" t="s">
        <v>330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45384</v>
      </c>
      <c r="B48" s="32">
        <v>540147</v>
      </c>
      <c r="C48" s="31" t="s">
        <v>1035</v>
      </c>
      <c r="D48" s="31" t="s">
        <v>1036</v>
      </c>
      <c r="E48" s="31" t="s">
        <v>559</v>
      </c>
      <c r="F48" s="84">
        <v>292577</v>
      </c>
      <c r="G48" s="32">
        <v>6.27</v>
      </c>
      <c r="H48" s="32" t="s">
        <v>330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45384</v>
      </c>
      <c r="B49" s="32">
        <v>540147</v>
      </c>
      <c r="C49" s="31" t="s">
        <v>1035</v>
      </c>
      <c r="D49" s="31" t="s">
        <v>1037</v>
      </c>
      <c r="E49" s="31" t="s">
        <v>560</v>
      </c>
      <c r="F49" s="84">
        <v>300000</v>
      </c>
      <c r="G49" s="32">
        <v>6.27</v>
      </c>
      <c r="H49" s="32" t="s">
        <v>330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45384</v>
      </c>
      <c r="B50" s="32">
        <v>540147</v>
      </c>
      <c r="C50" s="31" t="s">
        <v>1035</v>
      </c>
      <c r="D50" s="31" t="s">
        <v>1037</v>
      </c>
      <c r="E50" s="31" t="s">
        <v>559</v>
      </c>
      <c r="F50" s="84">
        <v>35928</v>
      </c>
      <c r="G50" s="32">
        <v>6.27</v>
      </c>
      <c r="H50" s="32" t="s">
        <v>330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45384</v>
      </c>
      <c r="B51" s="32">
        <v>538923</v>
      </c>
      <c r="C51" s="31" t="s">
        <v>1038</v>
      </c>
      <c r="D51" s="31" t="s">
        <v>1039</v>
      </c>
      <c r="E51" s="31" t="s">
        <v>559</v>
      </c>
      <c r="F51" s="84">
        <v>14823</v>
      </c>
      <c r="G51" s="32">
        <v>48.43</v>
      </c>
      <c r="H51" s="32" t="s">
        <v>330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45384</v>
      </c>
      <c r="B52" s="32">
        <v>538923</v>
      </c>
      <c r="C52" s="31" t="s">
        <v>1038</v>
      </c>
      <c r="D52" s="31" t="s">
        <v>1039</v>
      </c>
      <c r="E52" s="31" t="s">
        <v>560</v>
      </c>
      <c r="F52" s="84">
        <v>28467</v>
      </c>
      <c r="G52" s="32">
        <v>44.99</v>
      </c>
      <c r="H52" s="32" t="s">
        <v>330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45384</v>
      </c>
      <c r="B53" s="32">
        <v>540079</v>
      </c>
      <c r="C53" s="31" t="s">
        <v>1040</v>
      </c>
      <c r="D53" s="31" t="s">
        <v>1041</v>
      </c>
      <c r="E53" s="31" t="s">
        <v>560</v>
      </c>
      <c r="F53" s="84">
        <v>84105</v>
      </c>
      <c r="G53" s="32">
        <v>226.73</v>
      </c>
      <c r="H53" s="32" t="s">
        <v>330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45384</v>
      </c>
      <c r="B54" s="32">
        <v>530565</v>
      </c>
      <c r="C54" s="31" t="s">
        <v>1042</v>
      </c>
      <c r="D54" s="31" t="s">
        <v>1043</v>
      </c>
      <c r="E54" s="31" t="s">
        <v>560</v>
      </c>
      <c r="F54" s="84">
        <v>30969</v>
      </c>
      <c r="G54" s="32">
        <v>88.33</v>
      </c>
      <c r="H54" s="32" t="s">
        <v>330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45384</v>
      </c>
      <c r="B55" s="32">
        <v>537259</v>
      </c>
      <c r="C55" s="31" t="s">
        <v>1044</v>
      </c>
      <c r="D55" s="31" t="s">
        <v>942</v>
      </c>
      <c r="E55" s="31" t="s">
        <v>560</v>
      </c>
      <c r="F55" s="84">
        <v>125219</v>
      </c>
      <c r="G55" s="32">
        <v>1233.17</v>
      </c>
      <c r="H55" s="32" t="s">
        <v>330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45384</v>
      </c>
      <c r="B56" s="32">
        <v>537259</v>
      </c>
      <c r="C56" s="31" t="s">
        <v>1044</v>
      </c>
      <c r="D56" s="31" t="s">
        <v>1045</v>
      </c>
      <c r="E56" s="31" t="s">
        <v>560</v>
      </c>
      <c r="F56" s="84">
        <v>123370</v>
      </c>
      <c r="G56" s="32">
        <v>1233.0999999999999</v>
      </c>
      <c r="H56" s="32" t="s">
        <v>330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45384</v>
      </c>
      <c r="B57" s="32">
        <v>530585</v>
      </c>
      <c r="C57" s="31" t="s">
        <v>1046</v>
      </c>
      <c r="D57" s="31" t="s">
        <v>1047</v>
      </c>
      <c r="E57" s="31" t="s">
        <v>560</v>
      </c>
      <c r="F57" s="84">
        <v>15000</v>
      </c>
      <c r="G57" s="32">
        <v>737.95</v>
      </c>
      <c r="H57" s="32" t="s">
        <v>330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45384</v>
      </c>
      <c r="B58" s="32">
        <v>513063</v>
      </c>
      <c r="C58" s="31" t="s">
        <v>1048</v>
      </c>
      <c r="D58" s="31" t="s">
        <v>1049</v>
      </c>
      <c r="E58" s="31" t="s">
        <v>560</v>
      </c>
      <c r="F58" s="84">
        <v>87546</v>
      </c>
      <c r="G58" s="32">
        <v>30.4</v>
      </c>
      <c r="H58" s="32" t="s">
        <v>330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45384</v>
      </c>
      <c r="B59" s="32">
        <v>513063</v>
      </c>
      <c r="C59" s="31" t="s">
        <v>1048</v>
      </c>
      <c r="D59" s="31" t="s">
        <v>1050</v>
      </c>
      <c r="E59" s="31" t="s">
        <v>560</v>
      </c>
      <c r="F59" s="84">
        <v>87546</v>
      </c>
      <c r="G59" s="32">
        <v>30.4</v>
      </c>
      <c r="H59" s="32" t="s">
        <v>330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45384</v>
      </c>
      <c r="B60" s="32">
        <v>541338</v>
      </c>
      <c r="C60" s="31" t="s">
        <v>1051</v>
      </c>
      <c r="D60" s="31" t="s">
        <v>1052</v>
      </c>
      <c r="E60" s="31" t="s">
        <v>560</v>
      </c>
      <c r="F60" s="84">
        <v>51980</v>
      </c>
      <c r="G60" s="32">
        <v>30.62</v>
      </c>
      <c r="H60" s="32" t="s">
        <v>330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45384</v>
      </c>
      <c r="B61" s="32">
        <v>537582</v>
      </c>
      <c r="C61" s="31" t="s">
        <v>1053</v>
      </c>
      <c r="D61" s="31" t="s">
        <v>1054</v>
      </c>
      <c r="E61" s="31" t="s">
        <v>560</v>
      </c>
      <c r="F61" s="84">
        <v>200000</v>
      </c>
      <c r="G61" s="32">
        <v>2.0699999999999998</v>
      </c>
      <c r="H61" s="32" t="s">
        <v>330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45384</v>
      </c>
      <c r="B62" s="32">
        <v>532035</v>
      </c>
      <c r="C62" s="31" t="s">
        <v>1055</v>
      </c>
      <c r="D62" s="31" t="s">
        <v>941</v>
      </c>
      <c r="E62" s="31" t="s">
        <v>560</v>
      </c>
      <c r="F62" s="84">
        <v>3</v>
      </c>
      <c r="G62" s="32">
        <v>8.8000000000000007</v>
      </c>
      <c r="H62" s="32" t="s">
        <v>330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45384</v>
      </c>
      <c r="B63" s="32">
        <v>532035</v>
      </c>
      <c r="C63" s="31" t="s">
        <v>1055</v>
      </c>
      <c r="D63" s="31" t="s">
        <v>941</v>
      </c>
      <c r="E63" s="31" t="s">
        <v>560</v>
      </c>
      <c r="F63" s="84">
        <v>254938</v>
      </c>
      <c r="G63" s="32">
        <v>8.7799999999999994</v>
      </c>
      <c r="H63" s="32" t="s">
        <v>330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45384</v>
      </c>
      <c r="B64" s="32" t="s">
        <v>46</v>
      </c>
      <c r="C64" s="31" t="s">
        <v>1056</v>
      </c>
      <c r="D64" s="31" t="s">
        <v>903</v>
      </c>
      <c r="E64" s="31" t="s">
        <v>559</v>
      </c>
      <c r="F64" s="84">
        <v>4926485</v>
      </c>
      <c r="G64" s="32">
        <v>238.1</v>
      </c>
      <c r="H64" s="32" t="s">
        <v>885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45384</v>
      </c>
      <c r="B65" s="32" t="s">
        <v>1057</v>
      </c>
      <c r="C65" s="31" t="s">
        <v>1058</v>
      </c>
      <c r="D65" s="31" t="s">
        <v>903</v>
      </c>
      <c r="E65" s="31" t="s">
        <v>559</v>
      </c>
      <c r="F65" s="84">
        <v>265129</v>
      </c>
      <c r="G65" s="32">
        <v>101.95</v>
      </c>
      <c r="H65" s="32" t="s">
        <v>885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45384</v>
      </c>
      <c r="B66" s="32" t="s">
        <v>1059</v>
      </c>
      <c r="C66" s="31" t="s">
        <v>1060</v>
      </c>
      <c r="D66" s="31" t="s">
        <v>1061</v>
      </c>
      <c r="E66" s="31" t="s">
        <v>559</v>
      </c>
      <c r="F66" s="84">
        <v>680354</v>
      </c>
      <c r="G66" s="32">
        <v>8.4</v>
      </c>
      <c r="H66" s="32" t="s">
        <v>885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45384</v>
      </c>
      <c r="B67" s="32" t="s">
        <v>1062</v>
      </c>
      <c r="C67" s="31" t="s">
        <v>1063</v>
      </c>
      <c r="D67" s="31" t="s">
        <v>1064</v>
      </c>
      <c r="E67" s="31" t="s">
        <v>559</v>
      </c>
      <c r="F67" s="84">
        <v>186000</v>
      </c>
      <c r="G67" s="32">
        <v>51.9</v>
      </c>
      <c r="H67" s="32" t="s">
        <v>885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45384</v>
      </c>
      <c r="B68" s="32" t="s">
        <v>1065</v>
      </c>
      <c r="C68" s="31" t="s">
        <v>1066</v>
      </c>
      <c r="D68" s="31" t="s">
        <v>903</v>
      </c>
      <c r="E68" s="31" t="s">
        <v>559</v>
      </c>
      <c r="F68" s="84">
        <v>46869</v>
      </c>
      <c r="G68" s="32">
        <v>830.72</v>
      </c>
      <c r="H68" s="32" t="s">
        <v>885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45384</v>
      </c>
      <c r="B69" s="32" t="s">
        <v>948</v>
      </c>
      <c r="C69" s="31" t="s">
        <v>949</v>
      </c>
      <c r="D69" s="31" t="s">
        <v>1067</v>
      </c>
      <c r="E69" s="31" t="s">
        <v>559</v>
      </c>
      <c r="F69" s="84">
        <v>955000</v>
      </c>
      <c r="G69" s="32">
        <v>11.65</v>
      </c>
      <c r="H69" s="32" t="s">
        <v>885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45384</v>
      </c>
      <c r="B70" s="32" t="s">
        <v>926</v>
      </c>
      <c r="C70" s="31" t="s">
        <v>927</v>
      </c>
      <c r="D70" s="31" t="s">
        <v>950</v>
      </c>
      <c r="E70" s="31" t="s">
        <v>559</v>
      </c>
      <c r="F70" s="84">
        <v>230892</v>
      </c>
      <c r="G70" s="32">
        <v>16.27</v>
      </c>
      <c r="H70" s="32" t="s">
        <v>885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45384</v>
      </c>
      <c r="B71" s="32" t="s">
        <v>951</v>
      </c>
      <c r="C71" s="31" t="s">
        <v>952</v>
      </c>
      <c r="D71" s="31" t="s">
        <v>953</v>
      </c>
      <c r="E71" s="31" t="s">
        <v>559</v>
      </c>
      <c r="F71" s="84">
        <v>181399</v>
      </c>
      <c r="G71" s="32">
        <v>121.07</v>
      </c>
      <c r="H71" s="32" t="s">
        <v>885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45384</v>
      </c>
      <c r="B72" s="32" t="s">
        <v>911</v>
      </c>
      <c r="C72" s="31" t="s">
        <v>912</v>
      </c>
      <c r="D72" s="31" t="s">
        <v>947</v>
      </c>
      <c r="E72" s="31" t="s">
        <v>559</v>
      </c>
      <c r="F72" s="84">
        <v>392180</v>
      </c>
      <c r="G72" s="32">
        <v>102.92</v>
      </c>
      <c r="H72" s="32" t="s">
        <v>885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45384</v>
      </c>
      <c r="B73" s="32" t="s">
        <v>1068</v>
      </c>
      <c r="C73" s="31" t="s">
        <v>1069</v>
      </c>
      <c r="D73" s="31" t="s">
        <v>1070</v>
      </c>
      <c r="E73" s="31" t="s">
        <v>559</v>
      </c>
      <c r="F73" s="84">
        <v>1182006</v>
      </c>
      <c r="G73" s="32">
        <v>213.98</v>
      </c>
      <c r="H73" s="32" t="s">
        <v>885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45384</v>
      </c>
      <c r="B74" s="32" t="s">
        <v>1068</v>
      </c>
      <c r="C74" s="31" t="s">
        <v>1069</v>
      </c>
      <c r="D74" s="31" t="s">
        <v>1071</v>
      </c>
      <c r="E74" s="31" t="s">
        <v>559</v>
      </c>
      <c r="F74" s="84">
        <v>957769</v>
      </c>
      <c r="G74" s="32">
        <v>205</v>
      </c>
      <c r="H74" s="32" t="s">
        <v>885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45384</v>
      </c>
      <c r="B75" s="32" t="s">
        <v>954</v>
      </c>
      <c r="C75" s="31" t="s">
        <v>955</v>
      </c>
      <c r="D75" s="31" t="s">
        <v>1072</v>
      </c>
      <c r="E75" s="31" t="s">
        <v>559</v>
      </c>
      <c r="F75" s="84">
        <v>67175</v>
      </c>
      <c r="G75" s="32">
        <v>813.93</v>
      </c>
      <c r="H75" s="32" t="s">
        <v>885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45384</v>
      </c>
      <c r="B76" s="32" t="s">
        <v>1073</v>
      </c>
      <c r="C76" s="31" t="s">
        <v>1074</v>
      </c>
      <c r="D76" s="31" t="s">
        <v>903</v>
      </c>
      <c r="E76" s="31" t="s">
        <v>559</v>
      </c>
      <c r="F76" s="84">
        <v>146278</v>
      </c>
      <c r="G76" s="32">
        <v>225.2</v>
      </c>
      <c r="H76" s="32" t="s">
        <v>885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45384</v>
      </c>
      <c r="B77" s="32" t="s">
        <v>1075</v>
      </c>
      <c r="C77" s="31" t="s">
        <v>1076</v>
      </c>
      <c r="D77" s="31" t="s">
        <v>1077</v>
      </c>
      <c r="E77" s="31" t="s">
        <v>559</v>
      </c>
      <c r="F77" s="84">
        <v>129600</v>
      </c>
      <c r="G77" s="32">
        <v>153.36000000000001</v>
      </c>
      <c r="H77" s="32" t="s">
        <v>885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45384</v>
      </c>
      <c r="B78" s="32" t="s">
        <v>1078</v>
      </c>
      <c r="C78" s="31" t="s">
        <v>1079</v>
      </c>
      <c r="D78" s="31" t="s">
        <v>1080</v>
      </c>
      <c r="E78" s="31" t="s">
        <v>559</v>
      </c>
      <c r="F78" s="84">
        <v>80000</v>
      </c>
      <c r="G78" s="32">
        <v>125</v>
      </c>
      <c r="H78" s="32" t="s">
        <v>885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45384</v>
      </c>
      <c r="B79" s="32" t="s">
        <v>1081</v>
      </c>
      <c r="C79" s="31" t="s">
        <v>1082</v>
      </c>
      <c r="D79" s="31" t="s">
        <v>1083</v>
      </c>
      <c r="E79" s="31" t="s">
        <v>559</v>
      </c>
      <c r="F79" s="84">
        <v>67200</v>
      </c>
      <c r="G79" s="32">
        <v>74.98</v>
      </c>
      <c r="H79" s="32" t="s">
        <v>885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45384</v>
      </c>
      <c r="B80" s="32" t="s">
        <v>1081</v>
      </c>
      <c r="C80" s="31" t="s">
        <v>1082</v>
      </c>
      <c r="D80" s="31" t="s">
        <v>1084</v>
      </c>
      <c r="E80" s="31" t="s">
        <v>559</v>
      </c>
      <c r="F80" s="84">
        <v>69600</v>
      </c>
      <c r="G80" s="32">
        <v>70.849999999999994</v>
      </c>
      <c r="H80" s="32" t="s">
        <v>885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45384</v>
      </c>
      <c r="B81" s="32" t="s">
        <v>1085</v>
      </c>
      <c r="C81" s="31" t="s">
        <v>1086</v>
      </c>
      <c r="D81" s="31" t="s">
        <v>1087</v>
      </c>
      <c r="E81" s="31" t="s">
        <v>559</v>
      </c>
      <c r="F81" s="84">
        <v>419581</v>
      </c>
      <c r="G81" s="32">
        <v>186.99</v>
      </c>
      <c r="H81" s="32" t="s">
        <v>885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45384</v>
      </c>
      <c r="B82" s="32" t="s">
        <v>956</v>
      </c>
      <c r="C82" s="31" t="s">
        <v>957</v>
      </c>
      <c r="D82" s="31" t="s">
        <v>947</v>
      </c>
      <c r="E82" s="31" t="s">
        <v>559</v>
      </c>
      <c r="F82" s="84">
        <v>1446731</v>
      </c>
      <c r="G82" s="32">
        <v>33.35</v>
      </c>
      <c r="H82" s="32" t="s">
        <v>885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45384</v>
      </c>
      <c r="B83" s="32" t="s">
        <v>956</v>
      </c>
      <c r="C83" s="31" t="s">
        <v>957</v>
      </c>
      <c r="D83" s="31" t="s">
        <v>1088</v>
      </c>
      <c r="E83" s="31" t="s">
        <v>559</v>
      </c>
      <c r="F83" s="84">
        <v>1170629</v>
      </c>
      <c r="G83" s="32">
        <v>33.700000000000003</v>
      </c>
      <c r="H83" s="32" t="s">
        <v>885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45384</v>
      </c>
      <c r="B84" s="32" t="s">
        <v>1089</v>
      </c>
      <c r="C84" s="31" t="s">
        <v>1090</v>
      </c>
      <c r="D84" s="31" t="s">
        <v>1091</v>
      </c>
      <c r="E84" s="31" t="s">
        <v>559</v>
      </c>
      <c r="F84" s="84">
        <v>7266599</v>
      </c>
      <c r="G84" s="32">
        <v>200.18</v>
      </c>
      <c r="H84" s="32" t="s">
        <v>885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45384</v>
      </c>
      <c r="B85" s="32" t="s">
        <v>1089</v>
      </c>
      <c r="C85" s="31" t="s">
        <v>1090</v>
      </c>
      <c r="D85" s="31" t="s">
        <v>1092</v>
      </c>
      <c r="E85" s="31" t="s">
        <v>559</v>
      </c>
      <c r="F85" s="84">
        <v>1500000</v>
      </c>
      <c r="G85" s="32">
        <v>202.54</v>
      </c>
      <c r="H85" s="32" t="s">
        <v>885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45384</v>
      </c>
      <c r="B86" s="32" t="s">
        <v>1089</v>
      </c>
      <c r="C86" s="31" t="s">
        <v>1090</v>
      </c>
      <c r="D86" s="31" t="s">
        <v>910</v>
      </c>
      <c r="E86" s="31" t="s">
        <v>559</v>
      </c>
      <c r="F86" s="84">
        <v>1617040</v>
      </c>
      <c r="G86" s="32">
        <v>200.51</v>
      </c>
      <c r="H86" s="32" t="s">
        <v>885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45384</v>
      </c>
      <c r="B87" s="32" t="s">
        <v>1093</v>
      </c>
      <c r="C87" s="31" t="s">
        <v>1094</v>
      </c>
      <c r="D87" s="31" t="s">
        <v>903</v>
      </c>
      <c r="E87" s="31" t="s">
        <v>559</v>
      </c>
      <c r="F87" s="84">
        <v>116212</v>
      </c>
      <c r="G87" s="32">
        <v>303.64</v>
      </c>
      <c r="H87" s="32" t="s">
        <v>885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45384</v>
      </c>
      <c r="B88" s="32" t="s">
        <v>961</v>
      </c>
      <c r="C88" s="31" t="s">
        <v>962</v>
      </c>
      <c r="D88" s="31" t="s">
        <v>963</v>
      </c>
      <c r="E88" s="31" t="s">
        <v>559</v>
      </c>
      <c r="F88" s="84">
        <v>8505090</v>
      </c>
      <c r="G88" s="32">
        <v>4.2300000000000004</v>
      </c>
      <c r="H88" s="32" t="s">
        <v>885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45384</v>
      </c>
      <c r="B89" s="32" t="s">
        <v>46</v>
      </c>
      <c r="C89" s="31" t="s">
        <v>1056</v>
      </c>
      <c r="D89" s="31" t="s">
        <v>903</v>
      </c>
      <c r="E89" s="31" t="s">
        <v>560</v>
      </c>
      <c r="F89" s="84">
        <v>5009685</v>
      </c>
      <c r="G89" s="32">
        <v>238.43</v>
      </c>
      <c r="H89" s="32" t="s">
        <v>885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5" customHeight="1">
      <c r="A90" s="83">
        <v>45384</v>
      </c>
      <c r="B90" s="32" t="s">
        <v>1095</v>
      </c>
      <c r="C90" s="31" t="s">
        <v>1096</v>
      </c>
      <c r="D90" s="31" t="s">
        <v>923</v>
      </c>
      <c r="E90" s="31" t="s">
        <v>560</v>
      </c>
      <c r="F90" s="84">
        <v>1691538</v>
      </c>
      <c r="G90" s="32">
        <v>2.4500000000000002</v>
      </c>
      <c r="H90" s="32" t="s">
        <v>885</v>
      </c>
    </row>
    <row r="91" spans="1:28" ht="15" customHeight="1">
      <c r="A91" s="83">
        <v>45384</v>
      </c>
      <c r="B91" s="32" t="s">
        <v>1097</v>
      </c>
      <c r="C91" s="31" t="s">
        <v>1098</v>
      </c>
      <c r="D91" s="31" t="s">
        <v>1099</v>
      </c>
      <c r="E91" s="31" t="s">
        <v>560</v>
      </c>
      <c r="F91" s="84">
        <v>269250</v>
      </c>
      <c r="G91" s="32">
        <v>21.1</v>
      </c>
      <c r="H91" s="32" t="s">
        <v>885</v>
      </c>
    </row>
    <row r="92" spans="1:28" ht="15" customHeight="1">
      <c r="A92" s="83">
        <v>45384</v>
      </c>
      <c r="B92" s="32" t="s">
        <v>1100</v>
      </c>
      <c r="C92" s="31" t="s">
        <v>1101</v>
      </c>
      <c r="D92" s="31" t="s">
        <v>1102</v>
      </c>
      <c r="E92" s="31" t="s">
        <v>560</v>
      </c>
      <c r="F92" s="84">
        <v>417729</v>
      </c>
      <c r="G92" s="32">
        <v>14.01</v>
      </c>
      <c r="H92" s="32" t="s">
        <v>885</v>
      </c>
    </row>
    <row r="93" spans="1:28" ht="15" customHeight="1">
      <c r="A93" s="83">
        <v>45384</v>
      </c>
      <c r="B93" s="32" t="s">
        <v>1057</v>
      </c>
      <c r="C93" s="31" t="s">
        <v>1058</v>
      </c>
      <c r="D93" s="31" t="s">
        <v>903</v>
      </c>
      <c r="E93" s="31" t="s">
        <v>560</v>
      </c>
      <c r="F93" s="84">
        <v>265129</v>
      </c>
      <c r="G93" s="32">
        <v>102.01</v>
      </c>
      <c r="H93" s="32" t="s">
        <v>885</v>
      </c>
    </row>
    <row r="94" spans="1:28" ht="15" customHeight="1">
      <c r="A94" s="83">
        <v>45384</v>
      </c>
      <c r="B94" s="32" t="s">
        <v>1059</v>
      </c>
      <c r="C94" s="31" t="s">
        <v>1060</v>
      </c>
      <c r="D94" s="31" t="s">
        <v>1061</v>
      </c>
      <c r="E94" s="31" t="s">
        <v>560</v>
      </c>
      <c r="F94" s="84">
        <v>680354</v>
      </c>
      <c r="G94" s="32">
        <v>8.43</v>
      </c>
      <c r="H94" s="32" t="s">
        <v>885</v>
      </c>
    </row>
    <row r="95" spans="1:28" ht="15" customHeight="1">
      <c r="A95" s="83">
        <v>45384</v>
      </c>
      <c r="B95" s="32" t="s">
        <v>1065</v>
      </c>
      <c r="C95" s="31" t="s">
        <v>1066</v>
      </c>
      <c r="D95" s="31" t="s">
        <v>903</v>
      </c>
      <c r="E95" s="31" t="s">
        <v>560</v>
      </c>
      <c r="F95" s="84">
        <v>46869</v>
      </c>
      <c r="G95" s="32">
        <v>830.57</v>
      </c>
      <c r="H95" s="32" t="s">
        <v>885</v>
      </c>
    </row>
    <row r="96" spans="1:28" ht="15" customHeight="1">
      <c r="A96" s="83">
        <v>45384</v>
      </c>
      <c r="B96" s="32" t="s">
        <v>1103</v>
      </c>
      <c r="C96" s="31" t="s">
        <v>1104</v>
      </c>
      <c r="D96" s="31" t="s">
        <v>1105</v>
      </c>
      <c r="E96" s="31" t="s">
        <v>560</v>
      </c>
      <c r="F96" s="84">
        <v>347198</v>
      </c>
      <c r="G96" s="32">
        <v>777.05</v>
      </c>
      <c r="H96" s="32" t="s">
        <v>885</v>
      </c>
    </row>
    <row r="97" spans="1:8" ht="15" customHeight="1">
      <c r="A97" s="83">
        <v>45384</v>
      </c>
      <c r="B97" s="32" t="s">
        <v>926</v>
      </c>
      <c r="C97" s="31" t="s">
        <v>927</v>
      </c>
      <c r="D97" s="31" t="s">
        <v>950</v>
      </c>
      <c r="E97" s="31" t="s">
        <v>560</v>
      </c>
      <c r="F97" s="84">
        <v>230892</v>
      </c>
      <c r="G97" s="32">
        <v>16.399999999999999</v>
      </c>
      <c r="H97" s="32" t="s">
        <v>885</v>
      </c>
    </row>
    <row r="98" spans="1:8" ht="15" customHeight="1">
      <c r="A98" s="83">
        <v>45384</v>
      </c>
      <c r="B98" s="32" t="s">
        <v>951</v>
      </c>
      <c r="C98" s="31" t="s">
        <v>952</v>
      </c>
      <c r="D98" s="31" t="s">
        <v>953</v>
      </c>
      <c r="E98" s="31" t="s">
        <v>560</v>
      </c>
      <c r="F98" s="84">
        <v>181399</v>
      </c>
      <c r="G98" s="32">
        <v>120</v>
      </c>
      <c r="H98" s="32" t="s">
        <v>885</v>
      </c>
    </row>
    <row r="99" spans="1:8" ht="15" customHeight="1">
      <c r="A99" s="83">
        <v>45384</v>
      </c>
      <c r="B99" s="32" t="s">
        <v>911</v>
      </c>
      <c r="C99" s="31" t="s">
        <v>912</v>
      </c>
      <c r="D99" s="31" t="s">
        <v>947</v>
      </c>
      <c r="E99" s="31" t="s">
        <v>560</v>
      </c>
      <c r="F99" s="84">
        <v>481002</v>
      </c>
      <c r="G99" s="32">
        <v>102.89</v>
      </c>
      <c r="H99" s="32" t="s">
        <v>885</v>
      </c>
    </row>
    <row r="100" spans="1:8" ht="15" customHeight="1">
      <c r="A100" s="83">
        <v>45384</v>
      </c>
      <c r="B100" s="32" t="s">
        <v>967</v>
      </c>
      <c r="C100" s="31" t="s">
        <v>968</v>
      </c>
      <c r="D100" s="31" t="s">
        <v>969</v>
      </c>
      <c r="E100" s="31" t="s">
        <v>560</v>
      </c>
      <c r="F100" s="84">
        <v>84000</v>
      </c>
      <c r="G100" s="32">
        <v>31.55</v>
      </c>
      <c r="H100" s="32" t="s">
        <v>885</v>
      </c>
    </row>
    <row r="101" spans="1:8" ht="15" customHeight="1">
      <c r="A101" s="83">
        <v>45384</v>
      </c>
      <c r="B101" s="32" t="s">
        <v>1068</v>
      </c>
      <c r="C101" s="31" t="s">
        <v>1069</v>
      </c>
      <c r="D101" s="31" t="s">
        <v>1070</v>
      </c>
      <c r="E101" s="31" t="s">
        <v>560</v>
      </c>
      <c r="F101" s="84">
        <v>1182006</v>
      </c>
      <c r="G101" s="32">
        <v>213.96</v>
      </c>
      <c r="H101" s="32" t="s">
        <v>885</v>
      </c>
    </row>
    <row r="102" spans="1:8" ht="15" customHeight="1">
      <c r="A102" s="83">
        <v>45384</v>
      </c>
      <c r="B102" s="32" t="s">
        <v>954</v>
      </c>
      <c r="C102" s="31" t="s">
        <v>955</v>
      </c>
      <c r="D102" s="31" t="s">
        <v>1072</v>
      </c>
      <c r="E102" s="31" t="s">
        <v>560</v>
      </c>
      <c r="F102" s="84">
        <v>70381</v>
      </c>
      <c r="G102" s="32">
        <v>812.45</v>
      </c>
      <c r="H102" s="32" t="s">
        <v>885</v>
      </c>
    </row>
    <row r="103" spans="1:8" ht="15" customHeight="1">
      <c r="A103" s="83">
        <v>45384</v>
      </c>
      <c r="B103" s="32" t="s">
        <v>1073</v>
      </c>
      <c r="C103" s="31" t="s">
        <v>1074</v>
      </c>
      <c r="D103" s="31" t="s">
        <v>903</v>
      </c>
      <c r="E103" s="31" t="s">
        <v>560</v>
      </c>
      <c r="F103" s="84">
        <v>146278</v>
      </c>
      <c r="G103" s="32">
        <v>224.36</v>
      </c>
      <c r="H103" s="32" t="s">
        <v>885</v>
      </c>
    </row>
    <row r="104" spans="1:8" ht="15" customHeight="1">
      <c r="A104" s="83">
        <v>45384</v>
      </c>
      <c r="B104" s="32" t="s">
        <v>1075</v>
      </c>
      <c r="C104" s="31" t="s">
        <v>1076</v>
      </c>
      <c r="D104" s="31" t="s">
        <v>1077</v>
      </c>
      <c r="E104" s="31" t="s">
        <v>560</v>
      </c>
      <c r="F104" s="84">
        <v>129600</v>
      </c>
      <c r="G104" s="32">
        <v>153.72999999999999</v>
      </c>
      <c r="H104" s="32" t="s">
        <v>885</v>
      </c>
    </row>
    <row r="105" spans="1:8" ht="15" customHeight="1">
      <c r="A105" s="83">
        <v>45384</v>
      </c>
      <c r="B105" s="32" t="s">
        <v>1085</v>
      </c>
      <c r="C105" s="31" t="s">
        <v>1086</v>
      </c>
      <c r="D105" s="31" t="s">
        <v>1087</v>
      </c>
      <c r="E105" s="31" t="s">
        <v>560</v>
      </c>
      <c r="F105" s="84">
        <v>415950</v>
      </c>
      <c r="G105" s="32">
        <v>187.02</v>
      </c>
      <c r="H105" s="32" t="s">
        <v>885</v>
      </c>
    </row>
    <row r="106" spans="1:8" ht="15" customHeight="1">
      <c r="A106" s="83">
        <v>45384</v>
      </c>
      <c r="B106" s="32" t="s">
        <v>956</v>
      </c>
      <c r="C106" s="31" t="s">
        <v>957</v>
      </c>
      <c r="D106" s="31" t="s">
        <v>947</v>
      </c>
      <c r="E106" s="31" t="s">
        <v>560</v>
      </c>
      <c r="F106" s="84">
        <v>1471731</v>
      </c>
      <c r="G106" s="32">
        <v>33.61</v>
      </c>
      <c r="H106" s="32" t="s">
        <v>885</v>
      </c>
    </row>
    <row r="107" spans="1:8" ht="15" customHeight="1">
      <c r="A107" s="83">
        <v>45384</v>
      </c>
      <c r="B107" s="32" t="s">
        <v>956</v>
      </c>
      <c r="C107" s="31" t="s">
        <v>957</v>
      </c>
      <c r="D107" s="31" t="s">
        <v>1088</v>
      </c>
      <c r="E107" s="31" t="s">
        <v>560</v>
      </c>
      <c r="F107" s="84">
        <v>1170629</v>
      </c>
      <c r="G107" s="32">
        <v>33.630000000000003</v>
      </c>
      <c r="H107" s="32" t="s">
        <v>885</v>
      </c>
    </row>
    <row r="108" spans="1:8" ht="15" customHeight="1">
      <c r="A108" s="83">
        <v>45384</v>
      </c>
      <c r="B108" s="32" t="s">
        <v>1089</v>
      </c>
      <c r="C108" s="31" t="s">
        <v>1090</v>
      </c>
      <c r="D108" s="31" t="s">
        <v>910</v>
      </c>
      <c r="E108" s="31" t="s">
        <v>560</v>
      </c>
      <c r="F108" s="84">
        <v>1492040</v>
      </c>
      <c r="G108" s="32">
        <v>204.95</v>
      </c>
      <c r="H108" s="32" t="s">
        <v>885</v>
      </c>
    </row>
    <row r="109" spans="1:8" ht="15" customHeight="1">
      <c r="A109" s="83">
        <v>45384</v>
      </c>
      <c r="B109" s="32" t="s">
        <v>1089</v>
      </c>
      <c r="C109" s="31" t="s">
        <v>1090</v>
      </c>
      <c r="D109" s="31" t="s">
        <v>1106</v>
      </c>
      <c r="E109" s="31" t="s">
        <v>560</v>
      </c>
      <c r="F109" s="84">
        <v>17092202</v>
      </c>
      <c r="G109" s="32">
        <v>200.55</v>
      </c>
      <c r="H109" s="32" t="s">
        <v>885</v>
      </c>
    </row>
    <row r="110" spans="1:8" ht="15" customHeight="1">
      <c r="A110" s="83">
        <v>45384</v>
      </c>
      <c r="B110" s="32" t="s">
        <v>958</v>
      </c>
      <c r="C110" s="31" t="s">
        <v>959</v>
      </c>
      <c r="D110" s="31" t="s">
        <v>960</v>
      </c>
      <c r="E110" s="31" t="s">
        <v>560</v>
      </c>
      <c r="F110" s="84">
        <v>24000</v>
      </c>
      <c r="G110" s="32">
        <v>161.72999999999999</v>
      </c>
      <c r="H110" s="32" t="s">
        <v>885</v>
      </c>
    </row>
    <row r="111" spans="1:8" ht="15" customHeight="1">
      <c r="A111" s="83">
        <v>45384</v>
      </c>
      <c r="B111" s="32" t="s">
        <v>1093</v>
      </c>
      <c r="C111" s="31" t="s">
        <v>1094</v>
      </c>
      <c r="D111" s="31" t="s">
        <v>903</v>
      </c>
      <c r="E111" s="31" t="s">
        <v>560</v>
      </c>
      <c r="F111" s="84">
        <v>116212</v>
      </c>
      <c r="G111" s="32">
        <v>304.24</v>
      </c>
      <c r="H111" s="32" t="s">
        <v>885</v>
      </c>
    </row>
    <row r="112" spans="1:8" ht="15" customHeight="1">
      <c r="A112" s="83">
        <v>45384</v>
      </c>
      <c r="B112" s="32" t="s">
        <v>961</v>
      </c>
      <c r="C112" s="31" t="s">
        <v>962</v>
      </c>
      <c r="D112" s="31" t="s">
        <v>963</v>
      </c>
      <c r="E112" s="31" t="s">
        <v>560</v>
      </c>
      <c r="F112" s="84">
        <v>8055090</v>
      </c>
      <c r="G112" s="32">
        <v>4.22</v>
      </c>
      <c r="H112" s="32" t="s">
        <v>885</v>
      </c>
    </row>
    <row r="113" spans="1:8" ht="15" customHeight="1">
      <c r="A113" s="83">
        <v>45384</v>
      </c>
      <c r="B113" s="32" t="s">
        <v>964</v>
      </c>
      <c r="C113" s="31" t="s">
        <v>965</v>
      </c>
      <c r="D113" s="31" t="s">
        <v>966</v>
      </c>
      <c r="E113" s="31" t="s">
        <v>560</v>
      </c>
      <c r="F113" s="84">
        <v>64000</v>
      </c>
      <c r="G113" s="32">
        <v>80.86</v>
      </c>
      <c r="H113" s="32" t="s">
        <v>885</v>
      </c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61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2.7109375" hidden="1" customWidth="1"/>
    <col min="20" max="20" width="12.7109375" hidden="1" customWidth="1"/>
    <col min="21" max="21" width="8.28515625" hidden="1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308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939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45385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551</v>
      </c>
      <c r="C9" s="93"/>
      <c r="D9" s="94" t="s">
        <v>562</v>
      </c>
      <c r="E9" s="93" t="s">
        <v>563</v>
      </c>
      <c r="F9" s="93" t="s">
        <v>564</v>
      </c>
      <c r="G9" s="93" t="s">
        <v>565</v>
      </c>
      <c r="H9" s="93" t="s">
        <v>566</v>
      </c>
      <c r="I9" s="93" t="s">
        <v>567</v>
      </c>
      <c r="J9" s="92" t="s">
        <v>568</v>
      </c>
      <c r="K9" s="93" t="s">
        <v>569</v>
      </c>
      <c r="L9" s="95" t="s">
        <v>570</v>
      </c>
      <c r="M9" s="95" t="s">
        <v>571</v>
      </c>
      <c r="N9" s="93" t="s">
        <v>572</v>
      </c>
      <c r="O9" s="266" t="s">
        <v>573</v>
      </c>
      <c r="P9" s="217" t="s">
        <v>574</v>
      </c>
      <c r="Q9" s="217" t="s">
        <v>851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09">
        <v>1</v>
      </c>
      <c r="B10" s="206">
        <v>45362</v>
      </c>
      <c r="C10" s="210"/>
      <c r="D10" s="214" t="s">
        <v>186</v>
      </c>
      <c r="E10" s="211" t="s">
        <v>575</v>
      </c>
      <c r="F10" s="205" t="s">
        <v>890</v>
      </c>
      <c r="G10" s="207">
        <v>2390</v>
      </c>
      <c r="H10" s="205"/>
      <c r="I10" s="205" t="s">
        <v>891</v>
      </c>
      <c r="J10" s="207" t="s">
        <v>576</v>
      </c>
      <c r="K10" s="207"/>
      <c r="L10" s="208"/>
      <c r="M10" s="212"/>
      <c r="N10" s="207"/>
      <c r="O10" s="213"/>
      <c r="P10" s="208">
        <f>VLOOKUP(D10,'MidCap Intra'!$B$11:$C$568,2,0)</f>
        <v>2623.3</v>
      </c>
      <c r="Q10" s="254"/>
      <c r="S10" s="37" t="s">
        <v>577</v>
      </c>
    </row>
    <row r="11" spans="1:27" ht="15" customHeight="1">
      <c r="A11" s="313">
        <v>2</v>
      </c>
      <c r="B11" s="314">
        <v>45369</v>
      </c>
      <c r="C11" s="315"/>
      <c r="D11" s="316" t="s">
        <v>117</v>
      </c>
      <c r="E11" s="317" t="s">
        <v>575</v>
      </c>
      <c r="F11" s="306">
        <v>617.5</v>
      </c>
      <c r="G11" s="307">
        <v>590</v>
      </c>
      <c r="H11" s="306">
        <v>651</v>
      </c>
      <c r="I11" s="306" t="s">
        <v>892</v>
      </c>
      <c r="J11" s="300" t="s">
        <v>970</v>
      </c>
      <c r="K11" s="300">
        <f t="shared" ref="K11" si="0">H11-F11</f>
        <v>33.5</v>
      </c>
      <c r="L11" s="309">
        <f t="shared" ref="L11" si="1">(F11*-0.3)/100</f>
        <v>-1.8525</v>
      </c>
      <c r="M11" s="310">
        <f t="shared" ref="M11" si="2">(K11+L11)/F11</f>
        <v>5.1251012145748988E-2</v>
      </c>
      <c r="N11" s="300" t="s">
        <v>578</v>
      </c>
      <c r="O11" s="311">
        <v>45384</v>
      </c>
      <c r="P11" s="312"/>
      <c r="Q11" s="254"/>
      <c r="S11" s="37" t="s">
        <v>577</v>
      </c>
    </row>
    <row r="12" spans="1:27" ht="15" customHeight="1">
      <c r="A12" s="209">
        <v>3</v>
      </c>
      <c r="B12" s="206">
        <v>45371</v>
      </c>
      <c r="C12" s="210"/>
      <c r="D12" s="214" t="s">
        <v>112</v>
      </c>
      <c r="E12" s="211" t="s">
        <v>575</v>
      </c>
      <c r="F12" s="205" t="s">
        <v>893</v>
      </c>
      <c r="G12" s="207">
        <v>136</v>
      </c>
      <c r="H12" s="205"/>
      <c r="I12" s="205" t="s">
        <v>894</v>
      </c>
      <c r="J12" s="207" t="s">
        <v>576</v>
      </c>
      <c r="K12" s="207"/>
      <c r="L12" s="208"/>
      <c r="M12" s="212"/>
      <c r="N12" s="207"/>
      <c r="O12" s="213"/>
      <c r="P12" s="208">
        <f>VLOOKUP(D12,'MidCap Intra'!$B$11:$C$568,2,0)</f>
        <v>154.05000000000001</v>
      </c>
      <c r="Q12" s="254"/>
      <c r="S12" s="37" t="s">
        <v>769</v>
      </c>
    </row>
    <row r="13" spans="1:27" ht="15" customHeight="1">
      <c r="A13" s="209">
        <v>4</v>
      </c>
      <c r="B13" s="206">
        <v>45373</v>
      </c>
      <c r="C13" s="210"/>
      <c r="D13" s="214" t="s">
        <v>227</v>
      </c>
      <c r="E13" s="211" t="s">
        <v>575</v>
      </c>
      <c r="F13" s="205" t="s">
        <v>897</v>
      </c>
      <c r="G13" s="207">
        <v>3640</v>
      </c>
      <c r="H13" s="205"/>
      <c r="I13" s="205" t="s">
        <v>898</v>
      </c>
      <c r="J13" s="207" t="s">
        <v>576</v>
      </c>
      <c r="K13" s="207"/>
      <c r="L13" s="208"/>
      <c r="M13" s="212"/>
      <c r="N13" s="207"/>
      <c r="O13" s="213"/>
      <c r="P13" s="208">
        <f>VLOOKUP(D13,'MidCap Intra'!$B$11:$C$568,2,0)</f>
        <v>3883.8</v>
      </c>
      <c r="Q13" s="254"/>
      <c r="S13" s="37" t="s">
        <v>577</v>
      </c>
    </row>
    <row r="14" spans="1:27" ht="15" customHeight="1">
      <c r="A14" s="209">
        <v>5</v>
      </c>
      <c r="B14" s="206">
        <v>45373</v>
      </c>
      <c r="C14" s="210"/>
      <c r="D14" s="214" t="s">
        <v>386</v>
      </c>
      <c r="E14" s="211" t="s">
        <v>575</v>
      </c>
      <c r="F14" s="205" t="s">
        <v>899</v>
      </c>
      <c r="G14" s="207">
        <v>1740</v>
      </c>
      <c r="H14" s="205"/>
      <c r="I14" s="205" t="s">
        <v>900</v>
      </c>
      <c r="J14" s="207" t="s">
        <v>576</v>
      </c>
      <c r="K14" s="207"/>
      <c r="L14" s="208"/>
      <c r="M14" s="212"/>
      <c r="N14" s="207"/>
      <c r="O14" s="213"/>
      <c r="P14" s="208">
        <f>VLOOKUP(D14,'MidCap Intra'!$B$11:$C$568,2,0)</f>
        <v>1970.65</v>
      </c>
      <c r="Q14" s="254"/>
      <c r="S14" s="37" t="s">
        <v>577</v>
      </c>
    </row>
    <row r="15" spans="1:27" ht="15" customHeight="1">
      <c r="A15" s="209">
        <v>6</v>
      </c>
      <c r="B15" s="206">
        <v>45377</v>
      </c>
      <c r="C15" s="210"/>
      <c r="D15" s="214" t="s">
        <v>231</v>
      </c>
      <c r="E15" s="211" t="s">
        <v>575</v>
      </c>
      <c r="F15" s="205" t="s">
        <v>905</v>
      </c>
      <c r="G15" s="207">
        <v>3670</v>
      </c>
      <c r="H15" s="205"/>
      <c r="I15" s="205" t="s">
        <v>906</v>
      </c>
      <c r="J15" s="207" t="s">
        <v>576</v>
      </c>
      <c r="K15" s="207"/>
      <c r="L15" s="208"/>
      <c r="M15" s="212"/>
      <c r="N15" s="207"/>
      <c r="O15" s="213"/>
      <c r="P15" s="208">
        <f>VLOOKUP(D15,'MidCap Intra'!$B$11:$C$568,2,0)</f>
        <v>3891.9</v>
      </c>
      <c r="Q15" s="254"/>
      <c r="S15" s="37" t="s">
        <v>577</v>
      </c>
    </row>
    <row r="16" spans="1:27" ht="15" customHeight="1">
      <c r="A16" s="313">
        <v>7</v>
      </c>
      <c r="B16" s="314">
        <v>45378</v>
      </c>
      <c r="C16" s="315"/>
      <c r="D16" s="316" t="s">
        <v>354</v>
      </c>
      <c r="E16" s="317" t="s">
        <v>575</v>
      </c>
      <c r="F16" s="306">
        <v>1685</v>
      </c>
      <c r="G16" s="307">
        <v>1570</v>
      </c>
      <c r="H16" s="306">
        <v>1777</v>
      </c>
      <c r="I16" s="306" t="s">
        <v>907</v>
      </c>
      <c r="J16" s="300" t="s">
        <v>937</v>
      </c>
      <c r="K16" s="300">
        <f t="shared" ref="K16" si="3">H16-F16</f>
        <v>92</v>
      </c>
      <c r="L16" s="309">
        <f t="shared" ref="L16" si="4">(F16*-0.3)/100</f>
        <v>-5.0549999999999997</v>
      </c>
      <c r="M16" s="310">
        <f t="shared" ref="M16" si="5">(K16+L16)/F16</f>
        <v>5.1599406528189909E-2</v>
      </c>
      <c r="N16" s="300" t="s">
        <v>578</v>
      </c>
      <c r="O16" s="311">
        <v>45383</v>
      </c>
      <c r="P16" s="312"/>
      <c r="Q16" s="254"/>
      <c r="S16" s="37" t="s">
        <v>577</v>
      </c>
    </row>
    <row r="17" spans="1:39" ht="15" customHeight="1">
      <c r="A17" s="209">
        <v>8</v>
      </c>
      <c r="B17" s="206">
        <v>45379</v>
      </c>
      <c r="C17" s="210"/>
      <c r="D17" s="214" t="s">
        <v>301</v>
      </c>
      <c r="E17" s="211" t="s">
        <v>575</v>
      </c>
      <c r="F17" s="205" t="s">
        <v>913</v>
      </c>
      <c r="G17" s="207">
        <v>1280</v>
      </c>
      <c r="H17" s="205"/>
      <c r="I17" s="205" t="s">
        <v>914</v>
      </c>
      <c r="J17" s="207" t="s">
        <v>576</v>
      </c>
      <c r="K17" s="207"/>
      <c r="L17" s="208"/>
      <c r="M17" s="212"/>
      <c r="N17" s="207"/>
      <c r="O17" s="213"/>
      <c r="P17" s="208">
        <f>VLOOKUP(D17,'MidCap Intra'!$B$11:$C$568,2,0)</f>
        <v>1409.45</v>
      </c>
      <c r="Q17" s="254"/>
      <c r="S17" s="37" t="s">
        <v>577</v>
      </c>
    </row>
    <row r="18" spans="1:39" ht="15" customHeight="1">
      <c r="A18" s="209">
        <v>9</v>
      </c>
      <c r="B18" s="206">
        <v>45379</v>
      </c>
      <c r="C18" s="210"/>
      <c r="D18" s="214" t="s">
        <v>64</v>
      </c>
      <c r="E18" s="211" t="s">
        <v>575</v>
      </c>
      <c r="F18" s="205" t="s">
        <v>915</v>
      </c>
      <c r="G18" s="207">
        <v>985</v>
      </c>
      <c r="H18" s="205"/>
      <c r="I18" s="205" t="s">
        <v>916</v>
      </c>
      <c r="J18" s="207" t="s">
        <v>576</v>
      </c>
      <c r="K18" s="207"/>
      <c r="L18" s="208"/>
      <c r="M18" s="212"/>
      <c r="N18" s="207"/>
      <c r="O18" s="213"/>
      <c r="P18" s="208">
        <f>VLOOKUP(D18,'MidCap Intra'!$B$11:$C$568,2,0)</f>
        <v>1047.2</v>
      </c>
      <c r="Q18" s="254"/>
      <c r="S18" s="37" t="s">
        <v>577</v>
      </c>
    </row>
    <row r="19" spans="1:39" ht="15" customHeight="1">
      <c r="A19" s="209">
        <v>10</v>
      </c>
      <c r="B19" s="206">
        <v>45384</v>
      </c>
      <c r="C19" s="210"/>
      <c r="D19" s="214" t="s">
        <v>850</v>
      </c>
      <c r="E19" s="211" t="s">
        <v>575</v>
      </c>
      <c r="F19" s="205" t="s">
        <v>976</v>
      </c>
      <c r="G19" s="207">
        <v>1220</v>
      </c>
      <c r="H19" s="205"/>
      <c r="I19" s="205" t="s">
        <v>977</v>
      </c>
      <c r="J19" s="207" t="s">
        <v>576</v>
      </c>
      <c r="K19" s="207"/>
      <c r="L19" s="208"/>
      <c r="M19" s="212"/>
      <c r="N19" s="207"/>
      <c r="O19" s="213"/>
      <c r="P19" s="208"/>
      <c r="Q19" s="254"/>
      <c r="S19" s="37"/>
    </row>
    <row r="20" spans="1:39" ht="15" customHeight="1">
      <c r="A20" s="209">
        <v>11</v>
      </c>
      <c r="B20" s="206">
        <v>45384</v>
      </c>
      <c r="C20" s="210"/>
      <c r="D20" s="214" t="s">
        <v>493</v>
      </c>
      <c r="E20" s="211" t="s">
        <v>575</v>
      </c>
      <c r="F20" s="205" t="s">
        <v>987</v>
      </c>
      <c r="G20" s="207">
        <v>124</v>
      </c>
      <c r="H20" s="205"/>
      <c r="I20" s="205" t="s">
        <v>988</v>
      </c>
      <c r="J20" s="207" t="s">
        <v>576</v>
      </c>
      <c r="K20" s="207"/>
      <c r="L20" s="208"/>
      <c r="M20" s="212"/>
      <c r="N20" s="207"/>
      <c r="O20" s="213"/>
      <c r="P20" s="208">
        <f>VLOOKUP(D20,'MidCap Intra'!$B$11:$C$568,2,0)</f>
        <v>132.5</v>
      </c>
      <c r="Q20" s="254"/>
      <c r="S20" s="37"/>
    </row>
    <row r="21" spans="1:39" ht="15" customHeight="1">
      <c r="A21" s="209"/>
      <c r="B21" s="206"/>
      <c r="C21" s="210"/>
      <c r="D21" s="214"/>
      <c r="E21" s="211"/>
      <c r="F21" s="205"/>
      <c r="G21" s="207"/>
      <c r="H21" s="205"/>
      <c r="I21" s="205"/>
      <c r="J21" s="207"/>
      <c r="K21" s="207"/>
      <c r="L21" s="208"/>
      <c r="M21" s="212"/>
      <c r="N21" s="207"/>
      <c r="O21" s="213"/>
      <c r="P21" s="208"/>
      <c r="Q21" s="254"/>
      <c r="S21" s="37"/>
    </row>
    <row r="22" spans="1:39" ht="15" customHeight="1">
      <c r="A22" s="209"/>
      <c r="B22" s="206"/>
      <c r="C22" s="210"/>
      <c r="D22" s="214"/>
      <c r="E22" s="211"/>
      <c r="F22" s="205"/>
      <c r="G22" s="207"/>
      <c r="H22" s="205"/>
      <c r="I22" s="205"/>
      <c r="J22" s="207"/>
      <c r="K22" s="207"/>
      <c r="L22" s="208"/>
      <c r="M22" s="212"/>
      <c r="N22" s="207"/>
      <c r="O22" s="213"/>
      <c r="P22" s="208"/>
      <c r="Q22" s="254"/>
      <c r="S22" s="37"/>
    </row>
    <row r="24" spans="1:39" ht="14.25" customHeight="1">
      <c r="A24" s="99"/>
      <c r="B24" s="100"/>
      <c r="C24" s="101"/>
      <c r="D24" s="102"/>
      <c r="E24" s="103"/>
      <c r="F24" s="103"/>
      <c r="G24" s="99"/>
      <c r="H24" s="103"/>
      <c r="I24" s="104"/>
      <c r="J24" s="105"/>
      <c r="K24" s="105"/>
      <c r="L24" s="106"/>
      <c r="M24" s="107"/>
      <c r="N24" s="108"/>
      <c r="O24" s="109"/>
      <c r="P24" s="110"/>
      <c r="Q24" s="110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</row>
    <row r="25" spans="1:39" ht="12" customHeight="1">
      <c r="A25" s="111" t="s">
        <v>579</v>
      </c>
      <c r="B25" s="112"/>
      <c r="C25" s="113"/>
      <c r="E25" s="114"/>
      <c r="F25" s="114"/>
      <c r="G25" s="114"/>
      <c r="H25" s="114"/>
      <c r="I25" s="114"/>
      <c r="J25" s="115"/>
      <c r="K25" s="114"/>
      <c r="L25" s="116"/>
      <c r="M25" s="54"/>
      <c r="N25" s="115"/>
      <c r="O25" s="113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</row>
    <row r="26" spans="1:39" ht="12" customHeight="1">
      <c r="A26" s="117" t="s">
        <v>580</v>
      </c>
      <c r="B26" s="111"/>
      <c r="C26" s="111"/>
      <c r="D26" s="111"/>
      <c r="E26" s="37"/>
      <c r="F26" s="118" t="s">
        <v>581</v>
      </c>
      <c r="G26" s="6"/>
      <c r="H26" s="6"/>
      <c r="I26" s="6"/>
      <c r="J26" s="119"/>
      <c r="K26" s="120"/>
      <c r="L26" s="120"/>
      <c r="M26" s="121"/>
      <c r="N26" s="1"/>
      <c r="O26" s="122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111" t="s">
        <v>582</v>
      </c>
      <c r="B27" s="111"/>
      <c r="C27" s="111"/>
      <c r="D27" s="111" t="s">
        <v>583</v>
      </c>
      <c r="E27" s="6"/>
      <c r="F27" s="118" t="s">
        <v>584</v>
      </c>
      <c r="G27" s="6"/>
      <c r="H27" s="6"/>
      <c r="I27" s="6"/>
      <c r="J27" s="119"/>
      <c r="K27" s="120"/>
      <c r="L27" s="120"/>
      <c r="M27" s="121"/>
      <c r="N27" s="1"/>
      <c r="O27" s="122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111"/>
      <c r="B28" s="111"/>
      <c r="C28" s="111"/>
      <c r="D28" s="111"/>
      <c r="E28" s="6"/>
      <c r="F28" s="6"/>
      <c r="G28" s="6"/>
      <c r="H28" s="6"/>
      <c r="I28" s="6"/>
      <c r="J28" s="123"/>
      <c r="K28" s="120"/>
      <c r="L28" s="120"/>
      <c r="M28" s="6"/>
      <c r="N28" s="124"/>
      <c r="O28" s="1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218"/>
      <c r="B29" s="218"/>
      <c r="C29" s="218"/>
      <c r="D29" s="218"/>
      <c r="E29" s="219"/>
      <c r="F29" s="219"/>
      <c r="G29" s="219"/>
      <c r="H29" s="219"/>
      <c r="I29" s="219"/>
      <c r="J29" s="220"/>
      <c r="K29" s="221"/>
      <c r="L29" s="221"/>
      <c r="M29" s="219"/>
      <c r="N29" s="222"/>
      <c r="O29" s="223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4.25" customHeight="1">
      <c r="A30" s="111"/>
      <c r="B30" s="111"/>
      <c r="C30" s="111"/>
      <c r="D30" s="111"/>
      <c r="E30" s="6"/>
      <c r="F30" s="6"/>
      <c r="G30" s="6"/>
      <c r="H30" s="6"/>
      <c r="I30" s="6"/>
      <c r="J30" s="123"/>
      <c r="K30" s="120"/>
      <c r="L30" s="121"/>
      <c r="M30" s="6"/>
      <c r="N30" s="124"/>
      <c r="O30" s="1"/>
      <c r="P30" s="37"/>
      <c r="Q30" s="37"/>
      <c r="R30" s="37"/>
      <c r="S30" s="6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.75" customHeight="1">
      <c r="A31" s="134" t="s">
        <v>589</v>
      </c>
      <c r="B31" s="134"/>
      <c r="C31" s="134"/>
      <c r="D31" s="134"/>
      <c r="E31" s="6"/>
      <c r="F31" s="6"/>
      <c r="G31" s="6"/>
      <c r="H31" s="6"/>
      <c r="I31" s="6"/>
      <c r="J31" s="6"/>
      <c r="K31" s="6"/>
      <c r="L31" s="6"/>
      <c r="M31" s="6"/>
      <c r="N31" s="6"/>
      <c r="O31" s="24"/>
      <c r="R31" s="37"/>
      <c r="S31" s="6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38.25" customHeight="1">
      <c r="A32" s="93" t="s">
        <v>16</v>
      </c>
      <c r="B32" s="93" t="s">
        <v>551</v>
      </c>
      <c r="C32" s="93"/>
      <c r="D32" s="94" t="s">
        <v>562</v>
      </c>
      <c r="E32" s="93" t="s">
        <v>563</v>
      </c>
      <c r="F32" s="93" t="s">
        <v>564</v>
      </c>
      <c r="G32" s="93" t="s">
        <v>585</v>
      </c>
      <c r="H32" s="93" t="s">
        <v>566</v>
      </c>
      <c r="I32" s="215" t="s">
        <v>567</v>
      </c>
      <c r="J32" s="217" t="s">
        <v>568</v>
      </c>
      <c r="K32" s="216" t="s">
        <v>590</v>
      </c>
      <c r="L32" s="95" t="s">
        <v>570</v>
      </c>
      <c r="M32" s="135" t="s">
        <v>591</v>
      </c>
      <c r="N32" s="93" t="s">
        <v>592</v>
      </c>
      <c r="O32" s="92" t="s">
        <v>572</v>
      </c>
      <c r="P32" s="94" t="s">
        <v>573</v>
      </c>
      <c r="Q32" s="257"/>
      <c r="R32" s="37"/>
      <c r="S32" s="6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.75" customHeight="1">
      <c r="A33" s="297">
        <v>1</v>
      </c>
      <c r="B33" s="295">
        <v>45379</v>
      </c>
      <c r="C33" s="296"/>
      <c r="D33" s="296" t="s">
        <v>917</v>
      </c>
      <c r="E33" s="297" t="s">
        <v>587</v>
      </c>
      <c r="F33" s="297">
        <v>3842.5</v>
      </c>
      <c r="G33" s="297">
        <v>3785</v>
      </c>
      <c r="H33" s="297">
        <v>3785</v>
      </c>
      <c r="I33" s="298" t="s">
        <v>918</v>
      </c>
      <c r="J33" s="287" t="s">
        <v>938</v>
      </c>
      <c r="K33" s="288">
        <f>H33-F33</f>
        <v>-57.5</v>
      </c>
      <c r="L33" s="289">
        <f t="shared" ref="L33" si="6">(H33*N33)*0.03%</f>
        <v>198.71249999999998</v>
      </c>
      <c r="M33" s="290">
        <f t="shared" ref="M33" si="7">(K33*N33)-L33</f>
        <v>-10261.2125</v>
      </c>
      <c r="N33" s="288">
        <v>175</v>
      </c>
      <c r="O33" s="291" t="s">
        <v>588</v>
      </c>
      <c r="P33" s="292">
        <v>45352</v>
      </c>
      <c r="Q33" s="252"/>
      <c r="R33" s="136"/>
      <c r="S33" s="54" t="s">
        <v>577</v>
      </c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137"/>
      <c r="AH33" s="138"/>
      <c r="AI33" s="136"/>
      <c r="AJ33" s="136"/>
      <c r="AK33" s="137"/>
      <c r="AL33" s="137"/>
      <c r="AM33" s="137"/>
    </row>
    <row r="34" spans="1:39" ht="12.75" customHeight="1">
      <c r="A34" s="205">
        <v>2</v>
      </c>
      <c r="B34" s="258">
        <v>45383</v>
      </c>
      <c r="C34" s="253"/>
      <c r="D34" s="253" t="s">
        <v>931</v>
      </c>
      <c r="E34" s="205" t="s">
        <v>587</v>
      </c>
      <c r="F34" s="205" t="s">
        <v>932</v>
      </c>
      <c r="G34" s="205">
        <v>12400</v>
      </c>
      <c r="H34" s="205"/>
      <c r="I34" s="207" t="s">
        <v>933</v>
      </c>
      <c r="J34" s="285" t="s">
        <v>576</v>
      </c>
      <c r="K34" s="96"/>
      <c r="L34" s="286"/>
      <c r="M34" s="255"/>
      <c r="N34" s="96"/>
      <c r="O34" s="96"/>
      <c r="P34" s="259"/>
      <c r="Q34" s="252"/>
      <c r="R34" s="136"/>
      <c r="S34" s="5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137"/>
      <c r="AH34" s="138"/>
      <c r="AI34" s="136"/>
      <c r="AJ34" s="136"/>
      <c r="AK34" s="137"/>
      <c r="AL34" s="137"/>
      <c r="AM34" s="137"/>
    </row>
    <row r="35" spans="1:39" ht="12.75" customHeight="1">
      <c r="A35" s="205">
        <v>3</v>
      </c>
      <c r="B35" s="258">
        <v>45293</v>
      </c>
      <c r="C35" s="253"/>
      <c r="D35" s="253" t="s">
        <v>971</v>
      </c>
      <c r="E35" s="205" t="s">
        <v>587</v>
      </c>
      <c r="F35" s="205" t="s">
        <v>972</v>
      </c>
      <c r="G35" s="205">
        <v>1480</v>
      </c>
      <c r="H35" s="205"/>
      <c r="I35" s="207" t="s">
        <v>973</v>
      </c>
      <c r="J35" s="285" t="s">
        <v>576</v>
      </c>
      <c r="K35" s="96"/>
      <c r="L35" s="286"/>
      <c r="M35" s="255"/>
      <c r="N35" s="96"/>
      <c r="O35" s="96"/>
      <c r="P35" s="259"/>
      <c r="Q35" s="252"/>
      <c r="R35" s="136"/>
      <c r="S35" s="54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37"/>
      <c r="AH35" s="138"/>
      <c r="AI35" s="136"/>
      <c r="AJ35" s="136"/>
      <c r="AK35" s="137"/>
      <c r="AL35" s="137"/>
      <c r="AM35" s="137"/>
    </row>
    <row r="36" spans="1:39" ht="12.75" customHeight="1">
      <c r="A36" s="205">
        <v>4</v>
      </c>
      <c r="B36" s="258">
        <v>45384</v>
      </c>
      <c r="C36" s="253"/>
      <c r="D36" s="253" t="s">
        <v>981</v>
      </c>
      <c r="E36" s="205" t="s">
        <v>587</v>
      </c>
      <c r="F36" s="205" t="s">
        <v>982</v>
      </c>
      <c r="G36" s="205">
        <v>3104</v>
      </c>
      <c r="H36" s="205"/>
      <c r="I36" s="207" t="s">
        <v>983</v>
      </c>
      <c r="J36" s="285" t="s">
        <v>576</v>
      </c>
      <c r="K36" s="96"/>
      <c r="L36" s="286"/>
      <c r="M36" s="255"/>
      <c r="N36" s="96"/>
      <c r="O36" s="96"/>
      <c r="P36" s="259"/>
      <c r="Q36" s="252"/>
      <c r="R36" s="136"/>
      <c r="S36" s="54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37"/>
      <c r="AH36" s="138"/>
      <c r="AI36" s="136"/>
      <c r="AJ36" s="136"/>
      <c r="AK36" s="137"/>
      <c r="AL36" s="137"/>
      <c r="AM36" s="137"/>
    </row>
    <row r="37" spans="1:39" ht="12.75" customHeight="1">
      <c r="A37" s="205">
        <v>5</v>
      </c>
      <c r="B37" s="258">
        <v>45384</v>
      </c>
      <c r="C37" s="253"/>
      <c r="D37" s="253" t="s">
        <v>989</v>
      </c>
      <c r="E37" s="205" t="s">
        <v>587</v>
      </c>
      <c r="F37" s="205" t="s">
        <v>990</v>
      </c>
      <c r="G37" s="205">
        <v>1975</v>
      </c>
      <c r="H37" s="205"/>
      <c r="I37" s="207" t="s">
        <v>991</v>
      </c>
      <c r="J37" s="285" t="s">
        <v>576</v>
      </c>
      <c r="K37" s="96"/>
      <c r="L37" s="286"/>
      <c r="M37" s="255"/>
      <c r="N37" s="96"/>
      <c r="O37" s="96"/>
      <c r="P37" s="259"/>
      <c r="Q37" s="252"/>
      <c r="R37" s="136"/>
      <c r="S37" s="54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37"/>
      <c r="AH37" s="138"/>
      <c r="AI37" s="136"/>
      <c r="AJ37" s="136"/>
      <c r="AK37" s="137"/>
      <c r="AL37" s="137"/>
      <c r="AM37" s="137"/>
    </row>
    <row r="38" spans="1:39" ht="12.75" customHeight="1">
      <c r="A38" s="205">
        <v>6</v>
      </c>
      <c r="B38" s="258">
        <v>45384</v>
      </c>
      <c r="C38" s="253"/>
      <c r="D38" s="253" t="s">
        <v>992</v>
      </c>
      <c r="E38" s="205" t="s">
        <v>587</v>
      </c>
      <c r="F38" s="205" t="s">
        <v>993</v>
      </c>
      <c r="G38" s="205">
        <v>10000</v>
      </c>
      <c r="H38" s="205"/>
      <c r="I38" s="207" t="s">
        <v>994</v>
      </c>
      <c r="J38" s="285" t="s">
        <v>576</v>
      </c>
      <c r="K38" s="96"/>
      <c r="L38" s="286"/>
      <c r="M38" s="255"/>
      <c r="N38" s="96"/>
      <c r="O38" s="96"/>
      <c r="P38" s="259"/>
      <c r="Q38" s="252"/>
      <c r="R38" s="136"/>
      <c r="S38" s="54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37"/>
      <c r="AH38" s="138"/>
      <c r="AI38" s="136"/>
      <c r="AJ38" s="136"/>
      <c r="AK38" s="137"/>
      <c r="AL38" s="137"/>
      <c r="AM38" s="137"/>
    </row>
    <row r="39" spans="1:39" ht="12.75" customHeight="1">
      <c r="A39" s="205"/>
      <c r="B39" s="258"/>
      <c r="C39" s="253"/>
      <c r="D39" s="253"/>
      <c r="E39" s="205"/>
      <c r="F39" s="205"/>
      <c r="G39" s="205"/>
      <c r="H39" s="205"/>
      <c r="I39" s="207"/>
      <c r="J39" s="204"/>
      <c r="K39" s="96"/>
      <c r="L39" s="98"/>
      <c r="M39" s="255"/>
      <c r="N39" s="96"/>
      <c r="O39" s="97"/>
      <c r="P39" s="259"/>
      <c r="Q39" s="252"/>
      <c r="R39" s="136"/>
      <c r="S39" s="54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37"/>
      <c r="AH39" s="138"/>
      <c r="AI39" s="136"/>
      <c r="AJ39" s="136"/>
      <c r="AK39" s="137"/>
      <c r="AL39" s="137"/>
      <c r="AM39" s="137"/>
    </row>
    <row r="41" spans="1:39" ht="12.75" customHeight="1">
      <c r="A41" s="137"/>
      <c r="B41" s="139"/>
      <c r="C41" s="136"/>
      <c r="D41" s="136"/>
      <c r="E41" s="137"/>
      <c r="F41" s="137"/>
      <c r="G41" s="137"/>
      <c r="H41" s="140"/>
      <c r="I41" s="140"/>
      <c r="J41" s="140"/>
      <c r="K41" s="136"/>
      <c r="L41" s="137"/>
      <c r="M41" s="137"/>
      <c r="N41" s="137"/>
      <c r="O41" s="140"/>
      <c r="P41" s="140"/>
      <c r="Q41" s="140"/>
      <c r="R41" s="136"/>
      <c r="S41" s="54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37"/>
      <c r="AH41" s="138"/>
      <c r="AI41" s="136"/>
      <c r="AJ41" s="136"/>
      <c r="AK41" s="137"/>
      <c r="AL41" s="137"/>
      <c r="AM41" s="137"/>
    </row>
    <row r="42" spans="1:39">
      <c r="A42" s="141" t="s">
        <v>593</v>
      </c>
      <c r="B42" s="141"/>
      <c r="C42" s="141"/>
      <c r="D42" s="141"/>
      <c r="E42" s="142"/>
      <c r="F42" s="104"/>
      <c r="G42" s="104"/>
      <c r="H42" s="104"/>
      <c r="I42" s="104"/>
      <c r="J42" s="1"/>
      <c r="K42" s="6"/>
      <c r="L42" s="6"/>
      <c r="M42" s="6"/>
      <c r="N42" s="1"/>
      <c r="O42" s="1"/>
      <c r="P42" s="37"/>
      <c r="Q42" s="37"/>
      <c r="R42" s="37"/>
      <c r="S42" s="6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37"/>
      <c r="AH42" s="37"/>
      <c r="AI42" s="37"/>
      <c r="AJ42" s="37"/>
      <c r="AK42" s="37"/>
      <c r="AL42" s="37"/>
      <c r="AM42" s="37"/>
    </row>
    <row r="43" spans="1:39" ht="38.25">
      <c r="A43" s="93" t="s">
        <v>16</v>
      </c>
      <c r="B43" s="93" t="s">
        <v>551</v>
      </c>
      <c r="C43" s="93"/>
      <c r="D43" s="94" t="s">
        <v>562</v>
      </c>
      <c r="E43" s="93" t="s">
        <v>563</v>
      </c>
      <c r="F43" s="93" t="s">
        <v>564</v>
      </c>
      <c r="G43" s="93" t="s">
        <v>585</v>
      </c>
      <c r="H43" s="93" t="s">
        <v>566</v>
      </c>
      <c r="I43" s="93" t="s">
        <v>567</v>
      </c>
      <c r="J43" s="92" t="s">
        <v>568</v>
      </c>
      <c r="K43" s="92" t="s">
        <v>594</v>
      </c>
      <c r="L43" s="95" t="s">
        <v>570</v>
      </c>
      <c r="M43" s="135" t="s">
        <v>591</v>
      </c>
      <c r="N43" s="93" t="s">
        <v>592</v>
      </c>
      <c r="O43" s="93" t="s">
        <v>572</v>
      </c>
      <c r="P43" s="94" t="s">
        <v>573</v>
      </c>
      <c r="Q43" s="256"/>
      <c r="R43" s="37"/>
      <c r="S43" s="6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37"/>
      <c r="AH43" s="37"/>
      <c r="AI43" s="37"/>
      <c r="AJ43" s="37"/>
      <c r="AK43" s="37"/>
      <c r="AL43" s="37"/>
      <c r="AM43" s="37"/>
    </row>
    <row r="44" spans="1:39" ht="12.75" customHeight="1">
      <c r="A44" s="345">
        <v>1</v>
      </c>
      <c r="B44" s="343">
        <v>45373</v>
      </c>
      <c r="C44" s="305"/>
      <c r="D44" s="305" t="s">
        <v>901</v>
      </c>
      <c r="E44" s="306" t="s">
        <v>587</v>
      </c>
      <c r="F44" s="306">
        <v>49</v>
      </c>
      <c r="G44" s="306"/>
      <c r="H44" s="306">
        <v>57.5</v>
      </c>
      <c r="I44" s="307"/>
      <c r="J44" s="347" t="s">
        <v>978</v>
      </c>
      <c r="K44" s="300">
        <f>H44-F44</f>
        <v>8.5</v>
      </c>
      <c r="L44" s="301">
        <v>50</v>
      </c>
      <c r="M44" s="349">
        <v>1400</v>
      </c>
      <c r="N44" s="300">
        <v>200</v>
      </c>
      <c r="O44" s="347" t="s">
        <v>578</v>
      </c>
      <c r="P44" s="343">
        <v>45384</v>
      </c>
      <c r="Q44" s="252"/>
      <c r="R44" s="136"/>
      <c r="S44" s="54" t="s">
        <v>577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37"/>
      <c r="AH44" s="138"/>
      <c r="AI44" s="136"/>
      <c r="AJ44" s="136"/>
      <c r="AK44" s="137"/>
      <c r="AL44" s="137"/>
      <c r="AM44" s="137"/>
    </row>
    <row r="45" spans="1:39" ht="12.75" customHeight="1">
      <c r="A45" s="346"/>
      <c r="B45" s="344"/>
      <c r="C45" s="305"/>
      <c r="D45" s="305" t="s">
        <v>902</v>
      </c>
      <c r="E45" s="306" t="s">
        <v>858</v>
      </c>
      <c r="F45" s="306">
        <v>19.5</v>
      </c>
      <c r="G45" s="306"/>
      <c r="H45" s="306">
        <v>20.5</v>
      </c>
      <c r="I45" s="307"/>
      <c r="J45" s="348"/>
      <c r="K45" s="300">
        <f>F45-H45</f>
        <v>-1</v>
      </c>
      <c r="L45" s="301">
        <v>50</v>
      </c>
      <c r="M45" s="350"/>
      <c r="N45" s="300">
        <v>200</v>
      </c>
      <c r="O45" s="348"/>
      <c r="P45" s="344"/>
      <c r="Q45" s="252"/>
      <c r="R45" s="136"/>
      <c r="S45" s="5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37"/>
      <c r="AH45" s="138"/>
      <c r="AI45" s="136"/>
      <c r="AJ45" s="136"/>
      <c r="AK45" s="137"/>
      <c r="AL45" s="137"/>
      <c r="AM45" s="137"/>
    </row>
    <row r="46" spans="1:39" ht="12.75" customHeight="1">
      <c r="A46" s="345">
        <v>2</v>
      </c>
      <c r="B46" s="343">
        <v>45379</v>
      </c>
      <c r="C46" s="305"/>
      <c r="D46" s="305" t="s">
        <v>919</v>
      </c>
      <c r="E46" s="306" t="s">
        <v>587</v>
      </c>
      <c r="F46" s="306">
        <v>325</v>
      </c>
      <c r="G46" s="306"/>
      <c r="H46" s="306">
        <v>475</v>
      </c>
      <c r="I46" s="307"/>
      <c r="J46" s="347" t="s">
        <v>930</v>
      </c>
      <c r="K46" s="300">
        <f t="shared" ref="K46" si="8">H46-F46</f>
        <v>150</v>
      </c>
      <c r="L46" s="301">
        <v>50</v>
      </c>
      <c r="M46" s="349">
        <v>1175</v>
      </c>
      <c r="N46" s="300">
        <v>15</v>
      </c>
      <c r="O46" s="347" t="s">
        <v>578</v>
      </c>
      <c r="P46" s="343">
        <v>45383</v>
      </c>
      <c r="Q46" s="252"/>
      <c r="R46" s="136"/>
      <c r="S46" s="54" t="s">
        <v>577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37"/>
      <c r="AH46" s="138"/>
      <c r="AI46" s="136"/>
      <c r="AJ46" s="136"/>
      <c r="AK46" s="137"/>
      <c r="AL46" s="137"/>
      <c r="AM46" s="137"/>
    </row>
    <row r="47" spans="1:39" ht="12.75" customHeight="1">
      <c r="A47" s="346"/>
      <c r="B47" s="344"/>
      <c r="C47" s="305"/>
      <c r="D47" s="305" t="s">
        <v>920</v>
      </c>
      <c r="E47" s="306" t="s">
        <v>858</v>
      </c>
      <c r="F47" s="306">
        <v>130</v>
      </c>
      <c r="G47" s="306"/>
      <c r="H47" s="306">
        <v>195</v>
      </c>
      <c r="I47" s="307"/>
      <c r="J47" s="348"/>
      <c r="K47" s="300">
        <f>F47-H47</f>
        <v>-65</v>
      </c>
      <c r="L47" s="301">
        <v>50</v>
      </c>
      <c r="M47" s="350"/>
      <c r="N47" s="300">
        <v>15</v>
      </c>
      <c r="O47" s="348"/>
      <c r="P47" s="344"/>
      <c r="Q47" s="252"/>
      <c r="R47" s="136"/>
      <c r="S47" s="54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37"/>
      <c r="AH47" s="138"/>
      <c r="AI47" s="136"/>
      <c r="AJ47" s="136"/>
      <c r="AK47" s="137"/>
      <c r="AL47" s="137"/>
      <c r="AM47" s="137"/>
    </row>
    <row r="48" spans="1:39" ht="12.75" customHeight="1">
      <c r="A48" s="357">
        <v>3</v>
      </c>
      <c r="B48" s="355">
        <v>45379</v>
      </c>
      <c r="C48" s="296"/>
      <c r="D48" s="296" t="s">
        <v>921</v>
      </c>
      <c r="E48" s="297" t="s">
        <v>858</v>
      </c>
      <c r="F48" s="297">
        <v>46</v>
      </c>
      <c r="G48" s="297"/>
      <c r="H48" s="297">
        <v>11</v>
      </c>
      <c r="I48" s="298"/>
      <c r="J48" s="353" t="s">
        <v>929</v>
      </c>
      <c r="K48" s="293">
        <f>F48-H48</f>
        <v>35</v>
      </c>
      <c r="L48" s="294">
        <v>50</v>
      </c>
      <c r="M48" s="351">
        <v>-2460</v>
      </c>
      <c r="N48" s="293">
        <v>40</v>
      </c>
      <c r="O48" s="353" t="s">
        <v>588</v>
      </c>
      <c r="P48" s="355">
        <v>45383</v>
      </c>
      <c r="Q48" s="252"/>
      <c r="R48" s="136"/>
      <c r="S48" s="54" t="s">
        <v>866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37"/>
      <c r="AH48" s="138"/>
      <c r="AI48" s="136"/>
      <c r="AJ48" s="136"/>
      <c r="AK48" s="137"/>
      <c r="AL48" s="137"/>
      <c r="AM48" s="137"/>
    </row>
    <row r="49" spans="1:39" ht="12.75" customHeight="1">
      <c r="A49" s="358"/>
      <c r="B49" s="356"/>
      <c r="C49" s="296"/>
      <c r="D49" s="296" t="s">
        <v>922</v>
      </c>
      <c r="E49" s="297" t="s">
        <v>858</v>
      </c>
      <c r="F49" s="297">
        <v>53.5</v>
      </c>
      <c r="G49" s="297"/>
      <c r="H49" s="297">
        <v>147.5</v>
      </c>
      <c r="I49" s="298"/>
      <c r="J49" s="354"/>
      <c r="K49" s="293">
        <f>F49-H49</f>
        <v>-94</v>
      </c>
      <c r="L49" s="294">
        <v>50</v>
      </c>
      <c r="M49" s="352"/>
      <c r="N49" s="293">
        <v>40</v>
      </c>
      <c r="O49" s="354"/>
      <c r="P49" s="356"/>
      <c r="Q49" s="252"/>
      <c r="R49" s="136"/>
      <c r="S49" s="54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7"/>
      <c r="AH49" s="138"/>
      <c r="AI49" s="136"/>
      <c r="AJ49" s="136"/>
      <c r="AK49" s="137"/>
      <c r="AL49" s="137"/>
      <c r="AM49" s="137"/>
    </row>
    <row r="50" spans="1:39" ht="12.75" customHeight="1">
      <c r="A50" s="308">
        <v>4</v>
      </c>
      <c r="B50" s="304">
        <v>45383</v>
      </c>
      <c r="C50" s="305"/>
      <c r="D50" s="305" t="s">
        <v>936</v>
      </c>
      <c r="E50" s="306" t="s">
        <v>858</v>
      </c>
      <c r="F50" s="306">
        <v>124</v>
      </c>
      <c r="G50" s="306">
        <v>155</v>
      </c>
      <c r="H50" s="306">
        <v>104</v>
      </c>
      <c r="I50" s="307" t="s">
        <v>934</v>
      </c>
      <c r="J50" s="299" t="s">
        <v>935</v>
      </c>
      <c r="K50" s="300">
        <f>F50-H50</f>
        <v>20</v>
      </c>
      <c r="L50" s="301">
        <v>50</v>
      </c>
      <c r="M50" s="302">
        <f t="shared" ref="M50" si="9">(K50*N50)-L50</f>
        <v>950</v>
      </c>
      <c r="N50" s="300">
        <v>50</v>
      </c>
      <c r="O50" s="299" t="s">
        <v>578</v>
      </c>
      <c r="P50" s="303">
        <v>45383</v>
      </c>
      <c r="Q50" s="252"/>
      <c r="R50" s="136"/>
      <c r="S50" s="54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7"/>
      <c r="AH50" s="138"/>
      <c r="AI50" s="136"/>
      <c r="AJ50" s="136"/>
      <c r="AK50" s="137"/>
      <c r="AL50" s="137"/>
      <c r="AM50" s="137"/>
    </row>
    <row r="51" spans="1:39" ht="12.75" customHeight="1">
      <c r="A51" s="308">
        <v>5</v>
      </c>
      <c r="B51" s="304">
        <v>45384</v>
      </c>
      <c r="C51" s="305"/>
      <c r="D51" s="305" t="s">
        <v>974</v>
      </c>
      <c r="E51" s="306" t="s">
        <v>587</v>
      </c>
      <c r="F51" s="306">
        <v>21.5</v>
      </c>
      <c r="G51" s="306">
        <v>0</v>
      </c>
      <c r="H51" s="306">
        <v>46.5</v>
      </c>
      <c r="I51" s="307" t="s">
        <v>975</v>
      </c>
      <c r="J51" s="299" t="s">
        <v>745</v>
      </c>
      <c r="K51" s="300">
        <f>H51-F51</f>
        <v>25</v>
      </c>
      <c r="L51" s="301">
        <v>50</v>
      </c>
      <c r="M51" s="302">
        <f t="shared" ref="M51" si="10">(K51*N51)-L51</f>
        <v>950</v>
      </c>
      <c r="N51" s="300">
        <v>40</v>
      </c>
      <c r="O51" s="299" t="s">
        <v>578</v>
      </c>
      <c r="P51" s="303">
        <v>45384</v>
      </c>
      <c r="Q51" s="252"/>
      <c r="R51" s="136"/>
      <c r="S51" s="54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7"/>
      <c r="AH51" s="138"/>
      <c r="AI51" s="136"/>
      <c r="AJ51" s="136"/>
      <c r="AK51" s="137"/>
      <c r="AL51" s="137"/>
      <c r="AM51" s="137"/>
    </row>
    <row r="52" spans="1:39" ht="12.75" customHeight="1">
      <c r="A52" s="345">
        <v>6</v>
      </c>
      <c r="B52" s="343">
        <v>45384</v>
      </c>
      <c r="C52" s="305"/>
      <c r="D52" s="305" t="s">
        <v>979</v>
      </c>
      <c r="E52" s="306" t="s">
        <v>587</v>
      </c>
      <c r="F52" s="306">
        <v>24.5</v>
      </c>
      <c r="G52" s="306"/>
      <c r="H52" s="306">
        <v>40.5</v>
      </c>
      <c r="I52" s="307"/>
      <c r="J52" s="347" t="s">
        <v>984</v>
      </c>
      <c r="K52" s="300">
        <f>H52-F52</f>
        <v>16</v>
      </c>
      <c r="L52" s="301">
        <v>50</v>
      </c>
      <c r="M52" s="349">
        <v>4850</v>
      </c>
      <c r="N52" s="300">
        <v>900</v>
      </c>
      <c r="O52" s="347" t="s">
        <v>578</v>
      </c>
      <c r="P52" s="343">
        <v>45384</v>
      </c>
      <c r="Q52" s="252"/>
      <c r="R52" s="136"/>
      <c r="S52" s="5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7"/>
      <c r="AH52" s="138"/>
      <c r="AI52" s="136"/>
      <c r="AJ52" s="136"/>
      <c r="AK52" s="137"/>
      <c r="AL52" s="137"/>
      <c r="AM52" s="137"/>
    </row>
    <row r="53" spans="1:39" ht="12.75" customHeight="1">
      <c r="A53" s="346"/>
      <c r="B53" s="344"/>
      <c r="C53" s="305"/>
      <c r="D53" s="305" t="s">
        <v>980</v>
      </c>
      <c r="E53" s="306" t="s">
        <v>858</v>
      </c>
      <c r="F53" s="306">
        <v>14</v>
      </c>
      <c r="G53" s="306"/>
      <c r="H53" s="306">
        <v>24.5</v>
      </c>
      <c r="I53" s="307"/>
      <c r="J53" s="348"/>
      <c r="K53" s="300">
        <f>F53-H53</f>
        <v>-10.5</v>
      </c>
      <c r="L53" s="301">
        <v>50</v>
      </c>
      <c r="M53" s="350"/>
      <c r="N53" s="300">
        <v>900</v>
      </c>
      <c r="O53" s="348"/>
      <c r="P53" s="344"/>
      <c r="Q53" s="252"/>
      <c r="R53" s="136"/>
      <c r="S53" s="5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7"/>
      <c r="AH53" s="138"/>
      <c r="AI53" s="136"/>
      <c r="AJ53" s="136"/>
      <c r="AK53" s="137"/>
      <c r="AL53" s="137"/>
      <c r="AM53" s="137"/>
    </row>
    <row r="54" spans="1:39" ht="12.75" customHeight="1">
      <c r="A54" s="321">
        <v>7</v>
      </c>
      <c r="B54" s="322">
        <v>45384</v>
      </c>
      <c r="C54" s="323"/>
      <c r="D54" s="323" t="s">
        <v>974</v>
      </c>
      <c r="E54" s="324" t="s">
        <v>587</v>
      </c>
      <c r="F54" s="324">
        <v>6</v>
      </c>
      <c r="G54" s="324">
        <v>0</v>
      </c>
      <c r="H54" s="324">
        <v>0</v>
      </c>
      <c r="I54" s="325" t="s">
        <v>985</v>
      </c>
      <c r="J54" s="326" t="s">
        <v>986</v>
      </c>
      <c r="K54" s="327">
        <f>H54-F54</f>
        <v>-6</v>
      </c>
      <c r="L54" s="328">
        <v>25</v>
      </c>
      <c r="M54" s="329">
        <f t="shared" ref="M54" si="11">(K54*N54)-L54</f>
        <v>-265</v>
      </c>
      <c r="N54" s="327">
        <v>40</v>
      </c>
      <c r="O54" s="326" t="s">
        <v>595</v>
      </c>
      <c r="P54" s="330">
        <v>45384</v>
      </c>
      <c r="Q54" s="252"/>
      <c r="R54" s="136"/>
      <c r="S54" s="5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7"/>
      <c r="AH54" s="138"/>
      <c r="AI54" s="136"/>
      <c r="AJ54" s="136"/>
      <c r="AK54" s="137"/>
      <c r="AL54" s="137"/>
      <c r="AM54" s="137"/>
    </row>
    <row r="55" spans="1:39" ht="12.75" customHeight="1">
      <c r="A55" s="318"/>
      <c r="B55" s="319"/>
      <c r="C55" s="253"/>
      <c r="D55" s="253"/>
      <c r="E55" s="205"/>
      <c r="F55" s="205"/>
      <c r="G55" s="205"/>
      <c r="H55" s="205"/>
      <c r="I55" s="207"/>
      <c r="J55" s="320"/>
      <c r="K55" s="205"/>
      <c r="L55" s="208"/>
      <c r="M55" s="284"/>
      <c r="N55" s="205"/>
      <c r="O55" s="320"/>
      <c r="P55" s="319"/>
      <c r="Q55" s="252"/>
      <c r="R55" s="136"/>
      <c r="S55" s="5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7"/>
      <c r="AH55" s="138"/>
      <c r="AI55" s="136"/>
      <c r="AJ55" s="136"/>
      <c r="AK55" s="137"/>
      <c r="AL55" s="137"/>
      <c r="AM55" s="137"/>
    </row>
    <row r="56" spans="1:39" s="277" customFormat="1" ht="12.75" customHeight="1">
      <c r="A56" s="267"/>
      <c r="B56" s="268"/>
      <c r="C56" s="269"/>
      <c r="D56" s="269"/>
      <c r="E56" s="267"/>
      <c r="F56" s="267"/>
      <c r="G56" s="267"/>
      <c r="H56" s="267"/>
      <c r="I56" s="270"/>
      <c r="J56" s="270"/>
      <c r="K56" s="267"/>
      <c r="L56" s="279"/>
      <c r="M56" s="278"/>
      <c r="N56" s="267"/>
      <c r="O56" s="270"/>
      <c r="P56" s="268"/>
      <c r="Q56" s="271"/>
      <c r="R56" s="272"/>
      <c r="S56" s="273"/>
      <c r="T56" s="274"/>
      <c r="U56" s="274"/>
      <c r="V56" s="274"/>
      <c r="W56" s="274"/>
      <c r="X56" s="274"/>
      <c r="Y56" s="274"/>
      <c r="Z56" s="274"/>
      <c r="AA56" s="274"/>
      <c r="AB56" s="274"/>
      <c r="AC56" s="274"/>
      <c r="AD56" s="274"/>
      <c r="AE56" s="274"/>
      <c r="AF56" s="274"/>
      <c r="AG56" s="275"/>
      <c r="AH56" s="276"/>
      <c r="AI56" s="272"/>
      <c r="AJ56" s="272"/>
      <c r="AK56" s="275"/>
      <c r="AL56" s="275"/>
      <c r="AM56" s="275"/>
    </row>
    <row r="57" spans="1:39" ht="38.25" customHeight="1">
      <c r="A57" s="91" t="s">
        <v>599</v>
      </c>
      <c r="B57" s="143"/>
      <c r="C57" s="143"/>
      <c r="D57" s="144"/>
      <c r="E57" s="125"/>
      <c r="F57" s="6"/>
      <c r="G57" s="6"/>
      <c r="H57" s="126"/>
      <c r="I57" s="145"/>
      <c r="J57" s="1"/>
      <c r="K57" s="6"/>
      <c r="L57" s="6"/>
      <c r="M57" s="6"/>
      <c r="N57" s="1"/>
      <c r="O57" s="1"/>
      <c r="R57" s="1"/>
      <c r="S57" s="6"/>
      <c r="T57" s="1"/>
      <c r="U57" s="1"/>
      <c r="V57" s="1"/>
      <c r="W57" s="1"/>
      <c r="X57" s="1"/>
      <c r="Y57" s="6"/>
      <c r="Z57" s="1"/>
      <c r="AA57" s="1"/>
      <c r="AB57" s="1"/>
      <c r="AC57" s="1"/>
      <c r="AD57" s="1"/>
      <c r="AE57" s="6"/>
      <c r="AF57" s="1"/>
      <c r="AG57" s="1"/>
      <c r="AH57" s="1"/>
      <c r="AI57" s="1"/>
      <c r="AJ57" s="1"/>
      <c r="AK57" s="6"/>
      <c r="AL57" s="1"/>
    </row>
    <row r="58" spans="1:39" ht="38.25">
      <c r="A58" s="92" t="s">
        <v>16</v>
      </c>
      <c r="B58" s="93" t="s">
        <v>551</v>
      </c>
      <c r="C58" s="93"/>
      <c r="D58" s="94" t="s">
        <v>562</v>
      </c>
      <c r="E58" s="93" t="s">
        <v>563</v>
      </c>
      <c r="F58" s="93" t="s">
        <v>564</v>
      </c>
      <c r="G58" s="93" t="s">
        <v>565</v>
      </c>
      <c r="H58" s="93" t="s">
        <v>566</v>
      </c>
      <c r="I58" s="93" t="s">
        <v>567</v>
      </c>
      <c r="J58" s="92" t="s">
        <v>568</v>
      </c>
      <c r="K58" s="129" t="s">
        <v>586</v>
      </c>
      <c r="L58" s="130" t="s">
        <v>570</v>
      </c>
      <c r="M58" s="95" t="s">
        <v>571</v>
      </c>
      <c r="N58" s="93" t="s">
        <v>572</v>
      </c>
      <c r="O58" s="94" t="s">
        <v>573</v>
      </c>
      <c r="P58" s="215" t="s">
        <v>574</v>
      </c>
      <c r="Q58" s="217" t="s">
        <v>851</v>
      </c>
      <c r="R58" s="37"/>
      <c r="S58" s="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</row>
    <row r="59" spans="1:39" ht="12.75" customHeight="1">
      <c r="A59" s="205">
        <v>1</v>
      </c>
      <c r="B59" s="206">
        <v>45356</v>
      </c>
      <c r="C59" s="253"/>
      <c r="D59" s="253" t="s">
        <v>298</v>
      </c>
      <c r="E59" s="205" t="s">
        <v>575</v>
      </c>
      <c r="F59" s="205" t="s">
        <v>888</v>
      </c>
      <c r="G59" s="205">
        <v>35</v>
      </c>
      <c r="H59" s="205"/>
      <c r="I59" s="205" t="s">
        <v>886</v>
      </c>
      <c r="J59" s="205" t="s">
        <v>576</v>
      </c>
      <c r="K59" s="205"/>
      <c r="L59" s="282"/>
      <c r="M59" s="283"/>
      <c r="N59" s="205"/>
      <c r="O59" s="258"/>
      <c r="P59" s="208">
        <f>VLOOKUP(D59,'MidCap Intra'!$B$11:$C$568,2,0)</f>
        <v>39.65</v>
      </c>
      <c r="Q59" s="280"/>
      <c r="S59" s="281" t="s">
        <v>577</v>
      </c>
      <c r="T59" s="233"/>
      <c r="U59" s="233"/>
      <c r="V59" s="233"/>
      <c r="W59" s="233"/>
      <c r="X59" s="233"/>
      <c r="Y59" s="233"/>
      <c r="Z59" s="233"/>
    </row>
    <row r="60" spans="1:39" ht="12.75" customHeight="1">
      <c r="A60" s="205"/>
      <c r="B60" s="206"/>
      <c r="C60" s="253"/>
      <c r="D60" s="253"/>
      <c r="E60" s="205"/>
      <c r="F60" s="205"/>
      <c r="G60" s="205"/>
      <c r="H60" s="205"/>
      <c r="I60" s="205"/>
      <c r="J60" s="205"/>
      <c r="K60" s="205"/>
      <c r="L60" s="282"/>
      <c r="M60" s="283"/>
      <c r="N60" s="205"/>
      <c r="O60" s="258"/>
      <c r="P60" s="206"/>
      <c r="Q60" s="280"/>
      <c r="S60" s="281"/>
      <c r="T60" s="233"/>
      <c r="U60" s="233"/>
      <c r="V60" s="233"/>
      <c r="W60" s="233"/>
      <c r="X60" s="233"/>
      <c r="Y60" s="233"/>
      <c r="Z60" s="233"/>
    </row>
    <row r="61" spans="1:39" ht="12.75" customHeight="1">
      <c r="A61" s="111" t="s">
        <v>579</v>
      </c>
      <c r="B61" s="111"/>
      <c r="C61" s="111"/>
      <c r="D61" s="111"/>
      <c r="E61" s="37"/>
      <c r="F61" s="118" t="s">
        <v>581</v>
      </c>
      <c r="G61" s="54"/>
      <c r="H61" s="54"/>
      <c r="I61" s="54"/>
      <c r="J61" s="6"/>
      <c r="K61" s="131"/>
      <c r="L61" s="132"/>
      <c r="M61" s="6"/>
      <c r="N61" s="101"/>
      <c r="O61" s="146"/>
      <c r="P61" s="1"/>
      <c r="Q61" s="223"/>
      <c r="R61" s="1"/>
      <c r="S61" s="6"/>
      <c r="T61" s="1"/>
      <c r="U61" s="1"/>
      <c r="V61" s="1"/>
      <c r="W61" s="1"/>
      <c r="X61" s="1"/>
      <c r="Y61" s="1"/>
      <c r="Z61" s="1"/>
      <c r="AA61" s="1"/>
    </row>
    <row r="62" spans="1:39" ht="12.75" customHeight="1">
      <c r="A62" s="117" t="s">
        <v>580</v>
      </c>
      <c r="B62" s="111"/>
      <c r="C62" s="111"/>
      <c r="D62" s="111"/>
      <c r="E62" s="6"/>
      <c r="F62" s="118" t="s">
        <v>584</v>
      </c>
      <c r="G62" s="6"/>
      <c r="H62" s="6" t="s">
        <v>601</v>
      </c>
      <c r="I62" s="6"/>
      <c r="J62" s="1"/>
      <c r="K62" s="6"/>
      <c r="L62" s="6"/>
      <c r="M62" s="6"/>
      <c r="N62" s="1"/>
      <c r="O62" s="1"/>
      <c r="R62" s="1"/>
      <c r="S62" s="6"/>
      <c r="T62" s="1"/>
      <c r="U62" s="1"/>
      <c r="V62" s="1"/>
      <c r="W62" s="1"/>
      <c r="X62" s="1"/>
      <c r="Y62" s="1"/>
      <c r="Z62" s="1"/>
      <c r="AA62" s="1"/>
    </row>
    <row r="63" spans="1:39" ht="12.75" customHeight="1">
      <c r="A63" s="117"/>
      <c r="B63" s="111"/>
      <c r="C63" s="111"/>
      <c r="D63" s="111"/>
      <c r="E63" s="6"/>
      <c r="F63" s="118"/>
      <c r="G63" s="6"/>
      <c r="H63" s="6"/>
      <c r="I63" s="6"/>
      <c r="J63" s="1"/>
      <c r="K63" s="6"/>
      <c r="L63" s="6"/>
      <c r="M63" s="6"/>
      <c r="N63" s="1"/>
      <c r="O63" s="1"/>
      <c r="R63" s="1"/>
      <c r="S63" s="54"/>
      <c r="T63" s="1"/>
      <c r="U63" s="1"/>
      <c r="V63" s="1"/>
      <c r="W63" s="1"/>
      <c r="X63" s="1"/>
      <c r="Y63" s="1"/>
      <c r="Z63" s="1"/>
      <c r="AA63" s="1"/>
    </row>
    <row r="64" spans="1:39" ht="12.75" customHeight="1">
      <c r="A64" s="117"/>
      <c r="B64" s="111"/>
      <c r="C64" s="111"/>
      <c r="D64" s="111"/>
      <c r="E64" s="6"/>
      <c r="F64" s="118"/>
      <c r="G64" s="54"/>
      <c r="H64" s="37"/>
      <c r="I64" s="54"/>
      <c r="J64" s="6"/>
      <c r="K64" s="131"/>
      <c r="L64" s="132"/>
      <c r="M64" s="6"/>
      <c r="N64" s="101"/>
      <c r="O64" s="133"/>
      <c r="P64" s="1"/>
      <c r="Q64" s="223"/>
      <c r="R64" s="1"/>
      <c r="S64" s="6"/>
      <c r="T64" s="1"/>
      <c r="U64" s="1"/>
      <c r="V64" s="1"/>
      <c r="W64" s="1"/>
      <c r="X64" s="1"/>
      <c r="Y64" s="1"/>
      <c r="Z64" s="1"/>
      <c r="AA64" s="1"/>
    </row>
    <row r="65" spans="1:27" ht="12.75" customHeight="1">
      <c r="A65" s="117"/>
      <c r="B65" s="111"/>
      <c r="C65" s="111"/>
      <c r="D65" s="111"/>
      <c r="E65" s="6"/>
      <c r="F65" s="118"/>
      <c r="G65" s="54"/>
      <c r="H65" s="37"/>
      <c r="I65" s="54"/>
      <c r="J65" s="6"/>
      <c r="K65" s="131"/>
      <c r="L65" s="132"/>
      <c r="M65" s="6"/>
      <c r="N65" s="101"/>
      <c r="O65" s="133"/>
      <c r="P65" s="1"/>
      <c r="Q65" s="223"/>
      <c r="R65" s="1"/>
      <c r="S65" s="6"/>
      <c r="T65" s="1"/>
      <c r="U65" s="1"/>
      <c r="V65" s="1"/>
      <c r="W65" s="1"/>
      <c r="X65" s="1"/>
      <c r="Y65" s="1"/>
      <c r="Z65" s="1"/>
      <c r="AA65" s="1"/>
    </row>
    <row r="66" spans="1:27" ht="12.75" customHeight="1">
      <c r="A66" s="117"/>
      <c r="B66" s="111"/>
      <c r="C66" s="111"/>
      <c r="D66" s="111"/>
      <c r="E66" s="6"/>
      <c r="F66" s="118"/>
      <c r="G66" s="54"/>
      <c r="H66" s="37"/>
      <c r="I66" s="54"/>
      <c r="J66" s="6"/>
      <c r="K66" s="131"/>
      <c r="L66" s="132"/>
      <c r="M66" s="6"/>
      <c r="N66" s="101"/>
      <c r="O66" s="133"/>
      <c r="P66" s="1"/>
      <c r="Q66" s="223"/>
      <c r="R66" s="1"/>
      <c r="S66" s="6"/>
      <c r="T66" s="1"/>
      <c r="U66" s="1"/>
      <c r="V66" s="1"/>
      <c r="W66" s="1"/>
      <c r="X66" s="1"/>
      <c r="Y66" s="1"/>
      <c r="Z66" s="1"/>
      <c r="AA66" s="1"/>
    </row>
    <row r="67" spans="1:27" ht="12.75" customHeight="1">
      <c r="A67" s="117"/>
      <c r="B67" s="111"/>
      <c r="C67" s="111"/>
      <c r="D67" s="111"/>
      <c r="E67" s="6"/>
      <c r="F67" s="118"/>
      <c r="G67" s="54"/>
      <c r="H67" s="37"/>
      <c r="I67" s="54"/>
      <c r="J67" s="6"/>
      <c r="K67" s="131"/>
      <c r="L67" s="132"/>
      <c r="M67" s="6"/>
      <c r="N67" s="101"/>
      <c r="O67" s="133"/>
      <c r="P67" s="1"/>
      <c r="Q67" s="223"/>
      <c r="R67" s="1"/>
      <c r="S67" s="6"/>
      <c r="T67" s="1"/>
      <c r="U67" s="1"/>
      <c r="V67" s="1"/>
      <c r="W67" s="1"/>
      <c r="X67" s="1"/>
      <c r="Y67" s="1"/>
      <c r="Z67" s="1"/>
      <c r="AA67" s="1"/>
    </row>
    <row r="68" spans="1:27" ht="12.75" customHeight="1">
      <c r="A68" s="117"/>
      <c r="B68" s="111"/>
      <c r="C68" s="111"/>
      <c r="D68" s="111"/>
      <c r="E68" s="6"/>
      <c r="F68" s="118"/>
      <c r="G68" s="54"/>
      <c r="H68" s="37"/>
      <c r="I68" s="54"/>
      <c r="J68" s="6"/>
      <c r="K68" s="131"/>
      <c r="L68" s="132"/>
      <c r="M68" s="6"/>
      <c r="N68" s="101"/>
      <c r="O68" s="133"/>
      <c r="P68" s="1"/>
      <c r="Q68" s="223"/>
      <c r="R68" s="1"/>
      <c r="S68" s="6"/>
      <c r="T68" s="1"/>
      <c r="U68" s="1"/>
      <c r="V68" s="1"/>
      <c r="W68" s="1"/>
      <c r="X68" s="1"/>
      <c r="Y68" s="1"/>
      <c r="Z68" s="1"/>
      <c r="AA68" s="1"/>
    </row>
    <row r="69" spans="1:27" ht="12.75" customHeight="1">
      <c r="A69" s="117"/>
      <c r="B69" s="111"/>
      <c r="C69" s="111"/>
      <c r="D69" s="111"/>
      <c r="E69" s="6"/>
      <c r="F69" s="118"/>
      <c r="G69" s="54"/>
      <c r="H69" s="37"/>
      <c r="I69" s="54"/>
      <c r="J69" s="6"/>
      <c r="K69" s="131"/>
      <c r="L69" s="132"/>
      <c r="M69" s="6"/>
      <c r="N69" s="101"/>
      <c r="O69" s="133"/>
      <c r="P69" s="1"/>
      <c r="Q69" s="223"/>
      <c r="R69" s="1"/>
      <c r="S69" s="6"/>
      <c r="T69" s="1"/>
      <c r="U69" s="1"/>
      <c r="V69" s="1"/>
      <c r="W69" s="1"/>
      <c r="X69" s="1"/>
      <c r="Y69" s="1"/>
      <c r="Z69" s="1"/>
      <c r="AA69" s="1"/>
    </row>
    <row r="70" spans="1:27" ht="12.75" customHeight="1">
      <c r="A70" s="54"/>
      <c r="B70" s="100"/>
      <c r="C70" s="100"/>
      <c r="D70" s="37"/>
      <c r="E70" s="54"/>
      <c r="F70" s="54"/>
      <c r="G70" s="54"/>
      <c r="H70" s="37"/>
      <c r="I70" s="54"/>
      <c r="J70" s="6"/>
      <c r="K70" s="131"/>
      <c r="L70" s="132"/>
      <c r="M70" s="6"/>
      <c r="N70" s="101"/>
      <c r="O70" s="133"/>
      <c r="P70" s="1"/>
      <c r="Q70" s="223"/>
      <c r="R70" s="1"/>
      <c r="S70" s="6"/>
      <c r="T70" s="1"/>
      <c r="U70" s="1"/>
      <c r="V70" s="1"/>
      <c r="W70" s="1"/>
      <c r="X70" s="1"/>
      <c r="Y70" s="1"/>
      <c r="Z70" s="1"/>
      <c r="AA70" s="1"/>
    </row>
    <row r="71" spans="1:27" ht="38.25" customHeight="1">
      <c r="A71" s="37"/>
      <c r="B71" s="147" t="s">
        <v>602</v>
      </c>
      <c r="C71" s="147"/>
      <c r="D71" s="147"/>
      <c r="E71" s="147"/>
      <c r="F71" s="6"/>
      <c r="G71" s="6"/>
      <c r="H71" s="127"/>
      <c r="I71" s="6"/>
      <c r="J71" s="127"/>
      <c r="K71" s="128"/>
      <c r="L71" s="6"/>
      <c r="M71" s="6"/>
      <c r="N71" s="1"/>
      <c r="O71" s="1"/>
      <c r="P71" s="1"/>
      <c r="Q71" s="223"/>
      <c r="R71" s="1"/>
      <c r="S71" s="6"/>
      <c r="T71" s="1"/>
      <c r="U71" s="1"/>
      <c r="V71" s="1"/>
      <c r="W71" s="1"/>
      <c r="X71" s="1"/>
      <c r="Y71" s="1"/>
      <c r="Z71" s="1"/>
      <c r="AA71" s="1"/>
    </row>
    <row r="72" spans="1:27" ht="12.75" customHeight="1">
      <c r="A72" s="92" t="s">
        <v>16</v>
      </c>
      <c r="B72" s="93" t="s">
        <v>551</v>
      </c>
      <c r="C72" s="93"/>
      <c r="D72" s="94" t="s">
        <v>562</v>
      </c>
      <c r="E72" s="93" t="s">
        <v>563</v>
      </c>
      <c r="F72" s="93" t="s">
        <v>564</v>
      </c>
      <c r="G72" s="93" t="s">
        <v>603</v>
      </c>
      <c r="H72" s="93" t="s">
        <v>604</v>
      </c>
      <c r="I72" s="93" t="s">
        <v>567</v>
      </c>
      <c r="J72" s="148" t="s">
        <v>568</v>
      </c>
      <c r="K72" s="93" t="s">
        <v>569</v>
      </c>
      <c r="L72" s="93" t="s">
        <v>605</v>
      </c>
      <c r="M72" s="93" t="s">
        <v>572</v>
      </c>
      <c r="N72" s="94" t="s">
        <v>573</v>
      </c>
      <c r="O72" s="1"/>
      <c r="P72" s="1"/>
      <c r="Q72" s="223"/>
      <c r="R72" s="1"/>
      <c r="S72" s="6"/>
      <c r="T72" s="1"/>
      <c r="U72" s="1"/>
      <c r="V72" s="1"/>
      <c r="W72" s="1"/>
      <c r="X72" s="1"/>
      <c r="Y72" s="1"/>
      <c r="Z72" s="1"/>
      <c r="AA72" s="1"/>
    </row>
    <row r="73" spans="1:27" ht="12.75" customHeight="1">
      <c r="A73" s="149">
        <v>1</v>
      </c>
      <c r="B73" s="150">
        <v>41579</v>
      </c>
      <c r="C73" s="150"/>
      <c r="D73" s="151" t="s">
        <v>606</v>
      </c>
      <c r="E73" s="152" t="s">
        <v>575</v>
      </c>
      <c r="F73" s="153">
        <v>82</v>
      </c>
      <c r="G73" s="152" t="s">
        <v>607</v>
      </c>
      <c r="H73" s="152">
        <v>100</v>
      </c>
      <c r="I73" s="154">
        <v>100</v>
      </c>
      <c r="J73" s="155" t="s">
        <v>608</v>
      </c>
      <c r="K73" s="156">
        <f t="shared" ref="K73:K104" si="12">H73-F73</f>
        <v>18</v>
      </c>
      <c r="L73" s="157">
        <f t="shared" ref="L73:L104" si="13">K73/F73</f>
        <v>0.21951219512195122</v>
      </c>
      <c r="M73" s="152" t="s">
        <v>578</v>
      </c>
      <c r="N73" s="158">
        <v>42657</v>
      </c>
      <c r="O73" s="1"/>
      <c r="P73" s="1"/>
      <c r="Q73" s="223"/>
      <c r="R73" s="1"/>
      <c r="S73" s="6"/>
      <c r="T73" s="1"/>
      <c r="U73" s="1"/>
      <c r="V73" s="1"/>
      <c r="W73" s="1"/>
      <c r="X73" s="1"/>
      <c r="Y73" s="1"/>
      <c r="Z73" s="1"/>
      <c r="AA73" s="1"/>
    </row>
    <row r="74" spans="1:27" ht="12.75" customHeight="1">
      <c r="A74" s="149">
        <v>2</v>
      </c>
      <c r="B74" s="150">
        <v>41794</v>
      </c>
      <c r="C74" s="150"/>
      <c r="D74" s="151" t="s">
        <v>609</v>
      </c>
      <c r="E74" s="152" t="s">
        <v>587</v>
      </c>
      <c r="F74" s="153">
        <v>257</v>
      </c>
      <c r="G74" s="152" t="s">
        <v>607</v>
      </c>
      <c r="H74" s="152">
        <v>300</v>
      </c>
      <c r="I74" s="154">
        <v>300</v>
      </c>
      <c r="J74" s="155" t="s">
        <v>608</v>
      </c>
      <c r="K74" s="156">
        <f t="shared" si="12"/>
        <v>43</v>
      </c>
      <c r="L74" s="157">
        <f t="shared" si="13"/>
        <v>0.16731517509727625</v>
      </c>
      <c r="M74" s="152" t="s">
        <v>578</v>
      </c>
      <c r="N74" s="158">
        <v>41822</v>
      </c>
      <c r="O74" s="1"/>
      <c r="P74" s="1"/>
      <c r="Q74" s="223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27" ht="12.75" customHeight="1">
      <c r="A75" s="149">
        <v>3</v>
      </c>
      <c r="B75" s="150">
        <v>41828</v>
      </c>
      <c r="C75" s="150"/>
      <c r="D75" s="151" t="s">
        <v>610</v>
      </c>
      <c r="E75" s="152" t="s">
        <v>587</v>
      </c>
      <c r="F75" s="153">
        <v>393</v>
      </c>
      <c r="G75" s="152" t="s">
        <v>607</v>
      </c>
      <c r="H75" s="152">
        <v>468</v>
      </c>
      <c r="I75" s="154">
        <v>468</v>
      </c>
      <c r="J75" s="155" t="s">
        <v>608</v>
      </c>
      <c r="K75" s="156">
        <f t="shared" si="12"/>
        <v>75</v>
      </c>
      <c r="L75" s="157">
        <f t="shared" si="13"/>
        <v>0.19083969465648856</v>
      </c>
      <c r="M75" s="152" t="s">
        <v>578</v>
      </c>
      <c r="N75" s="158">
        <v>41863</v>
      </c>
      <c r="O75" s="1"/>
      <c r="P75" s="1"/>
      <c r="Q75" s="223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27" ht="12.75" customHeight="1">
      <c r="A76" s="149">
        <v>4</v>
      </c>
      <c r="B76" s="150">
        <v>41857</v>
      </c>
      <c r="C76" s="150"/>
      <c r="D76" s="151" t="s">
        <v>611</v>
      </c>
      <c r="E76" s="152" t="s">
        <v>587</v>
      </c>
      <c r="F76" s="153">
        <v>205</v>
      </c>
      <c r="G76" s="152" t="s">
        <v>607</v>
      </c>
      <c r="H76" s="152">
        <v>275</v>
      </c>
      <c r="I76" s="154">
        <v>250</v>
      </c>
      <c r="J76" s="155" t="s">
        <v>608</v>
      </c>
      <c r="K76" s="156">
        <f t="shared" si="12"/>
        <v>70</v>
      </c>
      <c r="L76" s="157">
        <f t="shared" si="13"/>
        <v>0.34146341463414637</v>
      </c>
      <c r="M76" s="152" t="s">
        <v>578</v>
      </c>
      <c r="N76" s="158">
        <v>41962</v>
      </c>
      <c r="O76" s="1"/>
      <c r="P76" s="1"/>
      <c r="Q76" s="223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27" ht="12.75" customHeight="1">
      <c r="A77" s="149">
        <v>5</v>
      </c>
      <c r="B77" s="150">
        <v>41886</v>
      </c>
      <c r="C77" s="150"/>
      <c r="D77" s="151" t="s">
        <v>612</v>
      </c>
      <c r="E77" s="152" t="s">
        <v>587</v>
      </c>
      <c r="F77" s="153">
        <v>162</v>
      </c>
      <c r="G77" s="152" t="s">
        <v>607</v>
      </c>
      <c r="H77" s="152">
        <v>190</v>
      </c>
      <c r="I77" s="154">
        <v>190</v>
      </c>
      <c r="J77" s="155" t="s">
        <v>608</v>
      </c>
      <c r="K77" s="156">
        <f t="shared" si="12"/>
        <v>28</v>
      </c>
      <c r="L77" s="157">
        <f t="shared" si="13"/>
        <v>0.1728395061728395</v>
      </c>
      <c r="M77" s="152" t="s">
        <v>578</v>
      </c>
      <c r="N77" s="158">
        <v>42006</v>
      </c>
      <c r="O77" s="1"/>
      <c r="P77" s="1"/>
      <c r="Q77" s="223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27" ht="12.75" customHeight="1">
      <c r="A78" s="149">
        <v>6</v>
      </c>
      <c r="B78" s="150">
        <v>41886</v>
      </c>
      <c r="C78" s="150"/>
      <c r="D78" s="151" t="s">
        <v>613</v>
      </c>
      <c r="E78" s="152" t="s">
        <v>587</v>
      </c>
      <c r="F78" s="153">
        <v>75</v>
      </c>
      <c r="G78" s="152" t="s">
        <v>607</v>
      </c>
      <c r="H78" s="152">
        <v>91.5</v>
      </c>
      <c r="I78" s="154" t="s">
        <v>600</v>
      </c>
      <c r="J78" s="155" t="s">
        <v>614</v>
      </c>
      <c r="K78" s="156">
        <f t="shared" si="12"/>
        <v>16.5</v>
      </c>
      <c r="L78" s="157">
        <f t="shared" si="13"/>
        <v>0.22</v>
      </c>
      <c r="M78" s="152" t="s">
        <v>578</v>
      </c>
      <c r="N78" s="158">
        <v>41954</v>
      </c>
      <c r="O78" s="1"/>
      <c r="P78" s="1"/>
      <c r="Q78" s="223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27" ht="12.75" customHeight="1">
      <c r="A79" s="149">
        <v>7</v>
      </c>
      <c r="B79" s="150">
        <v>41913</v>
      </c>
      <c r="C79" s="150"/>
      <c r="D79" s="151" t="s">
        <v>615</v>
      </c>
      <c r="E79" s="152" t="s">
        <v>587</v>
      </c>
      <c r="F79" s="153">
        <v>850</v>
      </c>
      <c r="G79" s="152" t="s">
        <v>607</v>
      </c>
      <c r="H79" s="152">
        <v>982.5</v>
      </c>
      <c r="I79" s="154">
        <v>1050</v>
      </c>
      <c r="J79" s="155" t="s">
        <v>616</v>
      </c>
      <c r="K79" s="156">
        <f t="shared" si="12"/>
        <v>132.5</v>
      </c>
      <c r="L79" s="157">
        <f t="shared" si="13"/>
        <v>0.15588235294117647</v>
      </c>
      <c r="M79" s="152" t="s">
        <v>578</v>
      </c>
      <c r="N79" s="158">
        <v>42039</v>
      </c>
      <c r="O79" s="1"/>
      <c r="P79" s="1"/>
      <c r="Q79" s="223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27" ht="12.75" customHeight="1">
      <c r="A80" s="149">
        <v>8</v>
      </c>
      <c r="B80" s="150">
        <v>41913</v>
      </c>
      <c r="C80" s="150"/>
      <c r="D80" s="151" t="s">
        <v>617</v>
      </c>
      <c r="E80" s="152" t="s">
        <v>587</v>
      </c>
      <c r="F80" s="153">
        <v>475</v>
      </c>
      <c r="G80" s="152" t="s">
        <v>607</v>
      </c>
      <c r="H80" s="152">
        <v>515</v>
      </c>
      <c r="I80" s="154">
        <v>600</v>
      </c>
      <c r="J80" s="155" t="s">
        <v>618</v>
      </c>
      <c r="K80" s="156">
        <f t="shared" si="12"/>
        <v>40</v>
      </c>
      <c r="L80" s="157">
        <f t="shared" si="13"/>
        <v>8.4210526315789472E-2</v>
      </c>
      <c r="M80" s="152" t="s">
        <v>578</v>
      </c>
      <c r="N80" s="158">
        <v>41939</v>
      </c>
      <c r="O80" s="1"/>
      <c r="P80" s="1"/>
      <c r="Q80" s="223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49">
        <v>9</v>
      </c>
      <c r="B81" s="150">
        <v>41913</v>
      </c>
      <c r="C81" s="150"/>
      <c r="D81" s="151" t="s">
        <v>619</v>
      </c>
      <c r="E81" s="152" t="s">
        <v>587</v>
      </c>
      <c r="F81" s="153">
        <v>86</v>
      </c>
      <c r="G81" s="152" t="s">
        <v>607</v>
      </c>
      <c r="H81" s="152">
        <v>99</v>
      </c>
      <c r="I81" s="154">
        <v>140</v>
      </c>
      <c r="J81" s="155" t="s">
        <v>620</v>
      </c>
      <c r="K81" s="156">
        <f t="shared" si="12"/>
        <v>13</v>
      </c>
      <c r="L81" s="157">
        <f t="shared" si="13"/>
        <v>0.15116279069767441</v>
      </c>
      <c r="M81" s="152" t="s">
        <v>578</v>
      </c>
      <c r="N81" s="158">
        <v>41939</v>
      </c>
      <c r="O81" s="1"/>
      <c r="P81" s="1"/>
      <c r="Q81" s="223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49">
        <v>10</v>
      </c>
      <c r="B82" s="150">
        <v>41926</v>
      </c>
      <c r="C82" s="150"/>
      <c r="D82" s="151" t="s">
        <v>621</v>
      </c>
      <c r="E82" s="152" t="s">
        <v>587</v>
      </c>
      <c r="F82" s="153">
        <v>496.6</v>
      </c>
      <c r="G82" s="152" t="s">
        <v>607</v>
      </c>
      <c r="H82" s="152">
        <v>621</v>
      </c>
      <c r="I82" s="154">
        <v>580</v>
      </c>
      <c r="J82" s="155" t="s">
        <v>608</v>
      </c>
      <c r="K82" s="156">
        <f t="shared" si="12"/>
        <v>124.39999999999998</v>
      </c>
      <c r="L82" s="157">
        <f t="shared" si="13"/>
        <v>0.25050342327829234</v>
      </c>
      <c r="M82" s="152" t="s">
        <v>578</v>
      </c>
      <c r="N82" s="158">
        <v>42605</v>
      </c>
      <c r="O82" s="1"/>
      <c r="P82" s="1"/>
      <c r="Q82" s="223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49">
        <v>11</v>
      </c>
      <c r="B83" s="150">
        <v>41926</v>
      </c>
      <c r="C83" s="150"/>
      <c r="D83" s="151" t="s">
        <v>622</v>
      </c>
      <c r="E83" s="152" t="s">
        <v>587</v>
      </c>
      <c r="F83" s="153">
        <v>2481.9</v>
      </c>
      <c r="G83" s="152" t="s">
        <v>607</v>
      </c>
      <c r="H83" s="152">
        <v>2840</v>
      </c>
      <c r="I83" s="154">
        <v>2870</v>
      </c>
      <c r="J83" s="155" t="s">
        <v>623</v>
      </c>
      <c r="K83" s="156">
        <f t="shared" si="12"/>
        <v>358.09999999999991</v>
      </c>
      <c r="L83" s="157">
        <f t="shared" si="13"/>
        <v>0.14428462065353154</v>
      </c>
      <c r="M83" s="152" t="s">
        <v>578</v>
      </c>
      <c r="N83" s="158">
        <v>42017</v>
      </c>
      <c r="O83" s="1"/>
      <c r="P83" s="1"/>
      <c r="Q83" s="223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49">
        <v>12</v>
      </c>
      <c r="B84" s="150">
        <v>41928</v>
      </c>
      <c r="C84" s="150"/>
      <c r="D84" s="151" t="s">
        <v>624</v>
      </c>
      <c r="E84" s="152" t="s">
        <v>587</v>
      </c>
      <c r="F84" s="153">
        <v>84.5</v>
      </c>
      <c r="G84" s="152" t="s">
        <v>607</v>
      </c>
      <c r="H84" s="152">
        <v>93</v>
      </c>
      <c r="I84" s="154">
        <v>110</v>
      </c>
      <c r="J84" s="155" t="s">
        <v>625</v>
      </c>
      <c r="K84" s="156">
        <f t="shared" si="12"/>
        <v>8.5</v>
      </c>
      <c r="L84" s="157">
        <f t="shared" si="13"/>
        <v>0.10059171597633136</v>
      </c>
      <c r="M84" s="152" t="s">
        <v>578</v>
      </c>
      <c r="N84" s="158">
        <v>41939</v>
      </c>
      <c r="O84" s="1"/>
      <c r="P84" s="1"/>
      <c r="Q84" s="223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49">
        <v>13</v>
      </c>
      <c r="B85" s="150">
        <v>41928</v>
      </c>
      <c r="C85" s="150"/>
      <c r="D85" s="151" t="s">
        <v>626</v>
      </c>
      <c r="E85" s="152" t="s">
        <v>587</v>
      </c>
      <c r="F85" s="153">
        <v>401</v>
      </c>
      <c r="G85" s="152" t="s">
        <v>607</v>
      </c>
      <c r="H85" s="152">
        <v>428</v>
      </c>
      <c r="I85" s="154">
        <v>450</v>
      </c>
      <c r="J85" s="155" t="s">
        <v>627</v>
      </c>
      <c r="K85" s="156">
        <f t="shared" si="12"/>
        <v>27</v>
      </c>
      <c r="L85" s="157">
        <f t="shared" si="13"/>
        <v>6.7331670822942641E-2</v>
      </c>
      <c r="M85" s="152" t="s">
        <v>578</v>
      </c>
      <c r="N85" s="158">
        <v>42020</v>
      </c>
      <c r="O85" s="1"/>
      <c r="P85" s="1"/>
      <c r="Q85" s="223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49">
        <v>14</v>
      </c>
      <c r="B86" s="150">
        <v>41928</v>
      </c>
      <c r="C86" s="150"/>
      <c r="D86" s="151" t="s">
        <v>628</v>
      </c>
      <c r="E86" s="152" t="s">
        <v>587</v>
      </c>
      <c r="F86" s="153">
        <v>101</v>
      </c>
      <c r="G86" s="152" t="s">
        <v>607</v>
      </c>
      <c r="H86" s="152">
        <v>112</v>
      </c>
      <c r="I86" s="154">
        <v>120</v>
      </c>
      <c r="J86" s="155" t="s">
        <v>629</v>
      </c>
      <c r="K86" s="156">
        <f t="shared" si="12"/>
        <v>11</v>
      </c>
      <c r="L86" s="157">
        <f t="shared" si="13"/>
        <v>0.10891089108910891</v>
      </c>
      <c r="M86" s="152" t="s">
        <v>578</v>
      </c>
      <c r="N86" s="158">
        <v>41939</v>
      </c>
      <c r="O86" s="1"/>
      <c r="P86" s="1"/>
      <c r="Q86" s="223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49">
        <v>15</v>
      </c>
      <c r="B87" s="150">
        <v>41954</v>
      </c>
      <c r="C87" s="150"/>
      <c r="D87" s="151" t="s">
        <v>630</v>
      </c>
      <c r="E87" s="152" t="s">
        <v>587</v>
      </c>
      <c r="F87" s="153">
        <v>59</v>
      </c>
      <c r="G87" s="152" t="s">
        <v>607</v>
      </c>
      <c r="H87" s="152">
        <v>76</v>
      </c>
      <c r="I87" s="154">
        <v>76</v>
      </c>
      <c r="J87" s="155" t="s">
        <v>608</v>
      </c>
      <c r="K87" s="156">
        <f t="shared" si="12"/>
        <v>17</v>
      </c>
      <c r="L87" s="157">
        <f t="shared" si="13"/>
        <v>0.28813559322033899</v>
      </c>
      <c r="M87" s="152" t="s">
        <v>578</v>
      </c>
      <c r="N87" s="158">
        <v>43032</v>
      </c>
      <c r="O87" s="1"/>
      <c r="P87" s="1"/>
      <c r="Q87" s="223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49">
        <v>16</v>
      </c>
      <c r="B88" s="150">
        <v>41954</v>
      </c>
      <c r="C88" s="150"/>
      <c r="D88" s="151" t="s">
        <v>619</v>
      </c>
      <c r="E88" s="152" t="s">
        <v>587</v>
      </c>
      <c r="F88" s="153">
        <v>99</v>
      </c>
      <c r="G88" s="152" t="s">
        <v>607</v>
      </c>
      <c r="H88" s="152">
        <v>120</v>
      </c>
      <c r="I88" s="154">
        <v>120</v>
      </c>
      <c r="J88" s="155" t="s">
        <v>596</v>
      </c>
      <c r="K88" s="156">
        <f t="shared" si="12"/>
        <v>21</v>
      </c>
      <c r="L88" s="157">
        <f t="shared" si="13"/>
        <v>0.21212121212121213</v>
      </c>
      <c r="M88" s="152" t="s">
        <v>578</v>
      </c>
      <c r="N88" s="158">
        <v>41960</v>
      </c>
      <c r="O88" s="1"/>
      <c r="P88" s="1"/>
      <c r="Q88" s="223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49">
        <v>17</v>
      </c>
      <c r="B89" s="150">
        <v>41956</v>
      </c>
      <c r="C89" s="150"/>
      <c r="D89" s="151" t="s">
        <v>631</v>
      </c>
      <c r="E89" s="152" t="s">
        <v>587</v>
      </c>
      <c r="F89" s="153">
        <v>22</v>
      </c>
      <c r="G89" s="152" t="s">
        <v>607</v>
      </c>
      <c r="H89" s="152">
        <v>33.549999999999997</v>
      </c>
      <c r="I89" s="154">
        <v>32</v>
      </c>
      <c r="J89" s="155" t="s">
        <v>632</v>
      </c>
      <c r="K89" s="156">
        <f t="shared" si="12"/>
        <v>11.549999999999997</v>
      </c>
      <c r="L89" s="157">
        <f t="shared" si="13"/>
        <v>0.52499999999999991</v>
      </c>
      <c r="M89" s="152" t="s">
        <v>578</v>
      </c>
      <c r="N89" s="158">
        <v>42188</v>
      </c>
      <c r="O89" s="1"/>
      <c r="P89" s="1"/>
      <c r="Q89" s="223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49">
        <v>18</v>
      </c>
      <c r="B90" s="150">
        <v>41976</v>
      </c>
      <c r="C90" s="150"/>
      <c r="D90" s="151" t="s">
        <v>633</v>
      </c>
      <c r="E90" s="152" t="s">
        <v>587</v>
      </c>
      <c r="F90" s="153">
        <v>440</v>
      </c>
      <c r="G90" s="152" t="s">
        <v>607</v>
      </c>
      <c r="H90" s="152">
        <v>520</v>
      </c>
      <c r="I90" s="154">
        <v>520</v>
      </c>
      <c r="J90" s="155" t="s">
        <v>634</v>
      </c>
      <c r="K90" s="156">
        <f t="shared" si="12"/>
        <v>80</v>
      </c>
      <c r="L90" s="157">
        <f t="shared" si="13"/>
        <v>0.18181818181818182</v>
      </c>
      <c r="M90" s="152" t="s">
        <v>578</v>
      </c>
      <c r="N90" s="158">
        <v>42208</v>
      </c>
      <c r="O90" s="1"/>
      <c r="P90" s="1"/>
      <c r="Q90" s="223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49">
        <v>19</v>
      </c>
      <c r="B91" s="150">
        <v>41976</v>
      </c>
      <c r="C91" s="150"/>
      <c r="D91" s="151" t="s">
        <v>635</v>
      </c>
      <c r="E91" s="152" t="s">
        <v>587</v>
      </c>
      <c r="F91" s="153">
        <v>360</v>
      </c>
      <c r="G91" s="152" t="s">
        <v>607</v>
      </c>
      <c r="H91" s="152">
        <v>427</v>
      </c>
      <c r="I91" s="154">
        <v>425</v>
      </c>
      <c r="J91" s="155" t="s">
        <v>636</v>
      </c>
      <c r="K91" s="156">
        <f t="shared" si="12"/>
        <v>67</v>
      </c>
      <c r="L91" s="157">
        <f t="shared" si="13"/>
        <v>0.18611111111111112</v>
      </c>
      <c r="M91" s="152" t="s">
        <v>578</v>
      </c>
      <c r="N91" s="158">
        <v>42058</v>
      </c>
      <c r="O91" s="1"/>
      <c r="P91" s="1"/>
      <c r="Q91" s="223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49">
        <v>20</v>
      </c>
      <c r="B92" s="150">
        <v>42012</v>
      </c>
      <c r="C92" s="150"/>
      <c r="D92" s="151" t="s">
        <v>637</v>
      </c>
      <c r="E92" s="152" t="s">
        <v>587</v>
      </c>
      <c r="F92" s="153">
        <v>360</v>
      </c>
      <c r="G92" s="152" t="s">
        <v>607</v>
      </c>
      <c r="H92" s="152">
        <v>455</v>
      </c>
      <c r="I92" s="154">
        <v>420</v>
      </c>
      <c r="J92" s="155" t="s">
        <v>638</v>
      </c>
      <c r="K92" s="156">
        <f t="shared" si="12"/>
        <v>95</v>
      </c>
      <c r="L92" s="157">
        <f t="shared" si="13"/>
        <v>0.2638888888888889</v>
      </c>
      <c r="M92" s="152" t="s">
        <v>578</v>
      </c>
      <c r="N92" s="158">
        <v>42024</v>
      </c>
      <c r="O92" s="1"/>
      <c r="P92" s="1"/>
      <c r="Q92" s="223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49">
        <v>21</v>
      </c>
      <c r="B93" s="150">
        <v>42012</v>
      </c>
      <c r="C93" s="150"/>
      <c r="D93" s="151" t="s">
        <v>639</v>
      </c>
      <c r="E93" s="152" t="s">
        <v>587</v>
      </c>
      <c r="F93" s="153">
        <v>130</v>
      </c>
      <c r="G93" s="152"/>
      <c r="H93" s="152">
        <v>175.5</v>
      </c>
      <c r="I93" s="154">
        <v>165</v>
      </c>
      <c r="J93" s="155" t="s">
        <v>640</v>
      </c>
      <c r="K93" s="156">
        <f t="shared" si="12"/>
        <v>45.5</v>
      </c>
      <c r="L93" s="157">
        <f t="shared" si="13"/>
        <v>0.35</v>
      </c>
      <c r="M93" s="152" t="s">
        <v>578</v>
      </c>
      <c r="N93" s="158">
        <v>43088</v>
      </c>
      <c r="O93" s="1"/>
      <c r="P93" s="1"/>
      <c r="Q93" s="223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49">
        <v>22</v>
      </c>
      <c r="B94" s="150">
        <v>42040</v>
      </c>
      <c r="C94" s="150"/>
      <c r="D94" s="151" t="s">
        <v>397</v>
      </c>
      <c r="E94" s="152" t="s">
        <v>575</v>
      </c>
      <c r="F94" s="153">
        <v>98</v>
      </c>
      <c r="G94" s="152"/>
      <c r="H94" s="152">
        <v>120</v>
      </c>
      <c r="I94" s="154">
        <v>120</v>
      </c>
      <c r="J94" s="155" t="s">
        <v>608</v>
      </c>
      <c r="K94" s="156">
        <f t="shared" si="12"/>
        <v>22</v>
      </c>
      <c r="L94" s="157">
        <f t="shared" si="13"/>
        <v>0.22448979591836735</v>
      </c>
      <c r="M94" s="152" t="s">
        <v>578</v>
      </c>
      <c r="N94" s="158">
        <v>42753</v>
      </c>
      <c r="O94" s="1"/>
      <c r="P94" s="1"/>
      <c r="Q94" s="223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49">
        <v>23</v>
      </c>
      <c r="B95" s="150">
        <v>42040</v>
      </c>
      <c r="C95" s="150"/>
      <c r="D95" s="151" t="s">
        <v>641</v>
      </c>
      <c r="E95" s="152" t="s">
        <v>575</v>
      </c>
      <c r="F95" s="153">
        <v>196</v>
      </c>
      <c r="G95" s="152"/>
      <c r="H95" s="152">
        <v>262</v>
      </c>
      <c r="I95" s="154">
        <v>255</v>
      </c>
      <c r="J95" s="155" t="s">
        <v>608</v>
      </c>
      <c r="K95" s="156">
        <f t="shared" si="12"/>
        <v>66</v>
      </c>
      <c r="L95" s="157">
        <f t="shared" si="13"/>
        <v>0.33673469387755101</v>
      </c>
      <c r="M95" s="152" t="s">
        <v>578</v>
      </c>
      <c r="N95" s="158">
        <v>42599</v>
      </c>
      <c r="O95" s="1"/>
      <c r="P95" s="1"/>
      <c r="Q95" s="223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9">
        <v>24</v>
      </c>
      <c r="B96" s="160">
        <v>42067</v>
      </c>
      <c r="C96" s="160"/>
      <c r="D96" s="161" t="s">
        <v>396</v>
      </c>
      <c r="E96" s="162" t="s">
        <v>575</v>
      </c>
      <c r="F96" s="163">
        <v>235</v>
      </c>
      <c r="G96" s="163"/>
      <c r="H96" s="164">
        <v>77</v>
      </c>
      <c r="I96" s="164" t="s">
        <v>642</v>
      </c>
      <c r="J96" s="165" t="s">
        <v>643</v>
      </c>
      <c r="K96" s="166">
        <f t="shared" si="12"/>
        <v>-158</v>
      </c>
      <c r="L96" s="167">
        <f t="shared" si="13"/>
        <v>-0.67234042553191486</v>
      </c>
      <c r="M96" s="163" t="s">
        <v>588</v>
      </c>
      <c r="N96" s="160">
        <v>43522</v>
      </c>
      <c r="O96" s="1"/>
      <c r="P96" s="1"/>
      <c r="Q96" s="223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49">
        <v>25</v>
      </c>
      <c r="B97" s="150">
        <v>42067</v>
      </c>
      <c r="C97" s="150"/>
      <c r="D97" s="151" t="s">
        <v>644</v>
      </c>
      <c r="E97" s="152" t="s">
        <v>575</v>
      </c>
      <c r="F97" s="153">
        <v>185</v>
      </c>
      <c r="G97" s="152"/>
      <c r="H97" s="152">
        <v>224</v>
      </c>
      <c r="I97" s="154" t="s">
        <v>645</v>
      </c>
      <c r="J97" s="155" t="s">
        <v>608</v>
      </c>
      <c r="K97" s="156">
        <f t="shared" si="12"/>
        <v>39</v>
      </c>
      <c r="L97" s="157">
        <f t="shared" si="13"/>
        <v>0.21081081081081082</v>
      </c>
      <c r="M97" s="152" t="s">
        <v>578</v>
      </c>
      <c r="N97" s="158">
        <v>42647</v>
      </c>
      <c r="O97" s="1"/>
      <c r="P97" s="1"/>
      <c r="Q97" s="223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9">
        <v>26</v>
      </c>
      <c r="B98" s="160">
        <v>42090</v>
      </c>
      <c r="C98" s="160"/>
      <c r="D98" s="168" t="s">
        <v>646</v>
      </c>
      <c r="E98" s="163" t="s">
        <v>575</v>
      </c>
      <c r="F98" s="163">
        <v>49.5</v>
      </c>
      <c r="G98" s="164"/>
      <c r="H98" s="164">
        <v>15.85</v>
      </c>
      <c r="I98" s="164">
        <v>67</v>
      </c>
      <c r="J98" s="165" t="s">
        <v>647</v>
      </c>
      <c r="K98" s="164">
        <f t="shared" si="12"/>
        <v>-33.65</v>
      </c>
      <c r="L98" s="169">
        <f t="shared" si="13"/>
        <v>-0.67979797979797973</v>
      </c>
      <c r="M98" s="163" t="s">
        <v>588</v>
      </c>
      <c r="N98" s="170">
        <v>43627</v>
      </c>
      <c r="O98" s="1"/>
      <c r="P98" s="1"/>
      <c r="Q98" s="223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49">
        <v>27</v>
      </c>
      <c r="B99" s="150">
        <v>42093</v>
      </c>
      <c r="C99" s="150"/>
      <c r="D99" s="151" t="s">
        <v>648</v>
      </c>
      <c r="E99" s="152" t="s">
        <v>575</v>
      </c>
      <c r="F99" s="153">
        <v>183.5</v>
      </c>
      <c r="G99" s="152"/>
      <c r="H99" s="152">
        <v>219</v>
      </c>
      <c r="I99" s="154">
        <v>218</v>
      </c>
      <c r="J99" s="155" t="s">
        <v>649</v>
      </c>
      <c r="K99" s="156">
        <f t="shared" si="12"/>
        <v>35.5</v>
      </c>
      <c r="L99" s="157">
        <f t="shared" si="13"/>
        <v>0.19346049046321526</v>
      </c>
      <c r="M99" s="152" t="s">
        <v>578</v>
      </c>
      <c r="N99" s="158">
        <v>42103</v>
      </c>
      <c r="O99" s="1"/>
      <c r="P99" s="1"/>
      <c r="Q99" s="223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49">
        <v>28</v>
      </c>
      <c r="B100" s="150">
        <v>42114</v>
      </c>
      <c r="C100" s="150"/>
      <c r="D100" s="151" t="s">
        <v>650</v>
      </c>
      <c r="E100" s="152" t="s">
        <v>575</v>
      </c>
      <c r="F100" s="153">
        <f>(227+237)/2</f>
        <v>232</v>
      </c>
      <c r="G100" s="152"/>
      <c r="H100" s="152">
        <v>298</v>
      </c>
      <c r="I100" s="154">
        <v>298</v>
      </c>
      <c r="J100" s="155" t="s">
        <v>608</v>
      </c>
      <c r="K100" s="156">
        <f t="shared" si="12"/>
        <v>66</v>
      </c>
      <c r="L100" s="157">
        <f t="shared" si="13"/>
        <v>0.28448275862068967</v>
      </c>
      <c r="M100" s="152" t="s">
        <v>578</v>
      </c>
      <c r="N100" s="158">
        <v>42823</v>
      </c>
      <c r="O100" s="1"/>
      <c r="P100" s="1"/>
      <c r="Q100" s="223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49">
        <v>29</v>
      </c>
      <c r="B101" s="150">
        <v>42128</v>
      </c>
      <c r="C101" s="150"/>
      <c r="D101" s="151" t="s">
        <v>651</v>
      </c>
      <c r="E101" s="152" t="s">
        <v>587</v>
      </c>
      <c r="F101" s="153">
        <v>385</v>
      </c>
      <c r="G101" s="152"/>
      <c r="H101" s="152">
        <f>212.5+331</f>
        <v>543.5</v>
      </c>
      <c r="I101" s="154">
        <v>510</v>
      </c>
      <c r="J101" s="155" t="s">
        <v>652</v>
      </c>
      <c r="K101" s="156">
        <f t="shared" si="12"/>
        <v>158.5</v>
      </c>
      <c r="L101" s="157">
        <f t="shared" si="13"/>
        <v>0.41168831168831171</v>
      </c>
      <c r="M101" s="152" t="s">
        <v>578</v>
      </c>
      <c r="N101" s="158">
        <v>42235</v>
      </c>
      <c r="O101" s="1"/>
      <c r="P101" s="1"/>
      <c r="Q101" s="223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49">
        <v>30</v>
      </c>
      <c r="B102" s="150">
        <v>42128</v>
      </c>
      <c r="C102" s="150"/>
      <c r="D102" s="151" t="s">
        <v>653</v>
      </c>
      <c r="E102" s="152" t="s">
        <v>587</v>
      </c>
      <c r="F102" s="153">
        <v>115.5</v>
      </c>
      <c r="G102" s="152"/>
      <c r="H102" s="152">
        <v>146</v>
      </c>
      <c r="I102" s="154">
        <v>142</v>
      </c>
      <c r="J102" s="155" t="s">
        <v>654</v>
      </c>
      <c r="K102" s="156">
        <f t="shared" si="12"/>
        <v>30.5</v>
      </c>
      <c r="L102" s="157">
        <f t="shared" si="13"/>
        <v>0.26406926406926406</v>
      </c>
      <c r="M102" s="152" t="s">
        <v>578</v>
      </c>
      <c r="N102" s="158">
        <v>42202</v>
      </c>
      <c r="O102" s="1"/>
      <c r="P102" s="1"/>
      <c r="Q102" s="223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49">
        <v>31</v>
      </c>
      <c r="B103" s="150">
        <v>42151</v>
      </c>
      <c r="C103" s="150"/>
      <c r="D103" s="151" t="s">
        <v>528</v>
      </c>
      <c r="E103" s="152" t="s">
        <v>587</v>
      </c>
      <c r="F103" s="153">
        <v>237.5</v>
      </c>
      <c r="G103" s="152"/>
      <c r="H103" s="152">
        <v>279.5</v>
      </c>
      <c r="I103" s="154">
        <v>278</v>
      </c>
      <c r="J103" s="155" t="s">
        <v>608</v>
      </c>
      <c r="K103" s="156">
        <f t="shared" si="12"/>
        <v>42</v>
      </c>
      <c r="L103" s="157">
        <f t="shared" si="13"/>
        <v>0.17684210526315788</v>
      </c>
      <c r="M103" s="152" t="s">
        <v>578</v>
      </c>
      <c r="N103" s="158">
        <v>42222</v>
      </c>
      <c r="O103" s="1"/>
      <c r="P103" s="1"/>
      <c r="Q103" s="223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49">
        <v>32</v>
      </c>
      <c r="B104" s="150">
        <v>42174</v>
      </c>
      <c r="C104" s="150"/>
      <c r="D104" s="151" t="s">
        <v>626</v>
      </c>
      <c r="E104" s="152" t="s">
        <v>575</v>
      </c>
      <c r="F104" s="153">
        <v>340</v>
      </c>
      <c r="G104" s="152"/>
      <c r="H104" s="152">
        <v>448</v>
      </c>
      <c r="I104" s="154">
        <v>448</v>
      </c>
      <c r="J104" s="155" t="s">
        <v>608</v>
      </c>
      <c r="K104" s="156">
        <f t="shared" si="12"/>
        <v>108</v>
      </c>
      <c r="L104" s="157">
        <f t="shared" si="13"/>
        <v>0.31764705882352939</v>
      </c>
      <c r="M104" s="152" t="s">
        <v>578</v>
      </c>
      <c r="N104" s="158">
        <v>43018</v>
      </c>
      <c r="O104" s="1"/>
      <c r="P104" s="1"/>
      <c r="Q104" s="223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49">
        <v>33</v>
      </c>
      <c r="B105" s="150">
        <v>42191</v>
      </c>
      <c r="C105" s="150"/>
      <c r="D105" s="151" t="s">
        <v>655</v>
      </c>
      <c r="E105" s="152" t="s">
        <v>575</v>
      </c>
      <c r="F105" s="153">
        <v>390</v>
      </c>
      <c r="G105" s="152"/>
      <c r="H105" s="152">
        <v>460</v>
      </c>
      <c r="I105" s="154">
        <v>460</v>
      </c>
      <c r="J105" s="155" t="s">
        <v>608</v>
      </c>
      <c r="K105" s="156">
        <f t="shared" ref="K105:K125" si="14">H105-F105</f>
        <v>70</v>
      </c>
      <c r="L105" s="157">
        <f t="shared" ref="L105:L125" si="15">K105/F105</f>
        <v>0.17948717948717949</v>
      </c>
      <c r="M105" s="152" t="s">
        <v>578</v>
      </c>
      <c r="N105" s="158">
        <v>42478</v>
      </c>
      <c r="O105" s="1"/>
      <c r="P105" s="1"/>
      <c r="Q105" s="223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9">
        <v>34</v>
      </c>
      <c r="B106" s="160">
        <v>42195</v>
      </c>
      <c r="C106" s="160"/>
      <c r="D106" s="161" t="s">
        <v>656</v>
      </c>
      <c r="E106" s="162" t="s">
        <v>575</v>
      </c>
      <c r="F106" s="163">
        <v>122.5</v>
      </c>
      <c r="G106" s="163"/>
      <c r="H106" s="164">
        <v>61</v>
      </c>
      <c r="I106" s="164">
        <v>172</v>
      </c>
      <c r="J106" s="165" t="s">
        <v>657</v>
      </c>
      <c r="K106" s="166">
        <f t="shared" si="14"/>
        <v>-61.5</v>
      </c>
      <c r="L106" s="167">
        <f t="shared" si="15"/>
        <v>-0.50204081632653064</v>
      </c>
      <c r="M106" s="163" t="s">
        <v>588</v>
      </c>
      <c r="N106" s="160">
        <v>43333</v>
      </c>
      <c r="O106" s="1"/>
      <c r="P106" s="1"/>
      <c r="Q106" s="223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49">
        <v>35</v>
      </c>
      <c r="B107" s="150">
        <v>42219</v>
      </c>
      <c r="C107" s="150"/>
      <c r="D107" s="151" t="s">
        <v>658</v>
      </c>
      <c r="E107" s="152" t="s">
        <v>575</v>
      </c>
      <c r="F107" s="153">
        <v>297.5</v>
      </c>
      <c r="G107" s="152"/>
      <c r="H107" s="152">
        <v>350</v>
      </c>
      <c r="I107" s="154">
        <v>360</v>
      </c>
      <c r="J107" s="155" t="s">
        <v>659</v>
      </c>
      <c r="K107" s="156">
        <f t="shared" si="14"/>
        <v>52.5</v>
      </c>
      <c r="L107" s="157">
        <f t="shared" si="15"/>
        <v>0.17647058823529413</v>
      </c>
      <c r="M107" s="152" t="s">
        <v>578</v>
      </c>
      <c r="N107" s="158">
        <v>42232</v>
      </c>
      <c r="O107" s="1"/>
      <c r="P107" s="1"/>
      <c r="Q107" s="223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49">
        <v>36</v>
      </c>
      <c r="B108" s="150">
        <v>42219</v>
      </c>
      <c r="C108" s="150"/>
      <c r="D108" s="151" t="s">
        <v>660</v>
      </c>
      <c r="E108" s="152" t="s">
        <v>575</v>
      </c>
      <c r="F108" s="153">
        <v>115.5</v>
      </c>
      <c r="G108" s="152"/>
      <c r="H108" s="152">
        <v>149</v>
      </c>
      <c r="I108" s="154">
        <v>140</v>
      </c>
      <c r="J108" s="155" t="s">
        <v>661</v>
      </c>
      <c r="K108" s="156">
        <f t="shared" si="14"/>
        <v>33.5</v>
      </c>
      <c r="L108" s="157">
        <f t="shared" si="15"/>
        <v>0.29004329004329005</v>
      </c>
      <c r="M108" s="152" t="s">
        <v>578</v>
      </c>
      <c r="N108" s="158">
        <v>42740</v>
      </c>
      <c r="O108" s="1"/>
      <c r="P108" s="1"/>
      <c r="Q108" s="223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49">
        <v>37</v>
      </c>
      <c r="B109" s="150">
        <v>42251</v>
      </c>
      <c r="C109" s="150"/>
      <c r="D109" s="151" t="s">
        <v>528</v>
      </c>
      <c r="E109" s="152" t="s">
        <v>575</v>
      </c>
      <c r="F109" s="153">
        <v>226</v>
      </c>
      <c r="G109" s="152"/>
      <c r="H109" s="152">
        <v>292</v>
      </c>
      <c r="I109" s="154">
        <v>292</v>
      </c>
      <c r="J109" s="155" t="s">
        <v>662</v>
      </c>
      <c r="K109" s="156">
        <f t="shared" si="14"/>
        <v>66</v>
      </c>
      <c r="L109" s="157">
        <f t="shared" si="15"/>
        <v>0.29203539823008851</v>
      </c>
      <c r="M109" s="152" t="s">
        <v>578</v>
      </c>
      <c r="N109" s="158">
        <v>42286</v>
      </c>
      <c r="O109" s="1"/>
      <c r="P109" s="1"/>
      <c r="Q109" s="223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49">
        <v>38</v>
      </c>
      <c r="B110" s="150">
        <v>42254</v>
      </c>
      <c r="C110" s="150"/>
      <c r="D110" s="151" t="s">
        <v>650</v>
      </c>
      <c r="E110" s="152" t="s">
        <v>575</v>
      </c>
      <c r="F110" s="153">
        <v>232.5</v>
      </c>
      <c r="G110" s="152"/>
      <c r="H110" s="152">
        <v>312.5</v>
      </c>
      <c r="I110" s="154">
        <v>310</v>
      </c>
      <c r="J110" s="155" t="s">
        <v>608</v>
      </c>
      <c r="K110" s="156">
        <f t="shared" si="14"/>
        <v>80</v>
      </c>
      <c r="L110" s="157">
        <f t="shared" si="15"/>
        <v>0.34408602150537637</v>
      </c>
      <c r="M110" s="152" t="s">
        <v>578</v>
      </c>
      <c r="N110" s="158">
        <v>42823</v>
      </c>
      <c r="O110" s="1"/>
      <c r="P110" s="1"/>
      <c r="Q110" s="223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49">
        <v>39</v>
      </c>
      <c r="B111" s="150">
        <v>42268</v>
      </c>
      <c r="C111" s="150"/>
      <c r="D111" s="151" t="s">
        <v>663</v>
      </c>
      <c r="E111" s="152" t="s">
        <v>575</v>
      </c>
      <c r="F111" s="153">
        <v>196.5</v>
      </c>
      <c r="G111" s="152"/>
      <c r="H111" s="152">
        <v>238</v>
      </c>
      <c r="I111" s="154">
        <v>238</v>
      </c>
      <c r="J111" s="155" t="s">
        <v>662</v>
      </c>
      <c r="K111" s="156">
        <f t="shared" si="14"/>
        <v>41.5</v>
      </c>
      <c r="L111" s="157">
        <f t="shared" si="15"/>
        <v>0.21119592875318066</v>
      </c>
      <c r="M111" s="152" t="s">
        <v>578</v>
      </c>
      <c r="N111" s="158">
        <v>42291</v>
      </c>
      <c r="O111" s="1"/>
      <c r="P111" s="1"/>
      <c r="Q111" s="223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49">
        <v>40</v>
      </c>
      <c r="B112" s="150">
        <v>42271</v>
      </c>
      <c r="C112" s="150"/>
      <c r="D112" s="151" t="s">
        <v>606</v>
      </c>
      <c r="E112" s="152" t="s">
        <v>575</v>
      </c>
      <c r="F112" s="153">
        <v>65</v>
      </c>
      <c r="G112" s="152"/>
      <c r="H112" s="152">
        <v>82</v>
      </c>
      <c r="I112" s="154">
        <v>82</v>
      </c>
      <c r="J112" s="155" t="s">
        <v>662</v>
      </c>
      <c r="K112" s="156">
        <f t="shared" si="14"/>
        <v>17</v>
      </c>
      <c r="L112" s="157">
        <f t="shared" si="15"/>
        <v>0.26153846153846155</v>
      </c>
      <c r="M112" s="152" t="s">
        <v>578</v>
      </c>
      <c r="N112" s="158">
        <v>42578</v>
      </c>
      <c r="O112" s="1"/>
      <c r="P112" s="1"/>
      <c r="Q112" s="223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49">
        <v>41</v>
      </c>
      <c r="B113" s="150">
        <v>42291</v>
      </c>
      <c r="C113" s="150"/>
      <c r="D113" s="151" t="s">
        <v>664</v>
      </c>
      <c r="E113" s="152" t="s">
        <v>575</v>
      </c>
      <c r="F113" s="153">
        <v>144</v>
      </c>
      <c r="G113" s="152"/>
      <c r="H113" s="152">
        <v>182.5</v>
      </c>
      <c r="I113" s="154">
        <v>181</v>
      </c>
      <c r="J113" s="155" t="s">
        <v>662</v>
      </c>
      <c r="K113" s="156">
        <f t="shared" si="14"/>
        <v>38.5</v>
      </c>
      <c r="L113" s="157">
        <f t="shared" si="15"/>
        <v>0.2673611111111111</v>
      </c>
      <c r="M113" s="152" t="s">
        <v>578</v>
      </c>
      <c r="N113" s="158">
        <v>42817</v>
      </c>
      <c r="O113" s="1"/>
      <c r="P113" s="1"/>
      <c r="Q113" s="223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49">
        <v>42</v>
      </c>
      <c r="B114" s="150">
        <v>42291</v>
      </c>
      <c r="C114" s="150"/>
      <c r="D114" s="151" t="s">
        <v>665</v>
      </c>
      <c r="E114" s="152" t="s">
        <v>575</v>
      </c>
      <c r="F114" s="153">
        <v>264</v>
      </c>
      <c r="G114" s="152"/>
      <c r="H114" s="152">
        <v>311</v>
      </c>
      <c r="I114" s="154">
        <v>311</v>
      </c>
      <c r="J114" s="155" t="s">
        <v>662</v>
      </c>
      <c r="K114" s="156">
        <f t="shared" si="14"/>
        <v>47</v>
      </c>
      <c r="L114" s="157">
        <f t="shared" si="15"/>
        <v>0.17803030303030304</v>
      </c>
      <c r="M114" s="152" t="s">
        <v>578</v>
      </c>
      <c r="N114" s="158">
        <v>42604</v>
      </c>
      <c r="O114" s="1"/>
      <c r="P114" s="1"/>
      <c r="Q114" s="223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49">
        <v>43</v>
      </c>
      <c r="B115" s="150">
        <v>42318</v>
      </c>
      <c r="C115" s="150"/>
      <c r="D115" s="151" t="s">
        <v>666</v>
      </c>
      <c r="E115" s="152" t="s">
        <v>587</v>
      </c>
      <c r="F115" s="153">
        <v>549.5</v>
      </c>
      <c r="G115" s="152"/>
      <c r="H115" s="152">
        <v>630</v>
      </c>
      <c r="I115" s="154">
        <v>630</v>
      </c>
      <c r="J115" s="155" t="s">
        <v>662</v>
      </c>
      <c r="K115" s="156">
        <f t="shared" si="14"/>
        <v>80.5</v>
      </c>
      <c r="L115" s="157">
        <f t="shared" si="15"/>
        <v>0.1464968152866242</v>
      </c>
      <c r="M115" s="152" t="s">
        <v>578</v>
      </c>
      <c r="N115" s="158">
        <v>42419</v>
      </c>
      <c r="O115" s="1"/>
      <c r="P115" s="1"/>
      <c r="Q115" s="223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49">
        <v>44</v>
      </c>
      <c r="B116" s="150">
        <v>42342</v>
      </c>
      <c r="C116" s="150"/>
      <c r="D116" s="151" t="s">
        <v>667</v>
      </c>
      <c r="E116" s="152" t="s">
        <v>575</v>
      </c>
      <c r="F116" s="153">
        <v>1027.5</v>
      </c>
      <c r="G116" s="152"/>
      <c r="H116" s="152">
        <v>1315</v>
      </c>
      <c r="I116" s="154">
        <v>1250</v>
      </c>
      <c r="J116" s="155" t="s">
        <v>662</v>
      </c>
      <c r="K116" s="156">
        <f t="shared" si="14"/>
        <v>287.5</v>
      </c>
      <c r="L116" s="157">
        <f t="shared" si="15"/>
        <v>0.27980535279805352</v>
      </c>
      <c r="M116" s="152" t="s">
        <v>578</v>
      </c>
      <c r="N116" s="158">
        <v>43244</v>
      </c>
      <c r="O116" s="1"/>
      <c r="P116" s="1"/>
      <c r="Q116" s="223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49">
        <v>45</v>
      </c>
      <c r="B117" s="150">
        <v>42367</v>
      </c>
      <c r="C117" s="150"/>
      <c r="D117" s="151" t="s">
        <v>668</v>
      </c>
      <c r="E117" s="152" t="s">
        <v>575</v>
      </c>
      <c r="F117" s="153">
        <v>465</v>
      </c>
      <c r="G117" s="152"/>
      <c r="H117" s="152">
        <v>540</v>
      </c>
      <c r="I117" s="154">
        <v>540</v>
      </c>
      <c r="J117" s="155" t="s">
        <v>662</v>
      </c>
      <c r="K117" s="156">
        <f t="shared" si="14"/>
        <v>75</v>
      </c>
      <c r="L117" s="157">
        <f t="shared" si="15"/>
        <v>0.16129032258064516</v>
      </c>
      <c r="M117" s="152" t="s">
        <v>578</v>
      </c>
      <c r="N117" s="158">
        <v>42530</v>
      </c>
      <c r="O117" s="1"/>
      <c r="P117" s="1"/>
      <c r="Q117" s="223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49">
        <v>46</v>
      </c>
      <c r="B118" s="150">
        <v>42380</v>
      </c>
      <c r="C118" s="150"/>
      <c r="D118" s="151" t="s">
        <v>397</v>
      </c>
      <c r="E118" s="152" t="s">
        <v>587</v>
      </c>
      <c r="F118" s="153">
        <v>81</v>
      </c>
      <c r="G118" s="152"/>
      <c r="H118" s="152">
        <v>110</v>
      </c>
      <c r="I118" s="154">
        <v>110</v>
      </c>
      <c r="J118" s="155" t="s">
        <v>662</v>
      </c>
      <c r="K118" s="156">
        <f t="shared" si="14"/>
        <v>29</v>
      </c>
      <c r="L118" s="157">
        <f t="shared" si="15"/>
        <v>0.35802469135802467</v>
      </c>
      <c r="M118" s="152" t="s">
        <v>578</v>
      </c>
      <c r="N118" s="158">
        <v>42745</v>
      </c>
      <c r="O118" s="1"/>
      <c r="P118" s="1"/>
      <c r="Q118" s="223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49">
        <v>47</v>
      </c>
      <c r="B119" s="150">
        <v>42382</v>
      </c>
      <c r="C119" s="150"/>
      <c r="D119" s="151" t="s">
        <v>669</v>
      </c>
      <c r="E119" s="152" t="s">
        <v>587</v>
      </c>
      <c r="F119" s="153">
        <v>417.5</v>
      </c>
      <c r="G119" s="152"/>
      <c r="H119" s="152">
        <v>547</v>
      </c>
      <c r="I119" s="154">
        <v>535</v>
      </c>
      <c r="J119" s="155" t="s">
        <v>662</v>
      </c>
      <c r="K119" s="156">
        <f t="shared" si="14"/>
        <v>129.5</v>
      </c>
      <c r="L119" s="157">
        <f t="shared" si="15"/>
        <v>0.31017964071856285</v>
      </c>
      <c r="M119" s="152" t="s">
        <v>578</v>
      </c>
      <c r="N119" s="158">
        <v>42578</v>
      </c>
      <c r="O119" s="1"/>
      <c r="P119" s="1"/>
      <c r="Q119" s="223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49">
        <v>48</v>
      </c>
      <c r="B120" s="150">
        <v>42408</v>
      </c>
      <c r="C120" s="150"/>
      <c r="D120" s="151" t="s">
        <v>670</v>
      </c>
      <c r="E120" s="152" t="s">
        <v>575</v>
      </c>
      <c r="F120" s="153">
        <v>650</v>
      </c>
      <c r="G120" s="152"/>
      <c r="H120" s="152">
        <v>800</v>
      </c>
      <c r="I120" s="154">
        <v>800</v>
      </c>
      <c r="J120" s="155" t="s">
        <v>662</v>
      </c>
      <c r="K120" s="156">
        <f t="shared" si="14"/>
        <v>150</v>
      </c>
      <c r="L120" s="157">
        <f t="shared" si="15"/>
        <v>0.23076923076923078</v>
      </c>
      <c r="M120" s="152" t="s">
        <v>578</v>
      </c>
      <c r="N120" s="158">
        <v>43154</v>
      </c>
      <c r="O120" s="1"/>
      <c r="P120" s="1"/>
      <c r="Q120" s="223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49">
        <v>49</v>
      </c>
      <c r="B121" s="150">
        <v>42433</v>
      </c>
      <c r="C121" s="150"/>
      <c r="D121" s="151" t="s">
        <v>235</v>
      </c>
      <c r="E121" s="152" t="s">
        <v>575</v>
      </c>
      <c r="F121" s="153">
        <v>437.5</v>
      </c>
      <c r="G121" s="152"/>
      <c r="H121" s="152">
        <v>504.5</v>
      </c>
      <c r="I121" s="154">
        <v>522</v>
      </c>
      <c r="J121" s="155" t="s">
        <v>671</v>
      </c>
      <c r="K121" s="156">
        <f t="shared" si="14"/>
        <v>67</v>
      </c>
      <c r="L121" s="157">
        <f t="shared" si="15"/>
        <v>0.15314285714285714</v>
      </c>
      <c r="M121" s="152" t="s">
        <v>578</v>
      </c>
      <c r="N121" s="158">
        <v>42480</v>
      </c>
      <c r="O121" s="1"/>
      <c r="P121" s="1"/>
      <c r="Q121" s="223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49">
        <v>50</v>
      </c>
      <c r="B122" s="150">
        <v>42438</v>
      </c>
      <c r="C122" s="150"/>
      <c r="D122" s="151" t="s">
        <v>672</v>
      </c>
      <c r="E122" s="152" t="s">
        <v>575</v>
      </c>
      <c r="F122" s="153">
        <v>189.5</v>
      </c>
      <c r="G122" s="152"/>
      <c r="H122" s="152">
        <v>218</v>
      </c>
      <c r="I122" s="154">
        <v>218</v>
      </c>
      <c r="J122" s="155" t="s">
        <v>662</v>
      </c>
      <c r="K122" s="156">
        <f t="shared" si="14"/>
        <v>28.5</v>
      </c>
      <c r="L122" s="157">
        <f t="shared" si="15"/>
        <v>0.15039577836411611</v>
      </c>
      <c r="M122" s="152" t="s">
        <v>578</v>
      </c>
      <c r="N122" s="158">
        <v>43034</v>
      </c>
      <c r="O122" s="1"/>
      <c r="P122" s="1"/>
      <c r="Q122" s="223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9">
        <v>51</v>
      </c>
      <c r="B123" s="160">
        <v>42471</v>
      </c>
      <c r="C123" s="160"/>
      <c r="D123" s="168" t="s">
        <v>673</v>
      </c>
      <c r="E123" s="163" t="s">
        <v>575</v>
      </c>
      <c r="F123" s="163">
        <v>36.5</v>
      </c>
      <c r="G123" s="164"/>
      <c r="H123" s="164">
        <v>15.85</v>
      </c>
      <c r="I123" s="164">
        <v>60</v>
      </c>
      <c r="J123" s="165" t="s">
        <v>674</v>
      </c>
      <c r="K123" s="166">
        <f t="shared" si="14"/>
        <v>-20.65</v>
      </c>
      <c r="L123" s="167">
        <f t="shared" si="15"/>
        <v>-0.5657534246575342</v>
      </c>
      <c r="M123" s="163" t="s">
        <v>588</v>
      </c>
      <c r="N123" s="171">
        <v>43627</v>
      </c>
      <c r="O123" s="1"/>
      <c r="P123" s="1"/>
      <c r="Q123" s="223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49">
        <v>52</v>
      </c>
      <c r="B124" s="150">
        <v>42472</v>
      </c>
      <c r="C124" s="150"/>
      <c r="D124" s="151" t="s">
        <v>675</v>
      </c>
      <c r="E124" s="152" t="s">
        <v>575</v>
      </c>
      <c r="F124" s="153">
        <v>93</v>
      </c>
      <c r="G124" s="152"/>
      <c r="H124" s="152">
        <v>149</v>
      </c>
      <c r="I124" s="154">
        <v>140</v>
      </c>
      <c r="J124" s="155" t="s">
        <v>676</v>
      </c>
      <c r="K124" s="156">
        <f t="shared" si="14"/>
        <v>56</v>
      </c>
      <c r="L124" s="157">
        <f t="shared" si="15"/>
        <v>0.60215053763440862</v>
      </c>
      <c r="M124" s="152" t="s">
        <v>578</v>
      </c>
      <c r="N124" s="158">
        <v>42740</v>
      </c>
      <c r="O124" s="1"/>
      <c r="P124" s="1"/>
      <c r="Q124" s="223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49">
        <v>53</v>
      </c>
      <c r="B125" s="150">
        <v>42472</v>
      </c>
      <c r="C125" s="150"/>
      <c r="D125" s="151" t="s">
        <v>677</v>
      </c>
      <c r="E125" s="152" t="s">
        <v>575</v>
      </c>
      <c r="F125" s="153">
        <v>130</v>
      </c>
      <c r="G125" s="152"/>
      <c r="H125" s="152">
        <v>150</v>
      </c>
      <c r="I125" s="154" t="s">
        <v>678</v>
      </c>
      <c r="J125" s="155" t="s">
        <v>662</v>
      </c>
      <c r="K125" s="156">
        <f t="shared" si="14"/>
        <v>20</v>
      </c>
      <c r="L125" s="157">
        <f t="shared" si="15"/>
        <v>0.15384615384615385</v>
      </c>
      <c r="M125" s="152" t="s">
        <v>578</v>
      </c>
      <c r="N125" s="158">
        <v>42564</v>
      </c>
      <c r="O125" s="1"/>
      <c r="P125" s="1"/>
      <c r="Q125" s="223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49">
        <v>54</v>
      </c>
      <c r="B126" s="150">
        <v>42473</v>
      </c>
      <c r="C126" s="150"/>
      <c r="D126" s="151" t="s">
        <v>679</v>
      </c>
      <c r="E126" s="152" t="s">
        <v>575</v>
      </c>
      <c r="F126" s="153">
        <v>196</v>
      </c>
      <c r="G126" s="152"/>
      <c r="H126" s="152">
        <v>299</v>
      </c>
      <c r="I126" s="154">
        <v>299</v>
      </c>
      <c r="J126" s="155" t="s">
        <v>662</v>
      </c>
      <c r="K126" s="156">
        <v>103</v>
      </c>
      <c r="L126" s="157">
        <v>0.52551020408163296</v>
      </c>
      <c r="M126" s="152" t="s">
        <v>578</v>
      </c>
      <c r="N126" s="158">
        <v>42620</v>
      </c>
      <c r="O126" s="1"/>
      <c r="P126" s="1"/>
      <c r="Q126" s="223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49">
        <v>55</v>
      </c>
      <c r="B127" s="150">
        <v>42473</v>
      </c>
      <c r="C127" s="150"/>
      <c r="D127" s="151" t="s">
        <v>680</v>
      </c>
      <c r="E127" s="152" t="s">
        <v>575</v>
      </c>
      <c r="F127" s="153">
        <v>88</v>
      </c>
      <c r="G127" s="152"/>
      <c r="H127" s="152">
        <v>103</v>
      </c>
      <c r="I127" s="154">
        <v>103</v>
      </c>
      <c r="J127" s="155" t="s">
        <v>662</v>
      </c>
      <c r="K127" s="156">
        <v>15</v>
      </c>
      <c r="L127" s="157">
        <v>0.170454545454545</v>
      </c>
      <c r="M127" s="152" t="s">
        <v>578</v>
      </c>
      <c r="N127" s="158">
        <v>42530</v>
      </c>
      <c r="O127" s="1"/>
      <c r="P127" s="1"/>
      <c r="Q127" s="223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49">
        <v>56</v>
      </c>
      <c r="B128" s="150">
        <v>42492</v>
      </c>
      <c r="C128" s="150"/>
      <c r="D128" s="151" t="s">
        <v>681</v>
      </c>
      <c r="E128" s="152" t="s">
        <v>575</v>
      </c>
      <c r="F128" s="153">
        <v>127.5</v>
      </c>
      <c r="G128" s="152"/>
      <c r="H128" s="152">
        <v>148</v>
      </c>
      <c r="I128" s="154" t="s">
        <v>682</v>
      </c>
      <c r="J128" s="155" t="s">
        <v>662</v>
      </c>
      <c r="K128" s="156">
        <f>H128-F128</f>
        <v>20.5</v>
      </c>
      <c r="L128" s="157">
        <f>K128/F128</f>
        <v>0.16078431372549021</v>
      </c>
      <c r="M128" s="152" t="s">
        <v>578</v>
      </c>
      <c r="N128" s="158">
        <v>42564</v>
      </c>
      <c r="O128" s="1"/>
      <c r="P128" s="1"/>
      <c r="Q128" s="223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49">
        <v>57</v>
      </c>
      <c r="B129" s="150">
        <v>42493</v>
      </c>
      <c r="C129" s="150"/>
      <c r="D129" s="151" t="s">
        <v>683</v>
      </c>
      <c r="E129" s="152" t="s">
        <v>575</v>
      </c>
      <c r="F129" s="153">
        <v>675</v>
      </c>
      <c r="G129" s="152"/>
      <c r="H129" s="152">
        <v>815</v>
      </c>
      <c r="I129" s="154" t="s">
        <v>684</v>
      </c>
      <c r="J129" s="155" t="s">
        <v>662</v>
      </c>
      <c r="K129" s="156">
        <f>H129-F129</f>
        <v>140</v>
      </c>
      <c r="L129" s="157">
        <f>K129/F129</f>
        <v>0.2074074074074074</v>
      </c>
      <c r="M129" s="152" t="s">
        <v>578</v>
      </c>
      <c r="N129" s="158">
        <v>43154</v>
      </c>
      <c r="O129" s="1"/>
      <c r="P129" s="1"/>
      <c r="Q129" s="223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9">
        <v>58</v>
      </c>
      <c r="B130" s="160">
        <v>42522</v>
      </c>
      <c r="C130" s="160"/>
      <c r="D130" s="161" t="s">
        <v>685</v>
      </c>
      <c r="E130" s="162" t="s">
        <v>575</v>
      </c>
      <c r="F130" s="163">
        <v>500</v>
      </c>
      <c r="G130" s="163"/>
      <c r="H130" s="164">
        <v>232.5</v>
      </c>
      <c r="I130" s="164" t="s">
        <v>686</v>
      </c>
      <c r="J130" s="165" t="s">
        <v>687</v>
      </c>
      <c r="K130" s="166">
        <f>H130-F130</f>
        <v>-267.5</v>
      </c>
      <c r="L130" s="167">
        <f>K130/F130</f>
        <v>-0.53500000000000003</v>
      </c>
      <c r="M130" s="163" t="s">
        <v>588</v>
      </c>
      <c r="N130" s="160">
        <v>43735</v>
      </c>
      <c r="O130" s="1"/>
      <c r="P130" s="1"/>
      <c r="Q130" s="223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49">
        <v>59</v>
      </c>
      <c r="B131" s="150">
        <v>42527</v>
      </c>
      <c r="C131" s="150"/>
      <c r="D131" s="151" t="s">
        <v>530</v>
      </c>
      <c r="E131" s="152" t="s">
        <v>575</v>
      </c>
      <c r="F131" s="153">
        <v>110</v>
      </c>
      <c r="G131" s="152"/>
      <c r="H131" s="152">
        <v>126.5</v>
      </c>
      <c r="I131" s="154">
        <v>125</v>
      </c>
      <c r="J131" s="155" t="s">
        <v>614</v>
      </c>
      <c r="K131" s="156">
        <f>H131-F131</f>
        <v>16.5</v>
      </c>
      <c r="L131" s="157">
        <f>K131/F131</f>
        <v>0.15</v>
      </c>
      <c r="M131" s="152" t="s">
        <v>578</v>
      </c>
      <c r="N131" s="158">
        <v>42552</v>
      </c>
      <c r="O131" s="1"/>
      <c r="P131" s="1"/>
      <c r="Q131" s="223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49">
        <v>60</v>
      </c>
      <c r="B132" s="150">
        <v>42538</v>
      </c>
      <c r="C132" s="150"/>
      <c r="D132" s="151" t="s">
        <v>688</v>
      </c>
      <c r="E132" s="152" t="s">
        <v>575</v>
      </c>
      <c r="F132" s="153">
        <v>44</v>
      </c>
      <c r="G132" s="152"/>
      <c r="H132" s="152">
        <v>69.5</v>
      </c>
      <c r="I132" s="154">
        <v>69.5</v>
      </c>
      <c r="J132" s="155" t="s">
        <v>689</v>
      </c>
      <c r="K132" s="156">
        <f>H132-F132</f>
        <v>25.5</v>
      </c>
      <c r="L132" s="157">
        <f>K132/F132</f>
        <v>0.57954545454545459</v>
      </c>
      <c r="M132" s="152" t="s">
        <v>578</v>
      </c>
      <c r="N132" s="158">
        <v>42977</v>
      </c>
      <c r="O132" s="1"/>
      <c r="P132" s="1"/>
      <c r="Q132" s="223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49">
        <v>61</v>
      </c>
      <c r="B133" s="150">
        <v>42549</v>
      </c>
      <c r="C133" s="150"/>
      <c r="D133" s="151" t="s">
        <v>690</v>
      </c>
      <c r="E133" s="152" t="s">
        <v>575</v>
      </c>
      <c r="F133" s="153">
        <v>262.5</v>
      </c>
      <c r="G133" s="152"/>
      <c r="H133" s="152">
        <v>340</v>
      </c>
      <c r="I133" s="154">
        <v>333</v>
      </c>
      <c r="J133" s="155" t="s">
        <v>691</v>
      </c>
      <c r="K133" s="156">
        <v>77.5</v>
      </c>
      <c r="L133" s="157">
        <v>0.29523809523809502</v>
      </c>
      <c r="M133" s="152" t="s">
        <v>578</v>
      </c>
      <c r="N133" s="158">
        <v>43017</v>
      </c>
      <c r="O133" s="1"/>
      <c r="P133" s="1"/>
      <c r="Q133" s="223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49">
        <v>62</v>
      </c>
      <c r="B134" s="150">
        <v>42549</v>
      </c>
      <c r="C134" s="150"/>
      <c r="D134" s="151" t="s">
        <v>692</v>
      </c>
      <c r="E134" s="152" t="s">
        <v>575</v>
      </c>
      <c r="F134" s="153">
        <v>840</v>
      </c>
      <c r="G134" s="152"/>
      <c r="H134" s="152">
        <v>1230</v>
      </c>
      <c r="I134" s="154">
        <v>1230</v>
      </c>
      <c r="J134" s="155" t="s">
        <v>662</v>
      </c>
      <c r="K134" s="156">
        <v>390</v>
      </c>
      <c r="L134" s="157">
        <v>0.46428571428571402</v>
      </c>
      <c r="M134" s="152" t="s">
        <v>578</v>
      </c>
      <c r="N134" s="158">
        <v>42649</v>
      </c>
      <c r="O134" s="1"/>
      <c r="P134" s="1"/>
      <c r="Q134" s="223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72">
        <v>63</v>
      </c>
      <c r="B135" s="173">
        <v>42556</v>
      </c>
      <c r="C135" s="173"/>
      <c r="D135" s="174" t="s">
        <v>693</v>
      </c>
      <c r="E135" s="175" t="s">
        <v>575</v>
      </c>
      <c r="F135" s="175">
        <v>395</v>
      </c>
      <c r="G135" s="176"/>
      <c r="H135" s="176">
        <f>(468.5+342.5)/2</f>
        <v>405.5</v>
      </c>
      <c r="I135" s="176">
        <v>510</v>
      </c>
      <c r="J135" s="177" t="s">
        <v>694</v>
      </c>
      <c r="K135" s="178">
        <f t="shared" ref="K135:K141" si="16">H135-F135</f>
        <v>10.5</v>
      </c>
      <c r="L135" s="179">
        <f t="shared" ref="L135:L141" si="17">K135/F135</f>
        <v>2.6582278481012658E-2</v>
      </c>
      <c r="M135" s="175" t="s">
        <v>595</v>
      </c>
      <c r="N135" s="173">
        <v>43606</v>
      </c>
      <c r="O135" s="1"/>
      <c r="P135" s="1"/>
      <c r="Q135" s="223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9">
        <v>64</v>
      </c>
      <c r="B136" s="160">
        <v>42584</v>
      </c>
      <c r="C136" s="160"/>
      <c r="D136" s="161" t="s">
        <v>695</v>
      </c>
      <c r="E136" s="162" t="s">
        <v>587</v>
      </c>
      <c r="F136" s="163">
        <f>169.5-12.8</f>
        <v>156.69999999999999</v>
      </c>
      <c r="G136" s="163"/>
      <c r="H136" s="164">
        <v>77</v>
      </c>
      <c r="I136" s="164" t="s">
        <v>696</v>
      </c>
      <c r="J136" s="165" t="s">
        <v>697</v>
      </c>
      <c r="K136" s="166">
        <f t="shared" si="16"/>
        <v>-79.699999999999989</v>
      </c>
      <c r="L136" s="167">
        <f t="shared" si="17"/>
        <v>-0.50861518825781749</v>
      </c>
      <c r="M136" s="163" t="s">
        <v>588</v>
      </c>
      <c r="N136" s="160">
        <v>43522</v>
      </c>
      <c r="O136" s="1"/>
      <c r="P136" s="1"/>
      <c r="Q136" s="223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9">
        <v>65</v>
      </c>
      <c r="B137" s="160">
        <v>42586</v>
      </c>
      <c r="C137" s="160"/>
      <c r="D137" s="161" t="s">
        <v>698</v>
      </c>
      <c r="E137" s="162" t="s">
        <v>575</v>
      </c>
      <c r="F137" s="163">
        <v>400</v>
      </c>
      <c r="G137" s="163"/>
      <c r="H137" s="164">
        <v>305</v>
      </c>
      <c r="I137" s="164">
        <v>475</v>
      </c>
      <c r="J137" s="165" t="s">
        <v>699</v>
      </c>
      <c r="K137" s="166">
        <f t="shared" si="16"/>
        <v>-95</v>
      </c>
      <c r="L137" s="167">
        <f t="shared" si="17"/>
        <v>-0.23749999999999999</v>
      </c>
      <c r="M137" s="163" t="s">
        <v>588</v>
      </c>
      <c r="N137" s="160">
        <v>43606</v>
      </c>
      <c r="O137" s="1"/>
      <c r="P137" s="1"/>
      <c r="Q137" s="223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49">
        <v>66</v>
      </c>
      <c r="B138" s="150">
        <v>42593</v>
      </c>
      <c r="C138" s="150"/>
      <c r="D138" s="151" t="s">
        <v>700</v>
      </c>
      <c r="E138" s="152" t="s">
        <v>575</v>
      </c>
      <c r="F138" s="153">
        <v>86.5</v>
      </c>
      <c r="G138" s="152"/>
      <c r="H138" s="152">
        <v>130</v>
      </c>
      <c r="I138" s="154">
        <v>130</v>
      </c>
      <c r="J138" s="155" t="s">
        <v>701</v>
      </c>
      <c r="K138" s="156">
        <f t="shared" si="16"/>
        <v>43.5</v>
      </c>
      <c r="L138" s="157">
        <f t="shared" si="17"/>
        <v>0.50289017341040465</v>
      </c>
      <c r="M138" s="152" t="s">
        <v>578</v>
      </c>
      <c r="N138" s="158">
        <v>43091</v>
      </c>
      <c r="O138" s="1"/>
      <c r="P138" s="1"/>
      <c r="Q138" s="223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9">
        <v>67</v>
      </c>
      <c r="B139" s="160">
        <v>42600</v>
      </c>
      <c r="C139" s="160"/>
      <c r="D139" s="161" t="s">
        <v>120</v>
      </c>
      <c r="E139" s="162" t="s">
        <v>575</v>
      </c>
      <c r="F139" s="163">
        <v>133.5</v>
      </c>
      <c r="G139" s="163"/>
      <c r="H139" s="164">
        <v>126.5</v>
      </c>
      <c r="I139" s="164">
        <v>178</v>
      </c>
      <c r="J139" s="165" t="s">
        <v>702</v>
      </c>
      <c r="K139" s="166">
        <f t="shared" si="16"/>
        <v>-7</v>
      </c>
      <c r="L139" s="167">
        <f t="shared" si="17"/>
        <v>-5.2434456928838954E-2</v>
      </c>
      <c r="M139" s="163" t="s">
        <v>588</v>
      </c>
      <c r="N139" s="160">
        <v>42615</v>
      </c>
      <c r="O139" s="1"/>
      <c r="P139" s="1"/>
      <c r="Q139" s="223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49">
        <v>68</v>
      </c>
      <c r="B140" s="150">
        <v>42613</v>
      </c>
      <c r="C140" s="150"/>
      <c r="D140" s="151" t="s">
        <v>703</v>
      </c>
      <c r="E140" s="152" t="s">
        <v>575</v>
      </c>
      <c r="F140" s="153">
        <v>560</v>
      </c>
      <c r="G140" s="152"/>
      <c r="H140" s="152">
        <v>725</v>
      </c>
      <c r="I140" s="154">
        <v>725</v>
      </c>
      <c r="J140" s="155" t="s">
        <v>608</v>
      </c>
      <c r="K140" s="156">
        <f t="shared" si="16"/>
        <v>165</v>
      </c>
      <c r="L140" s="157">
        <f t="shared" si="17"/>
        <v>0.29464285714285715</v>
      </c>
      <c r="M140" s="152" t="s">
        <v>578</v>
      </c>
      <c r="N140" s="158">
        <v>42456</v>
      </c>
      <c r="O140" s="1"/>
      <c r="P140" s="1"/>
      <c r="Q140" s="223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49">
        <v>69</v>
      </c>
      <c r="B141" s="150">
        <v>42614</v>
      </c>
      <c r="C141" s="150"/>
      <c r="D141" s="151" t="s">
        <v>704</v>
      </c>
      <c r="E141" s="152" t="s">
        <v>575</v>
      </c>
      <c r="F141" s="153">
        <v>160.5</v>
      </c>
      <c r="G141" s="152"/>
      <c r="H141" s="152">
        <v>210</v>
      </c>
      <c r="I141" s="154">
        <v>210</v>
      </c>
      <c r="J141" s="155" t="s">
        <v>608</v>
      </c>
      <c r="K141" s="156">
        <f t="shared" si="16"/>
        <v>49.5</v>
      </c>
      <c r="L141" s="157">
        <f t="shared" si="17"/>
        <v>0.30841121495327101</v>
      </c>
      <c r="M141" s="152" t="s">
        <v>578</v>
      </c>
      <c r="N141" s="158">
        <v>42871</v>
      </c>
      <c r="O141" s="1"/>
      <c r="P141" s="1"/>
      <c r="Q141" s="223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49">
        <v>70</v>
      </c>
      <c r="B142" s="150">
        <v>42646</v>
      </c>
      <c r="C142" s="150"/>
      <c r="D142" s="151" t="s">
        <v>407</v>
      </c>
      <c r="E142" s="152" t="s">
        <v>575</v>
      </c>
      <c r="F142" s="153">
        <v>430</v>
      </c>
      <c r="G142" s="152"/>
      <c r="H142" s="152">
        <v>596</v>
      </c>
      <c r="I142" s="154">
        <v>575</v>
      </c>
      <c r="J142" s="155" t="s">
        <v>705</v>
      </c>
      <c r="K142" s="156">
        <v>166</v>
      </c>
      <c r="L142" s="157">
        <v>0.38604651162790699</v>
      </c>
      <c r="M142" s="152" t="s">
        <v>578</v>
      </c>
      <c r="N142" s="158">
        <v>42769</v>
      </c>
      <c r="O142" s="1"/>
      <c r="P142" s="1"/>
      <c r="Q142" s="223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49">
        <v>71</v>
      </c>
      <c r="B143" s="150">
        <v>42657</v>
      </c>
      <c r="C143" s="150"/>
      <c r="D143" s="151" t="s">
        <v>706</v>
      </c>
      <c r="E143" s="152" t="s">
        <v>575</v>
      </c>
      <c r="F143" s="153">
        <v>280</v>
      </c>
      <c r="G143" s="152"/>
      <c r="H143" s="152">
        <v>345</v>
      </c>
      <c r="I143" s="154">
        <v>345</v>
      </c>
      <c r="J143" s="155" t="s">
        <v>608</v>
      </c>
      <c r="K143" s="156">
        <f t="shared" ref="K143:K148" si="18">H143-F143</f>
        <v>65</v>
      </c>
      <c r="L143" s="157">
        <f>K143/F143</f>
        <v>0.23214285714285715</v>
      </c>
      <c r="M143" s="152" t="s">
        <v>578</v>
      </c>
      <c r="N143" s="158">
        <v>42814</v>
      </c>
      <c r="O143" s="1"/>
      <c r="P143" s="1"/>
      <c r="Q143" s="223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49">
        <v>72</v>
      </c>
      <c r="B144" s="150">
        <v>42657</v>
      </c>
      <c r="C144" s="150"/>
      <c r="D144" s="151" t="s">
        <v>707</v>
      </c>
      <c r="E144" s="152" t="s">
        <v>575</v>
      </c>
      <c r="F144" s="153">
        <v>245</v>
      </c>
      <c r="G144" s="152"/>
      <c r="H144" s="152">
        <v>325.5</v>
      </c>
      <c r="I144" s="154">
        <v>330</v>
      </c>
      <c r="J144" s="155" t="s">
        <v>708</v>
      </c>
      <c r="K144" s="156">
        <f t="shared" si="18"/>
        <v>80.5</v>
      </c>
      <c r="L144" s="157">
        <f>K144/F144</f>
        <v>0.32857142857142857</v>
      </c>
      <c r="M144" s="152" t="s">
        <v>578</v>
      </c>
      <c r="N144" s="158">
        <v>42769</v>
      </c>
      <c r="O144" s="1"/>
      <c r="P144" s="1"/>
      <c r="Q144" s="223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49">
        <v>73</v>
      </c>
      <c r="B145" s="150">
        <v>42660</v>
      </c>
      <c r="C145" s="150"/>
      <c r="D145" s="151" t="s">
        <v>709</v>
      </c>
      <c r="E145" s="152" t="s">
        <v>575</v>
      </c>
      <c r="F145" s="153">
        <v>125</v>
      </c>
      <c r="G145" s="152"/>
      <c r="H145" s="152">
        <v>160</v>
      </c>
      <c r="I145" s="154">
        <v>160</v>
      </c>
      <c r="J145" s="155" t="s">
        <v>662</v>
      </c>
      <c r="K145" s="156">
        <f t="shared" si="18"/>
        <v>35</v>
      </c>
      <c r="L145" s="157">
        <v>0.28000000000000003</v>
      </c>
      <c r="M145" s="152" t="s">
        <v>578</v>
      </c>
      <c r="N145" s="158">
        <v>42803</v>
      </c>
      <c r="O145" s="1"/>
      <c r="P145" s="1"/>
      <c r="Q145" s="223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49">
        <v>74</v>
      </c>
      <c r="B146" s="150">
        <v>42660</v>
      </c>
      <c r="C146" s="150"/>
      <c r="D146" s="151" t="s">
        <v>710</v>
      </c>
      <c r="E146" s="152" t="s">
        <v>575</v>
      </c>
      <c r="F146" s="153">
        <v>114</v>
      </c>
      <c r="G146" s="152"/>
      <c r="H146" s="152">
        <v>145</v>
      </c>
      <c r="I146" s="154">
        <v>145</v>
      </c>
      <c r="J146" s="155" t="s">
        <v>662</v>
      </c>
      <c r="K146" s="156">
        <f t="shared" si="18"/>
        <v>31</v>
      </c>
      <c r="L146" s="157">
        <f>K146/F146</f>
        <v>0.27192982456140352</v>
      </c>
      <c r="M146" s="152" t="s">
        <v>578</v>
      </c>
      <c r="N146" s="158">
        <v>42859</v>
      </c>
      <c r="O146" s="1"/>
      <c r="P146" s="1"/>
      <c r="Q146" s="223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49">
        <v>75</v>
      </c>
      <c r="B147" s="150">
        <v>42660</v>
      </c>
      <c r="C147" s="150"/>
      <c r="D147" s="151" t="s">
        <v>711</v>
      </c>
      <c r="E147" s="152" t="s">
        <v>575</v>
      </c>
      <c r="F147" s="153">
        <v>212</v>
      </c>
      <c r="G147" s="152"/>
      <c r="H147" s="152">
        <v>280</v>
      </c>
      <c r="I147" s="154">
        <v>276</v>
      </c>
      <c r="J147" s="155" t="s">
        <v>712</v>
      </c>
      <c r="K147" s="156">
        <f t="shared" si="18"/>
        <v>68</v>
      </c>
      <c r="L147" s="157">
        <f>K147/F147</f>
        <v>0.32075471698113206</v>
      </c>
      <c r="M147" s="152" t="s">
        <v>578</v>
      </c>
      <c r="N147" s="158">
        <v>42858</v>
      </c>
      <c r="O147" s="1"/>
      <c r="P147" s="1"/>
      <c r="Q147" s="223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49">
        <v>76</v>
      </c>
      <c r="B148" s="150">
        <v>42678</v>
      </c>
      <c r="C148" s="150"/>
      <c r="D148" s="151" t="s">
        <v>454</v>
      </c>
      <c r="E148" s="152" t="s">
        <v>575</v>
      </c>
      <c r="F148" s="153">
        <v>155</v>
      </c>
      <c r="G148" s="152"/>
      <c r="H148" s="152">
        <v>210</v>
      </c>
      <c r="I148" s="154">
        <v>210</v>
      </c>
      <c r="J148" s="155" t="s">
        <v>713</v>
      </c>
      <c r="K148" s="156">
        <f t="shared" si="18"/>
        <v>55</v>
      </c>
      <c r="L148" s="157">
        <f>K148/F148</f>
        <v>0.35483870967741937</v>
      </c>
      <c r="M148" s="152" t="s">
        <v>578</v>
      </c>
      <c r="N148" s="158">
        <v>42944</v>
      </c>
      <c r="O148" s="1"/>
      <c r="P148" s="1"/>
      <c r="Q148" s="223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9">
        <v>77</v>
      </c>
      <c r="B149" s="160">
        <v>42710</v>
      </c>
      <c r="C149" s="160"/>
      <c r="D149" s="161" t="s">
        <v>714</v>
      </c>
      <c r="E149" s="162" t="s">
        <v>575</v>
      </c>
      <c r="F149" s="163">
        <v>150.5</v>
      </c>
      <c r="G149" s="163"/>
      <c r="H149" s="164">
        <v>72.5</v>
      </c>
      <c r="I149" s="164">
        <v>174</v>
      </c>
      <c r="J149" s="165" t="s">
        <v>715</v>
      </c>
      <c r="K149" s="166">
        <v>-78</v>
      </c>
      <c r="L149" s="167">
        <v>-0.51827242524916906</v>
      </c>
      <c r="M149" s="163" t="s">
        <v>588</v>
      </c>
      <c r="N149" s="160">
        <v>43333</v>
      </c>
      <c r="O149" s="1"/>
      <c r="P149" s="1"/>
      <c r="Q149" s="223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49">
        <v>78</v>
      </c>
      <c r="B150" s="150">
        <v>42712</v>
      </c>
      <c r="C150" s="150"/>
      <c r="D150" s="151" t="s">
        <v>716</v>
      </c>
      <c r="E150" s="152" t="s">
        <v>575</v>
      </c>
      <c r="F150" s="153">
        <v>380</v>
      </c>
      <c r="G150" s="152"/>
      <c r="H150" s="152">
        <v>478</v>
      </c>
      <c r="I150" s="154">
        <v>468</v>
      </c>
      <c r="J150" s="155" t="s">
        <v>662</v>
      </c>
      <c r="K150" s="156">
        <f>H150-F150</f>
        <v>98</v>
      </c>
      <c r="L150" s="157">
        <f>K150/F150</f>
        <v>0.25789473684210529</v>
      </c>
      <c r="M150" s="152" t="s">
        <v>578</v>
      </c>
      <c r="N150" s="158">
        <v>43025</v>
      </c>
      <c r="O150" s="1"/>
      <c r="P150" s="1"/>
      <c r="Q150" s="223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49">
        <v>79</v>
      </c>
      <c r="B151" s="150">
        <v>42734</v>
      </c>
      <c r="C151" s="150"/>
      <c r="D151" s="151" t="s">
        <v>119</v>
      </c>
      <c r="E151" s="152" t="s">
        <v>575</v>
      </c>
      <c r="F151" s="153">
        <v>305</v>
      </c>
      <c r="G151" s="152"/>
      <c r="H151" s="152">
        <v>375</v>
      </c>
      <c r="I151" s="154">
        <v>375</v>
      </c>
      <c r="J151" s="155" t="s">
        <v>662</v>
      </c>
      <c r="K151" s="156">
        <f>H151-F151</f>
        <v>70</v>
      </c>
      <c r="L151" s="157">
        <f>K151/F151</f>
        <v>0.22950819672131148</v>
      </c>
      <c r="M151" s="152" t="s">
        <v>578</v>
      </c>
      <c r="N151" s="158">
        <v>42768</v>
      </c>
      <c r="O151" s="1"/>
      <c r="P151" s="1"/>
      <c r="Q151" s="223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49">
        <v>80</v>
      </c>
      <c r="B152" s="150">
        <v>42739</v>
      </c>
      <c r="C152" s="150"/>
      <c r="D152" s="151" t="s">
        <v>102</v>
      </c>
      <c r="E152" s="152" t="s">
        <v>575</v>
      </c>
      <c r="F152" s="153">
        <v>99.5</v>
      </c>
      <c r="G152" s="152"/>
      <c r="H152" s="152">
        <v>158</v>
      </c>
      <c r="I152" s="154">
        <v>158</v>
      </c>
      <c r="J152" s="155" t="s">
        <v>662</v>
      </c>
      <c r="K152" s="156">
        <f>H152-F152</f>
        <v>58.5</v>
      </c>
      <c r="L152" s="157">
        <f>K152/F152</f>
        <v>0.5879396984924623</v>
      </c>
      <c r="M152" s="152" t="s">
        <v>578</v>
      </c>
      <c r="N152" s="158">
        <v>42898</v>
      </c>
      <c r="O152" s="1"/>
      <c r="P152" s="1"/>
      <c r="Q152" s="223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49">
        <v>81</v>
      </c>
      <c r="B153" s="150">
        <v>42739</v>
      </c>
      <c r="C153" s="150"/>
      <c r="D153" s="151" t="s">
        <v>102</v>
      </c>
      <c r="E153" s="152" t="s">
        <v>575</v>
      </c>
      <c r="F153" s="153">
        <v>99.5</v>
      </c>
      <c r="G153" s="152"/>
      <c r="H153" s="152">
        <v>158</v>
      </c>
      <c r="I153" s="154">
        <v>158</v>
      </c>
      <c r="J153" s="155" t="s">
        <v>662</v>
      </c>
      <c r="K153" s="156">
        <v>58.5</v>
      </c>
      <c r="L153" s="157">
        <v>0.58793969849246197</v>
      </c>
      <c r="M153" s="152" t="s">
        <v>578</v>
      </c>
      <c r="N153" s="158">
        <v>42898</v>
      </c>
      <c r="O153" s="1"/>
      <c r="P153" s="1"/>
      <c r="Q153" s="223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49">
        <v>82</v>
      </c>
      <c r="B154" s="150">
        <v>42786</v>
      </c>
      <c r="C154" s="150"/>
      <c r="D154" s="151" t="s">
        <v>208</v>
      </c>
      <c r="E154" s="152" t="s">
        <v>575</v>
      </c>
      <c r="F154" s="153">
        <v>140.5</v>
      </c>
      <c r="G154" s="152"/>
      <c r="H154" s="152">
        <v>220</v>
      </c>
      <c r="I154" s="154">
        <v>220</v>
      </c>
      <c r="J154" s="155" t="s">
        <v>662</v>
      </c>
      <c r="K154" s="156">
        <f>H154-F154</f>
        <v>79.5</v>
      </c>
      <c r="L154" s="157">
        <f>K154/F154</f>
        <v>0.5658362989323843</v>
      </c>
      <c r="M154" s="152" t="s">
        <v>578</v>
      </c>
      <c r="N154" s="158">
        <v>42864</v>
      </c>
      <c r="O154" s="1"/>
      <c r="P154" s="1"/>
      <c r="Q154" s="223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49">
        <v>83</v>
      </c>
      <c r="B155" s="150">
        <v>42786</v>
      </c>
      <c r="C155" s="150"/>
      <c r="D155" s="151" t="s">
        <v>717</v>
      </c>
      <c r="E155" s="152" t="s">
        <v>575</v>
      </c>
      <c r="F155" s="153">
        <v>202.5</v>
      </c>
      <c r="G155" s="152"/>
      <c r="H155" s="152">
        <v>234</v>
      </c>
      <c r="I155" s="154">
        <v>234</v>
      </c>
      <c r="J155" s="155" t="s">
        <v>662</v>
      </c>
      <c r="K155" s="156">
        <v>31.5</v>
      </c>
      <c r="L155" s="157">
        <v>0.155555555555556</v>
      </c>
      <c r="M155" s="152" t="s">
        <v>578</v>
      </c>
      <c r="N155" s="158">
        <v>42836</v>
      </c>
      <c r="O155" s="1"/>
      <c r="P155" s="1"/>
      <c r="Q155" s="223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49">
        <v>84</v>
      </c>
      <c r="B156" s="150">
        <v>42818</v>
      </c>
      <c r="C156" s="150"/>
      <c r="D156" s="151" t="s">
        <v>718</v>
      </c>
      <c r="E156" s="152" t="s">
        <v>575</v>
      </c>
      <c r="F156" s="153">
        <v>300.5</v>
      </c>
      <c r="G156" s="152"/>
      <c r="H156" s="152">
        <v>417.5</v>
      </c>
      <c r="I156" s="154">
        <v>420</v>
      </c>
      <c r="J156" s="155" t="s">
        <v>719</v>
      </c>
      <c r="K156" s="156">
        <f>H156-F156</f>
        <v>117</v>
      </c>
      <c r="L156" s="157">
        <f>K156/F156</f>
        <v>0.38935108153078202</v>
      </c>
      <c r="M156" s="152" t="s">
        <v>578</v>
      </c>
      <c r="N156" s="158">
        <v>43070</v>
      </c>
      <c r="O156" s="1"/>
      <c r="P156" s="1"/>
      <c r="Q156" s="223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49">
        <v>85</v>
      </c>
      <c r="B157" s="150">
        <v>42818</v>
      </c>
      <c r="C157" s="150"/>
      <c r="D157" s="151" t="s">
        <v>692</v>
      </c>
      <c r="E157" s="152" t="s">
        <v>575</v>
      </c>
      <c r="F157" s="153">
        <v>850</v>
      </c>
      <c r="G157" s="152"/>
      <c r="H157" s="152">
        <v>1042.5</v>
      </c>
      <c r="I157" s="154">
        <v>1023</v>
      </c>
      <c r="J157" s="155" t="s">
        <v>720</v>
      </c>
      <c r="K157" s="156">
        <v>192.5</v>
      </c>
      <c r="L157" s="157">
        <v>0.22647058823529401</v>
      </c>
      <c r="M157" s="152" t="s">
        <v>578</v>
      </c>
      <c r="N157" s="158">
        <v>42830</v>
      </c>
      <c r="O157" s="1"/>
      <c r="P157" s="1"/>
      <c r="Q157" s="223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49">
        <v>86</v>
      </c>
      <c r="B158" s="150">
        <v>42830</v>
      </c>
      <c r="C158" s="150"/>
      <c r="D158" s="151" t="s">
        <v>485</v>
      </c>
      <c r="E158" s="152" t="s">
        <v>575</v>
      </c>
      <c r="F158" s="153">
        <v>785</v>
      </c>
      <c r="G158" s="152"/>
      <c r="H158" s="152">
        <v>930</v>
      </c>
      <c r="I158" s="154">
        <v>920</v>
      </c>
      <c r="J158" s="155" t="s">
        <v>721</v>
      </c>
      <c r="K158" s="156">
        <f>H158-F158</f>
        <v>145</v>
      </c>
      <c r="L158" s="157">
        <f>K158/F158</f>
        <v>0.18471337579617833</v>
      </c>
      <c r="M158" s="152" t="s">
        <v>578</v>
      </c>
      <c r="N158" s="158">
        <v>42976</v>
      </c>
      <c r="O158" s="1"/>
      <c r="P158" s="1"/>
      <c r="Q158" s="223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9">
        <v>87</v>
      </c>
      <c r="B159" s="160">
        <v>42831</v>
      </c>
      <c r="C159" s="160"/>
      <c r="D159" s="161" t="s">
        <v>722</v>
      </c>
      <c r="E159" s="162" t="s">
        <v>575</v>
      </c>
      <c r="F159" s="163">
        <v>40</v>
      </c>
      <c r="G159" s="163"/>
      <c r="H159" s="164">
        <v>13.1</v>
      </c>
      <c r="I159" s="164">
        <v>60</v>
      </c>
      <c r="J159" s="165" t="s">
        <v>723</v>
      </c>
      <c r="K159" s="166">
        <v>-26.9</v>
      </c>
      <c r="L159" s="167">
        <v>-0.67249999999999999</v>
      </c>
      <c r="M159" s="163" t="s">
        <v>588</v>
      </c>
      <c r="N159" s="160">
        <v>43138</v>
      </c>
      <c r="O159" s="1"/>
      <c r="P159" s="1"/>
      <c r="Q159" s="223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49">
        <v>88</v>
      </c>
      <c r="B160" s="150">
        <v>42837</v>
      </c>
      <c r="C160" s="150"/>
      <c r="D160" s="151" t="s">
        <v>100</v>
      </c>
      <c r="E160" s="152" t="s">
        <v>575</v>
      </c>
      <c r="F160" s="153">
        <v>289.5</v>
      </c>
      <c r="G160" s="152"/>
      <c r="H160" s="152">
        <v>354</v>
      </c>
      <c r="I160" s="154">
        <v>360</v>
      </c>
      <c r="J160" s="155" t="s">
        <v>724</v>
      </c>
      <c r="K160" s="156">
        <f t="shared" ref="K160:K168" si="19">H160-F160</f>
        <v>64.5</v>
      </c>
      <c r="L160" s="157">
        <f t="shared" ref="L160:L168" si="20">K160/F160</f>
        <v>0.22279792746113988</v>
      </c>
      <c r="M160" s="152" t="s">
        <v>578</v>
      </c>
      <c r="N160" s="158">
        <v>43040</v>
      </c>
      <c r="O160" s="1"/>
      <c r="P160" s="1"/>
      <c r="Q160" s="223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49">
        <v>89</v>
      </c>
      <c r="B161" s="150">
        <v>42845</v>
      </c>
      <c r="C161" s="150"/>
      <c r="D161" s="151" t="s">
        <v>426</v>
      </c>
      <c r="E161" s="152" t="s">
        <v>575</v>
      </c>
      <c r="F161" s="153">
        <v>700</v>
      </c>
      <c r="G161" s="152"/>
      <c r="H161" s="152">
        <v>840</v>
      </c>
      <c r="I161" s="154">
        <v>840</v>
      </c>
      <c r="J161" s="155" t="s">
        <v>725</v>
      </c>
      <c r="K161" s="156">
        <f t="shared" si="19"/>
        <v>140</v>
      </c>
      <c r="L161" s="157">
        <f t="shared" si="20"/>
        <v>0.2</v>
      </c>
      <c r="M161" s="152" t="s">
        <v>578</v>
      </c>
      <c r="N161" s="158">
        <v>42893</v>
      </c>
      <c r="O161" s="1"/>
      <c r="P161" s="1"/>
      <c r="Q161" s="223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49">
        <v>90</v>
      </c>
      <c r="B162" s="150">
        <v>42887</v>
      </c>
      <c r="C162" s="150"/>
      <c r="D162" s="151" t="s">
        <v>726</v>
      </c>
      <c r="E162" s="152" t="s">
        <v>575</v>
      </c>
      <c r="F162" s="153">
        <v>130</v>
      </c>
      <c r="G162" s="152"/>
      <c r="H162" s="152">
        <v>144.25</v>
      </c>
      <c r="I162" s="154">
        <v>170</v>
      </c>
      <c r="J162" s="155" t="s">
        <v>727</v>
      </c>
      <c r="K162" s="156">
        <f t="shared" si="19"/>
        <v>14.25</v>
      </c>
      <c r="L162" s="157">
        <f t="shared" si="20"/>
        <v>0.10961538461538461</v>
      </c>
      <c r="M162" s="152" t="s">
        <v>578</v>
      </c>
      <c r="N162" s="158">
        <v>43675</v>
      </c>
      <c r="O162" s="1"/>
      <c r="P162" s="1"/>
      <c r="Q162" s="223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49">
        <v>91</v>
      </c>
      <c r="B163" s="150">
        <v>42901</v>
      </c>
      <c r="C163" s="150"/>
      <c r="D163" s="151" t="s">
        <v>728</v>
      </c>
      <c r="E163" s="152" t="s">
        <v>575</v>
      </c>
      <c r="F163" s="153">
        <v>214.5</v>
      </c>
      <c r="G163" s="152"/>
      <c r="H163" s="152">
        <v>262</v>
      </c>
      <c r="I163" s="154">
        <v>262</v>
      </c>
      <c r="J163" s="155" t="s">
        <v>597</v>
      </c>
      <c r="K163" s="156">
        <f t="shared" si="19"/>
        <v>47.5</v>
      </c>
      <c r="L163" s="157">
        <f t="shared" si="20"/>
        <v>0.22144522144522144</v>
      </c>
      <c r="M163" s="152" t="s">
        <v>578</v>
      </c>
      <c r="N163" s="158">
        <v>42977</v>
      </c>
      <c r="O163" s="1"/>
      <c r="P163" s="1"/>
      <c r="Q163" s="223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80">
        <v>92</v>
      </c>
      <c r="B164" s="181">
        <v>42933</v>
      </c>
      <c r="C164" s="181"/>
      <c r="D164" s="182" t="s">
        <v>729</v>
      </c>
      <c r="E164" s="183" t="s">
        <v>575</v>
      </c>
      <c r="F164" s="184">
        <v>370</v>
      </c>
      <c r="G164" s="183"/>
      <c r="H164" s="183">
        <v>447.5</v>
      </c>
      <c r="I164" s="185">
        <v>450</v>
      </c>
      <c r="J164" s="186" t="s">
        <v>662</v>
      </c>
      <c r="K164" s="156">
        <f t="shared" si="19"/>
        <v>77.5</v>
      </c>
      <c r="L164" s="187">
        <f t="shared" si="20"/>
        <v>0.20945945945945946</v>
      </c>
      <c r="M164" s="183" t="s">
        <v>578</v>
      </c>
      <c r="N164" s="188">
        <v>43035</v>
      </c>
      <c r="O164" s="1"/>
      <c r="P164" s="1"/>
      <c r="Q164" s="223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80">
        <v>93</v>
      </c>
      <c r="B165" s="181">
        <v>42943</v>
      </c>
      <c r="C165" s="181"/>
      <c r="D165" s="182" t="s">
        <v>206</v>
      </c>
      <c r="E165" s="183" t="s">
        <v>575</v>
      </c>
      <c r="F165" s="184">
        <v>657.5</v>
      </c>
      <c r="G165" s="183"/>
      <c r="H165" s="183">
        <v>825</v>
      </c>
      <c r="I165" s="185">
        <v>820</v>
      </c>
      <c r="J165" s="186" t="s">
        <v>662</v>
      </c>
      <c r="K165" s="156">
        <f t="shared" si="19"/>
        <v>167.5</v>
      </c>
      <c r="L165" s="187">
        <f t="shared" si="20"/>
        <v>0.25475285171102663</v>
      </c>
      <c r="M165" s="183" t="s">
        <v>578</v>
      </c>
      <c r="N165" s="188">
        <v>43090</v>
      </c>
      <c r="O165" s="1"/>
      <c r="P165" s="1"/>
      <c r="Q165" s="223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49">
        <v>94</v>
      </c>
      <c r="B166" s="150">
        <v>42964</v>
      </c>
      <c r="C166" s="150"/>
      <c r="D166" s="151" t="s">
        <v>380</v>
      </c>
      <c r="E166" s="152" t="s">
        <v>575</v>
      </c>
      <c r="F166" s="153">
        <v>605</v>
      </c>
      <c r="G166" s="152"/>
      <c r="H166" s="152">
        <v>750</v>
      </c>
      <c r="I166" s="154">
        <v>750</v>
      </c>
      <c r="J166" s="155" t="s">
        <v>721</v>
      </c>
      <c r="K166" s="156">
        <f t="shared" si="19"/>
        <v>145</v>
      </c>
      <c r="L166" s="157">
        <f t="shared" si="20"/>
        <v>0.23966942148760331</v>
      </c>
      <c r="M166" s="152" t="s">
        <v>578</v>
      </c>
      <c r="N166" s="158">
        <v>43027</v>
      </c>
      <c r="O166" s="1"/>
      <c r="P166" s="1"/>
      <c r="Q166" s="223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9">
        <v>95</v>
      </c>
      <c r="B167" s="160">
        <v>42979</v>
      </c>
      <c r="C167" s="160"/>
      <c r="D167" s="168" t="s">
        <v>730</v>
      </c>
      <c r="E167" s="163" t="s">
        <v>575</v>
      </c>
      <c r="F167" s="163">
        <v>255</v>
      </c>
      <c r="G167" s="164"/>
      <c r="H167" s="164">
        <v>217.25</v>
      </c>
      <c r="I167" s="164">
        <v>320</v>
      </c>
      <c r="J167" s="165" t="s">
        <v>731</v>
      </c>
      <c r="K167" s="166">
        <f t="shared" si="19"/>
        <v>-37.75</v>
      </c>
      <c r="L167" s="169">
        <f t="shared" si="20"/>
        <v>-0.14803921568627451</v>
      </c>
      <c r="M167" s="163" t="s">
        <v>588</v>
      </c>
      <c r="N167" s="160">
        <v>43661</v>
      </c>
      <c r="O167" s="1"/>
      <c r="P167" s="1"/>
      <c r="Q167" s="223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49">
        <v>96</v>
      </c>
      <c r="B168" s="150">
        <v>42997</v>
      </c>
      <c r="C168" s="150"/>
      <c r="D168" s="151" t="s">
        <v>732</v>
      </c>
      <c r="E168" s="152" t="s">
        <v>575</v>
      </c>
      <c r="F168" s="153">
        <v>215</v>
      </c>
      <c r="G168" s="152"/>
      <c r="H168" s="152">
        <v>258</v>
      </c>
      <c r="I168" s="154">
        <v>258</v>
      </c>
      <c r="J168" s="155" t="s">
        <v>662</v>
      </c>
      <c r="K168" s="156">
        <f t="shared" si="19"/>
        <v>43</v>
      </c>
      <c r="L168" s="157">
        <f t="shared" si="20"/>
        <v>0.2</v>
      </c>
      <c r="M168" s="152" t="s">
        <v>578</v>
      </c>
      <c r="N168" s="158">
        <v>43040</v>
      </c>
      <c r="O168" s="1"/>
      <c r="P168" s="1"/>
      <c r="Q168" s="223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49">
        <v>97</v>
      </c>
      <c r="B169" s="150">
        <v>42997</v>
      </c>
      <c r="C169" s="150"/>
      <c r="D169" s="151" t="s">
        <v>732</v>
      </c>
      <c r="E169" s="152" t="s">
        <v>575</v>
      </c>
      <c r="F169" s="153">
        <v>215</v>
      </c>
      <c r="G169" s="152"/>
      <c r="H169" s="152">
        <v>258</v>
      </c>
      <c r="I169" s="154">
        <v>258</v>
      </c>
      <c r="J169" s="186" t="s">
        <v>662</v>
      </c>
      <c r="K169" s="156">
        <v>43</v>
      </c>
      <c r="L169" s="157">
        <v>0.2</v>
      </c>
      <c r="M169" s="152" t="s">
        <v>578</v>
      </c>
      <c r="N169" s="158">
        <v>43040</v>
      </c>
      <c r="O169" s="1"/>
      <c r="P169" s="1"/>
      <c r="Q169" s="223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80">
        <v>98</v>
      </c>
      <c r="B170" s="181">
        <v>42998</v>
      </c>
      <c r="C170" s="181"/>
      <c r="D170" s="182" t="s">
        <v>733</v>
      </c>
      <c r="E170" s="183" t="s">
        <v>575</v>
      </c>
      <c r="F170" s="153">
        <v>75</v>
      </c>
      <c r="G170" s="183"/>
      <c r="H170" s="183">
        <v>90</v>
      </c>
      <c r="I170" s="185">
        <v>90</v>
      </c>
      <c r="J170" s="155" t="s">
        <v>734</v>
      </c>
      <c r="K170" s="156">
        <f t="shared" ref="K170:K175" si="21">H170-F170</f>
        <v>15</v>
      </c>
      <c r="L170" s="157">
        <f t="shared" ref="L170:L175" si="22">K170/F170</f>
        <v>0.2</v>
      </c>
      <c r="M170" s="152" t="s">
        <v>578</v>
      </c>
      <c r="N170" s="158">
        <v>43019</v>
      </c>
      <c r="O170" s="1"/>
      <c r="P170" s="1"/>
      <c r="Q170" s="223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80">
        <v>99</v>
      </c>
      <c r="B171" s="181">
        <v>43011</v>
      </c>
      <c r="C171" s="181"/>
      <c r="D171" s="182" t="s">
        <v>735</v>
      </c>
      <c r="E171" s="183" t="s">
        <v>575</v>
      </c>
      <c r="F171" s="184">
        <v>315</v>
      </c>
      <c r="G171" s="183"/>
      <c r="H171" s="183">
        <v>392</v>
      </c>
      <c r="I171" s="185">
        <v>384</v>
      </c>
      <c r="J171" s="186" t="s">
        <v>736</v>
      </c>
      <c r="K171" s="156">
        <f t="shared" si="21"/>
        <v>77</v>
      </c>
      <c r="L171" s="187">
        <f t="shared" si="22"/>
        <v>0.24444444444444444</v>
      </c>
      <c r="M171" s="183" t="s">
        <v>578</v>
      </c>
      <c r="N171" s="188">
        <v>43017</v>
      </c>
      <c r="O171" s="1"/>
      <c r="P171" s="1"/>
      <c r="Q171" s="223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80">
        <v>100</v>
      </c>
      <c r="B172" s="181">
        <v>43013</v>
      </c>
      <c r="C172" s="181"/>
      <c r="D172" s="182" t="s">
        <v>458</v>
      </c>
      <c r="E172" s="183" t="s">
        <v>575</v>
      </c>
      <c r="F172" s="184">
        <v>145</v>
      </c>
      <c r="G172" s="183"/>
      <c r="H172" s="183">
        <v>179</v>
      </c>
      <c r="I172" s="185">
        <v>180</v>
      </c>
      <c r="J172" s="186" t="s">
        <v>737</v>
      </c>
      <c r="K172" s="156">
        <f t="shared" si="21"/>
        <v>34</v>
      </c>
      <c r="L172" s="187">
        <f t="shared" si="22"/>
        <v>0.23448275862068965</v>
      </c>
      <c r="M172" s="183" t="s">
        <v>578</v>
      </c>
      <c r="N172" s="188">
        <v>43025</v>
      </c>
      <c r="O172" s="1"/>
      <c r="P172" s="1"/>
      <c r="Q172" s="223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80">
        <v>101</v>
      </c>
      <c r="B173" s="181">
        <v>43014</v>
      </c>
      <c r="C173" s="181"/>
      <c r="D173" s="182" t="s">
        <v>355</v>
      </c>
      <c r="E173" s="183" t="s">
        <v>575</v>
      </c>
      <c r="F173" s="184">
        <v>256</v>
      </c>
      <c r="G173" s="183"/>
      <c r="H173" s="183">
        <v>323</v>
      </c>
      <c r="I173" s="185">
        <v>320</v>
      </c>
      <c r="J173" s="186" t="s">
        <v>662</v>
      </c>
      <c r="K173" s="156">
        <f t="shared" si="21"/>
        <v>67</v>
      </c>
      <c r="L173" s="187">
        <f t="shared" si="22"/>
        <v>0.26171875</v>
      </c>
      <c r="M173" s="183" t="s">
        <v>578</v>
      </c>
      <c r="N173" s="188">
        <v>43067</v>
      </c>
      <c r="O173" s="1"/>
      <c r="P173" s="1"/>
      <c r="Q173" s="223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80">
        <v>102</v>
      </c>
      <c r="B174" s="181">
        <v>43017</v>
      </c>
      <c r="C174" s="181"/>
      <c r="D174" s="182" t="s">
        <v>369</v>
      </c>
      <c r="E174" s="183" t="s">
        <v>575</v>
      </c>
      <c r="F174" s="184">
        <v>137.5</v>
      </c>
      <c r="G174" s="183"/>
      <c r="H174" s="183">
        <v>184</v>
      </c>
      <c r="I174" s="185">
        <v>183</v>
      </c>
      <c r="J174" s="186" t="s">
        <v>738</v>
      </c>
      <c r="K174" s="156">
        <f t="shared" si="21"/>
        <v>46.5</v>
      </c>
      <c r="L174" s="187">
        <f t="shared" si="22"/>
        <v>0.33818181818181819</v>
      </c>
      <c r="M174" s="183" t="s">
        <v>578</v>
      </c>
      <c r="N174" s="188">
        <v>43108</v>
      </c>
      <c r="O174" s="1"/>
      <c r="P174" s="1"/>
      <c r="Q174" s="223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80">
        <v>103</v>
      </c>
      <c r="B175" s="181">
        <v>43018</v>
      </c>
      <c r="C175" s="181"/>
      <c r="D175" s="182" t="s">
        <v>739</v>
      </c>
      <c r="E175" s="183" t="s">
        <v>575</v>
      </c>
      <c r="F175" s="184">
        <v>125.5</v>
      </c>
      <c r="G175" s="183"/>
      <c r="H175" s="183">
        <v>158</v>
      </c>
      <c r="I175" s="185">
        <v>155</v>
      </c>
      <c r="J175" s="186" t="s">
        <v>740</v>
      </c>
      <c r="K175" s="156">
        <f t="shared" si="21"/>
        <v>32.5</v>
      </c>
      <c r="L175" s="187">
        <f t="shared" si="22"/>
        <v>0.25896414342629481</v>
      </c>
      <c r="M175" s="183" t="s">
        <v>578</v>
      </c>
      <c r="N175" s="188">
        <v>43067</v>
      </c>
      <c r="O175" s="1"/>
      <c r="P175" s="1"/>
      <c r="Q175" s="223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80">
        <v>104</v>
      </c>
      <c r="B176" s="181">
        <v>43018</v>
      </c>
      <c r="C176" s="181"/>
      <c r="D176" s="182" t="s">
        <v>741</v>
      </c>
      <c r="E176" s="183" t="s">
        <v>575</v>
      </c>
      <c r="F176" s="184">
        <v>895</v>
      </c>
      <c r="G176" s="183"/>
      <c r="H176" s="183">
        <v>1122.5</v>
      </c>
      <c r="I176" s="185">
        <v>1078</v>
      </c>
      <c r="J176" s="186" t="s">
        <v>742</v>
      </c>
      <c r="K176" s="156">
        <v>227.5</v>
      </c>
      <c r="L176" s="187">
        <v>0.25418994413407803</v>
      </c>
      <c r="M176" s="183" t="s">
        <v>578</v>
      </c>
      <c r="N176" s="188">
        <v>43117</v>
      </c>
      <c r="O176" s="1"/>
      <c r="P176" s="1"/>
      <c r="Q176" s="223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80">
        <v>105</v>
      </c>
      <c r="B177" s="181">
        <v>43020</v>
      </c>
      <c r="C177" s="181"/>
      <c r="D177" s="182" t="s">
        <v>364</v>
      </c>
      <c r="E177" s="183" t="s">
        <v>575</v>
      </c>
      <c r="F177" s="184">
        <v>525</v>
      </c>
      <c r="G177" s="183"/>
      <c r="H177" s="183">
        <v>629</v>
      </c>
      <c r="I177" s="185">
        <v>629</v>
      </c>
      <c r="J177" s="186" t="s">
        <v>662</v>
      </c>
      <c r="K177" s="156">
        <v>104</v>
      </c>
      <c r="L177" s="187">
        <v>0.19809523809523799</v>
      </c>
      <c r="M177" s="183" t="s">
        <v>578</v>
      </c>
      <c r="N177" s="188">
        <v>43119</v>
      </c>
      <c r="O177" s="1"/>
      <c r="P177" s="1"/>
      <c r="Q177" s="223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80">
        <v>106</v>
      </c>
      <c r="B178" s="181">
        <v>43046</v>
      </c>
      <c r="C178" s="181"/>
      <c r="D178" s="182" t="s">
        <v>402</v>
      </c>
      <c r="E178" s="183" t="s">
        <v>575</v>
      </c>
      <c r="F178" s="184">
        <v>740</v>
      </c>
      <c r="G178" s="183"/>
      <c r="H178" s="183">
        <v>892.5</v>
      </c>
      <c r="I178" s="185">
        <v>900</v>
      </c>
      <c r="J178" s="186" t="s">
        <v>743</v>
      </c>
      <c r="K178" s="156">
        <f>H178-F178</f>
        <v>152.5</v>
      </c>
      <c r="L178" s="187">
        <f>K178/F178</f>
        <v>0.20608108108108109</v>
      </c>
      <c r="M178" s="183" t="s">
        <v>578</v>
      </c>
      <c r="N178" s="188">
        <v>43052</v>
      </c>
      <c r="O178" s="1"/>
      <c r="P178" s="1"/>
      <c r="Q178" s="223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49">
        <v>107</v>
      </c>
      <c r="B179" s="150">
        <v>43073</v>
      </c>
      <c r="C179" s="150"/>
      <c r="D179" s="151" t="s">
        <v>744</v>
      </c>
      <c r="E179" s="152" t="s">
        <v>575</v>
      </c>
      <c r="F179" s="153">
        <v>118.5</v>
      </c>
      <c r="G179" s="152"/>
      <c r="H179" s="152">
        <v>143.5</v>
      </c>
      <c r="I179" s="154">
        <v>145</v>
      </c>
      <c r="J179" s="155" t="s">
        <v>745</v>
      </c>
      <c r="K179" s="156">
        <f>H179-F179</f>
        <v>25</v>
      </c>
      <c r="L179" s="157">
        <f>K179/F179</f>
        <v>0.2109704641350211</v>
      </c>
      <c r="M179" s="152" t="s">
        <v>578</v>
      </c>
      <c r="N179" s="158">
        <v>43097</v>
      </c>
      <c r="O179" s="1"/>
      <c r="P179" s="1"/>
      <c r="Q179" s="223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9">
        <v>108</v>
      </c>
      <c r="B180" s="160">
        <v>43090</v>
      </c>
      <c r="C180" s="160"/>
      <c r="D180" s="161" t="s">
        <v>431</v>
      </c>
      <c r="E180" s="162" t="s">
        <v>575</v>
      </c>
      <c r="F180" s="163">
        <v>715</v>
      </c>
      <c r="G180" s="163"/>
      <c r="H180" s="164">
        <v>500</v>
      </c>
      <c r="I180" s="164">
        <v>872</v>
      </c>
      <c r="J180" s="165" t="s">
        <v>746</v>
      </c>
      <c r="K180" s="166">
        <f>H180-F180</f>
        <v>-215</v>
      </c>
      <c r="L180" s="167">
        <f>K180/F180</f>
        <v>-0.30069930069930068</v>
      </c>
      <c r="M180" s="163" t="s">
        <v>588</v>
      </c>
      <c r="N180" s="160">
        <v>43670</v>
      </c>
      <c r="O180" s="1"/>
      <c r="P180" s="1"/>
      <c r="Q180" s="223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49">
        <v>109</v>
      </c>
      <c r="B181" s="150">
        <v>43098</v>
      </c>
      <c r="C181" s="150"/>
      <c r="D181" s="151" t="s">
        <v>735</v>
      </c>
      <c r="E181" s="152" t="s">
        <v>575</v>
      </c>
      <c r="F181" s="153">
        <v>435</v>
      </c>
      <c r="G181" s="152"/>
      <c r="H181" s="152">
        <v>542.5</v>
      </c>
      <c r="I181" s="154">
        <v>539</v>
      </c>
      <c r="J181" s="155" t="s">
        <v>662</v>
      </c>
      <c r="K181" s="156">
        <v>107.5</v>
      </c>
      <c r="L181" s="157">
        <v>0.247126436781609</v>
      </c>
      <c r="M181" s="152" t="s">
        <v>578</v>
      </c>
      <c r="N181" s="158">
        <v>43206</v>
      </c>
      <c r="O181" s="1"/>
      <c r="P181" s="1"/>
      <c r="Q181" s="223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49">
        <v>110</v>
      </c>
      <c r="B182" s="150">
        <v>43098</v>
      </c>
      <c r="C182" s="150"/>
      <c r="D182" s="151" t="s">
        <v>546</v>
      </c>
      <c r="E182" s="152" t="s">
        <v>575</v>
      </c>
      <c r="F182" s="153">
        <v>885</v>
      </c>
      <c r="G182" s="152"/>
      <c r="H182" s="152">
        <v>1090</v>
      </c>
      <c r="I182" s="154">
        <v>1084</v>
      </c>
      <c r="J182" s="155" t="s">
        <v>662</v>
      </c>
      <c r="K182" s="156">
        <v>205</v>
      </c>
      <c r="L182" s="157">
        <v>0.23163841807909599</v>
      </c>
      <c r="M182" s="152" t="s">
        <v>578</v>
      </c>
      <c r="N182" s="158">
        <v>43213</v>
      </c>
      <c r="O182" s="1"/>
      <c r="P182" s="1"/>
      <c r="Q182" s="223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89">
        <v>111</v>
      </c>
      <c r="B183" s="190">
        <v>43192</v>
      </c>
      <c r="C183" s="190"/>
      <c r="D183" s="168" t="s">
        <v>747</v>
      </c>
      <c r="E183" s="163" t="s">
        <v>575</v>
      </c>
      <c r="F183" s="191">
        <v>478.5</v>
      </c>
      <c r="G183" s="163"/>
      <c r="H183" s="163">
        <v>442</v>
      </c>
      <c r="I183" s="164">
        <v>613</v>
      </c>
      <c r="J183" s="165" t="s">
        <v>748</v>
      </c>
      <c r="K183" s="166">
        <f>H183-F183</f>
        <v>-36.5</v>
      </c>
      <c r="L183" s="167">
        <f>K183/F183</f>
        <v>-7.6280041797283177E-2</v>
      </c>
      <c r="M183" s="163" t="s">
        <v>588</v>
      </c>
      <c r="N183" s="160">
        <v>43762</v>
      </c>
      <c r="O183" s="1"/>
      <c r="P183" s="1"/>
      <c r="Q183" s="223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9">
        <v>112</v>
      </c>
      <c r="B184" s="160">
        <v>43194</v>
      </c>
      <c r="C184" s="160"/>
      <c r="D184" s="161" t="s">
        <v>749</v>
      </c>
      <c r="E184" s="162" t="s">
        <v>575</v>
      </c>
      <c r="F184" s="163">
        <f>141.5-7.3</f>
        <v>134.19999999999999</v>
      </c>
      <c r="G184" s="163"/>
      <c r="H184" s="164">
        <v>77</v>
      </c>
      <c r="I184" s="164">
        <v>180</v>
      </c>
      <c r="J184" s="165" t="s">
        <v>750</v>
      </c>
      <c r="K184" s="166">
        <f>H184-F184</f>
        <v>-57.199999999999989</v>
      </c>
      <c r="L184" s="167">
        <f>K184/F184</f>
        <v>-0.42622950819672129</v>
      </c>
      <c r="M184" s="163" t="s">
        <v>588</v>
      </c>
      <c r="N184" s="160">
        <v>43522</v>
      </c>
      <c r="O184" s="1"/>
      <c r="P184" s="1"/>
      <c r="Q184" s="223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9">
        <v>113</v>
      </c>
      <c r="B185" s="160">
        <v>43209</v>
      </c>
      <c r="C185" s="160"/>
      <c r="D185" s="161" t="s">
        <v>751</v>
      </c>
      <c r="E185" s="162" t="s">
        <v>575</v>
      </c>
      <c r="F185" s="163">
        <v>430</v>
      </c>
      <c r="G185" s="163"/>
      <c r="H185" s="164">
        <v>220</v>
      </c>
      <c r="I185" s="164">
        <v>537</v>
      </c>
      <c r="J185" s="165" t="s">
        <v>752</v>
      </c>
      <c r="K185" s="166">
        <f>H185-F185</f>
        <v>-210</v>
      </c>
      <c r="L185" s="167">
        <f>K185/F185</f>
        <v>-0.48837209302325579</v>
      </c>
      <c r="M185" s="163" t="s">
        <v>588</v>
      </c>
      <c r="N185" s="160">
        <v>43252</v>
      </c>
      <c r="O185" s="1"/>
      <c r="P185" s="1"/>
      <c r="Q185" s="223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80">
        <v>114</v>
      </c>
      <c r="B186" s="181">
        <v>43220</v>
      </c>
      <c r="C186" s="181"/>
      <c r="D186" s="182" t="s">
        <v>753</v>
      </c>
      <c r="E186" s="183" t="s">
        <v>575</v>
      </c>
      <c r="F186" s="183">
        <v>153.5</v>
      </c>
      <c r="G186" s="183"/>
      <c r="H186" s="183">
        <v>196</v>
      </c>
      <c r="I186" s="185">
        <v>196</v>
      </c>
      <c r="J186" s="155" t="s">
        <v>754</v>
      </c>
      <c r="K186" s="156">
        <f>H186-F186</f>
        <v>42.5</v>
      </c>
      <c r="L186" s="157">
        <f>K186/F186</f>
        <v>0.27687296416938112</v>
      </c>
      <c r="M186" s="152" t="s">
        <v>578</v>
      </c>
      <c r="N186" s="158">
        <v>43605</v>
      </c>
      <c r="O186" s="1"/>
      <c r="P186" s="1"/>
      <c r="Q186" s="223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9">
        <v>115</v>
      </c>
      <c r="B187" s="160">
        <v>43306</v>
      </c>
      <c r="C187" s="160"/>
      <c r="D187" s="161" t="s">
        <v>722</v>
      </c>
      <c r="E187" s="162" t="s">
        <v>575</v>
      </c>
      <c r="F187" s="163">
        <v>27.5</v>
      </c>
      <c r="G187" s="163"/>
      <c r="H187" s="164">
        <v>13.1</v>
      </c>
      <c r="I187" s="164">
        <v>60</v>
      </c>
      <c r="J187" s="165" t="s">
        <v>755</v>
      </c>
      <c r="K187" s="166">
        <v>-14.4</v>
      </c>
      <c r="L187" s="167">
        <v>-0.52363636363636401</v>
      </c>
      <c r="M187" s="163" t="s">
        <v>588</v>
      </c>
      <c r="N187" s="160">
        <v>43138</v>
      </c>
      <c r="O187" s="1"/>
      <c r="P187" s="1"/>
      <c r="Q187" s="223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89">
        <v>116</v>
      </c>
      <c r="B188" s="190">
        <v>43318</v>
      </c>
      <c r="C188" s="190"/>
      <c r="D188" s="168" t="s">
        <v>756</v>
      </c>
      <c r="E188" s="163" t="s">
        <v>575</v>
      </c>
      <c r="F188" s="163">
        <v>148.5</v>
      </c>
      <c r="G188" s="163"/>
      <c r="H188" s="163">
        <v>102</v>
      </c>
      <c r="I188" s="164">
        <v>182</v>
      </c>
      <c r="J188" s="165" t="s">
        <v>757</v>
      </c>
      <c r="K188" s="166">
        <f>H188-F188</f>
        <v>-46.5</v>
      </c>
      <c r="L188" s="167">
        <f>K188/F188</f>
        <v>-0.31313131313131315</v>
      </c>
      <c r="M188" s="163" t="s">
        <v>588</v>
      </c>
      <c r="N188" s="160">
        <v>43661</v>
      </c>
      <c r="O188" s="1"/>
      <c r="P188" s="1"/>
      <c r="Q188" s="223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49">
        <v>117</v>
      </c>
      <c r="B189" s="150">
        <v>43335</v>
      </c>
      <c r="C189" s="150"/>
      <c r="D189" s="151" t="s">
        <v>758</v>
      </c>
      <c r="E189" s="152" t="s">
        <v>575</v>
      </c>
      <c r="F189" s="183">
        <v>285</v>
      </c>
      <c r="G189" s="152"/>
      <c r="H189" s="152">
        <v>355</v>
      </c>
      <c r="I189" s="154">
        <v>364</v>
      </c>
      <c r="J189" s="155" t="s">
        <v>759</v>
      </c>
      <c r="K189" s="156">
        <v>70</v>
      </c>
      <c r="L189" s="157">
        <v>0.24561403508771901</v>
      </c>
      <c r="M189" s="152" t="s">
        <v>578</v>
      </c>
      <c r="N189" s="158">
        <v>43455</v>
      </c>
      <c r="O189" s="1"/>
      <c r="P189" s="1"/>
      <c r="Q189" s="223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49">
        <v>118</v>
      </c>
      <c r="B190" s="150">
        <v>43341</v>
      </c>
      <c r="C190" s="150"/>
      <c r="D190" s="151" t="s">
        <v>392</v>
      </c>
      <c r="E190" s="152" t="s">
        <v>575</v>
      </c>
      <c r="F190" s="183">
        <v>525</v>
      </c>
      <c r="G190" s="152"/>
      <c r="H190" s="152">
        <v>585</v>
      </c>
      <c r="I190" s="154">
        <v>635</v>
      </c>
      <c r="J190" s="155" t="s">
        <v>760</v>
      </c>
      <c r="K190" s="156">
        <f t="shared" ref="K190:K221" si="23">H190-F190</f>
        <v>60</v>
      </c>
      <c r="L190" s="157">
        <f t="shared" ref="L190:L221" si="24">K190/F190</f>
        <v>0.11428571428571428</v>
      </c>
      <c r="M190" s="152" t="s">
        <v>578</v>
      </c>
      <c r="N190" s="158">
        <v>43662</v>
      </c>
      <c r="O190" s="1"/>
      <c r="P190" s="1"/>
      <c r="Q190" s="223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49">
        <v>119</v>
      </c>
      <c r="B191" s="150">
        <v>43395</v>
      </c>
      <c r="C191" s="150"/>
      <c r="D191" s="151" t="s">
        <v>380</v>
      </c>
      <c r="E191" s="152" t="s">
        <v>575</v>
      </c>
      <c r="F191" s="183">
        <v>475</v>
      </c>
      <c r="G191" s="152"/>
      <c r="H191" s="152">
        <v>574</v>
      </c>
      <c r="I191" s="154">
        <v>570</v>
      </c>
      <c r="J191" s="155" t="s">
        <v>662</v>
      </c>
      <c r="K191" s="156">
        <f t="shared" si="23"/>
        <v>99</v>
      </c>
      <c r="L191" s="157">
        <f t="shared" si="24"/>
        <v>0.20842105263157895</v>
      </c>
      <c r="M191" s="152" t="s">
        <v>578</v>
      </c>
      <c r="N191" s="158">
        <v>43403</v>
      </c>
      <c r="O191" s="1"/>
      <c r="P191" s="1"/>
      <c r="Q191" s="223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80">
        <v>120</v>
      </c>
      <c r="B192" s="181">
        <v>43397</v>
      </c>
      <c r="C192" s="181"/>
      <c r="D192" s="182" t="s">
        <v>761</v>
      </c>
      <c r="E192" s="183" t="s">
        <v>575</v>
      </c>
      <c r="F192" s="183">
        <v>707.5</v>
      </c>
      <c r="G192" s="183"/>
      <c r="H192" s="183">
        <v>872</v>
      </c>
      <c r="I192" s="185">
        <v>872</v>
      </c>
      <c r="J192" s="186" t="s">
        <v>662</v>
      </c>
      <c r="K192" s="156">
        <f t="shared" si="23"/>
        <v>164.5</v>
      </c>
      <c r="L192" s="187">
        <f t="shared" si="24"/>
        <v>0.23250883392226149</v>
      </c>
      <c r="M192" s="183" t="s">
        <v>578</v>
      </c>
      <c r="N192" s="188">
        <v>43482</v>
      </c>
      <c r="O192" s="1"/>
      <c r="P192" s="1"/>
      <c r="Q192" s="223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80">
        <v>121</v>
      </c>
      <c r="B193" s="181">
        <v>43398</v>
      </c>
      <c r="C193" s="181"/>
      <c r="D193" s="182" t="s">
        <v>762</v>
      </c>
      <c r="E193" s="183" t="s">
        <v>575</v>
      </c>
      <c r="F193" s="183">
        <v>162</v>
      </c>
      <c r="G193" s="183"/>
      <c r="H193" s="183">
        <v>204</v>
      </c>
      <c r="I193" s="185">
        <v>209</v>
      </c>
      <c r="J193" s="186" t="s">
        <v>763</v>
      </c>
      <c r="K193" s="156">
        <f t="shared" si="23"/>
        <v>42</v>
      </c>
      <c r="L193" s="187">
        <f t="shared" si="24"/>
        <v>0.25925925925925924</v>
      </c>
      <c r="M193" s="183" t="s">
        <v>578</v>
      </c>
      <c r="N193" s="188">
        <v>43539</v>
      </c>
      <c r="O193" s="1"/>
      <c r="P193" s="1"/>
      <c r="Q193" s="223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80">
        <v>122</v>
      </c>
      <c r="B194" s="181">
        <v>43399</v>
      </c>
      <c r="C194" s="181"/>
      <c r="D194" s="182" t="s">
        <v>478</v>
      </c>
      <c r="E194" s="183" t="s">
        <v>575</v>
      </c>
      <c r="F194" s="183">
        <v>240</v>
      </c>
      <c r="G194" s="183"/>
      <c r="H194" s="183">
        <v>297</v>
      </c>
      <c r="I194" s="185">
        <v>297</v>
      </c>
      <c r="J194" s="186" t="s">
        <v>662</v>
      </c>
      <c r="K194" s="192">
        <f t="shared" si="23"/>
        <v>57</v>
      </c>
      <c r="L194" s="187">
        <f t="shared" si="24"/>
        <v>0.23749999999999999</v>
      </c>
      <c r="M194" s="183" t="s">
        <v>578</v>
      </c>
      <c r="N194" s="188">
        <v>43417</v>
      </c>
      <c r="O194" s="1"/>
      <c r="P194" s="1"/>
      <c r="Q194" s="223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49">
        <v>123</v>
      </c>
      <c r="B195" s="150">
        <v>43439</v>
      </c>
      <c r="C195" s="150"/>
      <c r="D195" s="151" t="s">
        <v>764</v>
      </c>
      <c r="E195" s="152" t="s">
        <v>575</v>
      </c>
      <c r="F195" s="152">
        <v>202.5</v>
      </c>
      <c r="G195" s="152"/>
      <c r="H195" s="152">
        <v>255</v>
      </c>
      <c r="I195" s="154">
        <v>252</v>
      </c>
      <c r="J195" s="155" t="s">
        <v>662</v>
      </c>
      <c r="K195" s="156">
        <f t="shared" si="23"/>
        <v>52.5</v>
      </c>
      <c r="L195" s="157">
        <f t="shared" si="24"/>
        <v>0.25925925925925924</v>
      </c>
      <c r="M195" s="152" t="s">
        <v>578</v>
      </c>
      <c r="N195" s="158">
        <v>43542</v>
      </c>
      <c r="O195" s="1"/>
      <c r="P195" s="1"/>
      <c r="Q195" s="223"/>
      <c r="R195" s="1"/>
      <c r="S195" s="6" t="s">
        <v>765</v>
      </c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80">
        <v>124</v>
      </c>
      <c r="B196" s="181">
        <v>43465</v>
      </c>
      <c r="C196" s="150"/>
      <c r="D196" s="182" t="s">
        <v>157</v>
      </c>
      <c r="E196" s="183" t="s">
        <v>575</v>
      </c>
      <c r="F196" s="183">
        <v>710</v>
      </c>
      <c r="G196" s="183"/>
      <c r="H196" s="183">
        <v>866</v>
      </c>
      <c r="I196" s="185">
        <v>866</v>
      </c>
      <c r="J196" s="186" t="s">
        <v>662</v>
      </c>
      <c r="K196" s="156">
        <f t="shared" si="23"/>
        <v>156</v>
      </c>
      <c r="L196" s="157">
        <f t="shared" si="24"/>
        <v>0.21971830985915494</v>
      </c>
      <c r="M196" s="152" t="s">
        <v>578</v>
      </c>
      <c r="N196" s="158">
        <v>43553</v>
      </c>
      <c r="O196" s="1"/>
      <c r="P196" s="1"/>
      <c r="Q196" s="223"/>
      <c r="R196" s="1"/>
      <c r="S196" s="6" t="s">
        <v>765</v>
      </c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0">
        <v>125</v>
      </c>
      <c r="B197" s="181">
        <v>43522</v>
      </c>
      <c r="C197" s="181"/>
      <c r="D197" s="182" t="s">
        <v>172</v>
      </c>
      <c r="E197" s="183" t="s">
        <v>575</v>
      </c>
      <c r="F197" s="183">
        <v>337.25</v>
      </c>
      <c r="G197" s="183"/>
      <c r="H197" s="183">
        <v>398.5</v>
      </c>
      <c r="I197" s="185">
        <v>411</v>
      </c>
      <c r="J197" s="155" t="s">
        <v>766</v>
      </c>
      <c r="K197" s="156">
        <f t="shared" si="23"/>
        <v>61.25</v>
      </c>
      <c r="L197" s="157">
        <f t="shared" si="24"/>
        <v>0.1816160118606375</v>
      </c>
      <c r="M197" s="152" t="s">
        <v>578</v>
      </c>
      <c r="N197" s="158">
        <v>43760</v>
      </c>
      <c r="O197" s="1"/>
      <c r="P197" s="1"/>
      <c r="Q197" s="223"/>
      <c r="R197" s="1"/>
      <c r="S197" s="6" t="s">
        <v>765</v>
      </c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93">
        <v>126</v>
      </c>
      <c r="B198" s="194">
        <v>43559</v>
      </c>
      <c r="C198" s="194"/>
      <c r="D198" s="195" t="s">
        <v>767</v>
      </c>
      <c r="E198" s="196" t="s">
        <v>575</v>
      </c>
      <c r="F198" s="196">
        <v>130</v>
      </c>
      <c r="G198" s="196"/>
      <c r="H198" s="196">
        <v>65</v>
      </c>
      <c r="I198" s="197">
        <v>158</v>
      </c>
      <c r="J198" s="165" t="s">
        <v>768</v>
      </c>
      <c r="K198" s="166">
        <f t="shared" si="23"/>
        <v>-65</v>
      </c>
      <c r="L198" s="167">
        <f t="shared" si="24"/>
        <v>-0.5</v>
      </c>
      <c r="M198" s="163" t="s">
        <v>588</v>
      </c>
      <c r="N198" s="160">
        <v>43726</v>
      </c>
      <c r="O198" s="1"/>
      <c r="P198" s="1"/>
      <c r="Q198" s="223"/>
      <c r="R198" s="1"/>
      <c r="S198" s="6" t="s">
        <v>769</v>
      </c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80">
        <v>127</v>
      </c>
      <c r="B199" s="181">
        <v>43017</v>
      </c>
      <c r="C199" s="181"/>
      <c r="D199" s="182" t="s">
        <v>208</v>
      </c>
      <c r="E199" s="183" t="s">
        <v>575</v>
      </c>
      <c r="F199" s="183">
        <v>141.5</v>
      </c>
      <c r="G199" s="183"/>
      <c r="H199" s="183">
        <v>183.5</v>
      </c>
      <c r="I199" s="185">
        <v>210</v>
      </c>
      <c r="J199" s="155" t="s">
        <v>763</v>
      </c>
      <c r="K199" s="156">
        <f t="shared" si="23"/>
        <v>42</v>
      </c>
      <c r="L199" s="157">
        <f t="shared" si="24"/>
        <v>0.29681978798586572</v>
      </c>
      <c r="M199" s="152" t="s">
        <v>578</v>
      </c>
      <c r="N199" s="158">
        <v>43042</v>
      </c>
      <c r="O199" s="1"/>
      <c r="P199" s="1"/>
      <c r="Q199" s="223"/>
      <c r="R199" s="1"/>
      <c r="S199" s="6" t="s">
        <v>769</v>
      </c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93">
        <v>128</v>
      </c>
      <c r="B200" s="194">
        <v>43074</v>
      </c>
      <c r="C200" s="194"/>
      <c r="D200" s="195" t="s">
        <v>770</v>
      </c>
      <c r="E200" s="196" t="s">
        <v>575</v>
      </c>
      <c r="F200" s="191">
        <v>172</v>
      </c>
      <c r="G200" s="196"/>
      <c r="H200" s="196">
        <v>155.25</v>
      </c>
      <c r="I200" s="197">
        <v>230</v>
      </c>
      <c r="J200" s="165" t="s">
        <v>771</v>
      </c>
      <c r="K200" s="166">
        <f t="shared" si="23"/>
        <v>-16.75</v>
      </c>
      <c r="L200" s="167">
        <f t="shared" si="24"/>
        <v>-9.7383720930232565E-2</v>
      </c>
      <c r="M200" s="163" t="s">
        <v>588</v>
      </c>
      <c r="N200" s="160">
        <v>43787</v>
      </c>
      <c r="O200" s="1"/>
      <c r="P200" s="1"/>
      <c r="Q200" s="223"/>
      <c r="R200" s="1"/>
      <c r="S200" s="6" t="s">
        <v>769</v>
      </c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0">
        <v>129</v>
      </c>
      <c r="B201" s="181">
        <v>43398</v>
      </c>
      <c r="C201" s="181"/>
      <c r="D201" s="182" t="s">
        <v>118</v>
      </c>
      <c r="E201" s="183" t="s">
        <v>575</v>
      </c>
      <c r="F201" s="183">
        <v>698.5</v>
      </c>
      <c r="G201" s="183"/>
      <c r="H201" s="183">
        <v>890</v>
      </c>
      <c r="I201" s="185">
        <v>890</v>
      </c>
      <c r="J201" s="155" t="s">
        <v>772</v>
      </c>
      <c r="K201" s="156">
        <f t="shared" si="23"/>
        <v>191.5</v>
      </c>
      <c r="L201" s="157">
        <f t="shared" si="24"/>
        <v>0.27415891195418757</v>
      </c>
      <c r="M201" s="152" t="s">
        <v>578</v>
      </c>
      <c r="N201" s="158">
        <v>44328</v>
      </c>
      <c r="O201" s="1"/>
      <c r="P201" s="1"/>
      <c r="Q201" s="223"/>
      <c r="R201" s="1"/>
      <c r="S201" s="6" t="s">
        <v>765</v>
      </c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0">
        <v>130</v>
      </c>
      <c r="B202" s="181">
        <v>42877</v>
      </c>
      <c r="C202" s="181"/>
      <c r="D202" s="182" t="s">
        <v>773</v>
      </c>
      <c r="E202" s="183" t="s">
        <v>575</v>
      </c>
      <c r="F202" s="183">
        <v>127.6</v>
      </c>
      <c r="G202" s="183"/>
      <c r="H202" s="183">
        <v>138</v>
      </c>
      <c r="I202" s="185">
        <v>190</v>
      </c>
      <c r="J202" s="155" t="s">
        <v>774</v>
      </c>
      <c r="K202" s="156">
        <f t="shared" si="23"/>
        <v>10.400000000000006</v>
      </c>
      <c r="L202" s="157">
        <f t="shared" si="24"/>
        <v>8.1504702194357417E-2</v>
      </c>
      <c r="M202" s="152" t="s">
        <v>578</v>
      </c>
      <c r="N202" s="158">
        <v>43774</v>
      </c>
      <c r="O202" s="1"/>
      <c r="P202" s="1"/>
      <c r="Q202" s="223"/>
      <c r="R202" s="1"/>
      <c r="S202" s="6" t="s">
        <v>769</v>
      </c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0">
        <v>131</v>
      </c>
      <c r="B203" s="181">
        <v>43158</v>
      </c>
      <c r="C203" s="181"/>
      <c r="D203" s="182" t="s">
        <v>775</v>
      </c>
      <c r="E203" s="183" t="s">
        <v>575</v>
      </c>
      <c r="F203" s="183">
        <v>317</v>
      </c>
      <c r="G203" s="183"/>
      <c r="H203" s="183">
        <v>382.5</v>
      </c>
      <c r="I203" s="185">
        <v>398</v>
      </c>
      <c r="J203" s="155" t="s">
        <v>776</v>
      </c>
      <c r="K203" s="156">
        <f t="shared" si="23"/>
        <v>65.5</v>
      </c>
      <c r="L203" s="157">
        <f t="shared" si="24"/>
        <v>0.20662460567823343</v>
      </c>
      <c r="M203" s="152" t="s">
        <v>578</v>
      </c>
      <c r="N203" s="158">
        <v>44238</v>
      </c>
      <c r="O203" s="1"/>
      <c r="P203" s="1"/>
      <c r="Q203" s="223"/>
      <c r="R203" s="1"/>
      <c r="S203" s="6" t="s">
        <v>769</v>
      </c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93">
        <v>132</v>
      </c>
      <c r="B204" s="194">
        <v>43164</v>
      </c>
      <c r="C204" s="194"/>
      <c r="D204" s="195" t="s">
        <v>164</v>
      </c>
      <c r="E204" s="196" t="s">
        <v>575</v>
      </c>
      <c r="F204" s="191">
        <f>510-14.4</f>
        <v>495.6</v>
      </c>
      <c r="G204" s="196"/>
      <c r="H204" s="196">
        <v>350</v>
      </c>
      <c r="I204" s="197">
        <v>672</v>
      </c>
      <c r="J204" s="165" t="s">
        <v>777</v>
      </c>
      <c r="K204" s="166">
        <f t="shared" si="23"/>
        <v>-145.60000000000002</v>
      </c>
      <c r="L204" s="167">
        <f t="shared" si="24"/>
        <v>-0.29378531073446329</v>
      </c>
      <c r="M204" s="163" t="s">
        <v>588</v>
      </c>
      <c r="N204" s="160">
        <v>43887</v>
      </c>
      <c r="O204" s="1"/>
      <c r="P204" s="1"/>
      <c r="Q204" s="223"/>
      <c r="R204" s="1"/>
      <c r="S204" s="6" t="s">
        <v>765</v>
      </c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93">
        <v>133</v>
      </c>
      <c r="B205" s="194">
        <v>43237</v>
      </c>
      <c r="C205" s="194"/>
      <c r="D205" s="195" t="s">
        <v>778</v>
      </c>
      <c r="E205" s="196" t="s">
        <v>575</v>
      </c>
      <c r="F205" s="191">
        <v>230.3</v>
      </c>
      <c r="G205" s="196"/>
      <c r="H205" s="196">
        <v>102.5</v>
      </c>
      <c r="I205" s="197">
        <v>348</v>
      </c>
      <c r="J205" s="165" t="s">
        <v>779</v>
      </c>
      <c r="K205" s="166">
        <f t="shared" si="23"/>
        <v>-127.80000000000001</v>
      </c>
      <c r="L205" s="167">
        <f t="shared" si="24"/>
        <v>-0.55492835432045162</v>
      </c>
      <c r="M205" s="163" t="s">
        <v>588</v>
      </c>
      <c r="N205" s="160">
        <v>43896</v>
      </c>
      <c r="O205" s="1"/>
      <c r="P205" s="1"/>
      <c r="Q205" s="223"/>
      <c r="R205" s="1"/>
      <c r="S205" s="6" t="s">
        <v>765</v>
      </c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80">
        <v>134</v>
      </c>
      <c r="B206" s="181">
        <v>43258</v>
      </c>
      <c r="C206" s="181"/>
      <c r="D206" s="182" t="s">
        <v>435</v>
      </c>
      <c r="E206" s="183" t="s">
        <v>575</v>
      </c>
      <c r="F206" s="183">
        <f>342.5-5.1</f>
        <v>337.4</v>
      </c>
      <c r="G206" s="183"/>
      <c r="H206" s="183">
        <v>412.5</v>
      </c>
      <c r="I206" s="185">
        <v>439</v>
      </c>
      <c r="J206" s="155" t="s">
        <v>780</v>
      </c>
      <c r="K206" s="156">
        <f t="shared" si="23"/>
        <v>75.100000000000023</v>
      </c>
      <c r="L206" s="157">
        <f t="shared" si="24"/>
        <v>0.22258446947243635</v>
      </c>
      <c r="M206" s="152" t="s">
        <v>578</v>
      </c>
      <c r="N206" s="158">
        <v>44230</v>
      </c>
      <c r="O206" s="1"/>
      <c r="P206" s="1"/>
      <c r="Q206" s="223"/>
      <c r="R206" s="1"/>
      <c r="S206" s="6" t="s">
        <v>769</v>
      </c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74">
        <v>135</v>
      </c>
      <c r="B207" s="173">
        <v>43285</v>
      </c>
      <c r="C207" s="173"/>
      <c r="D207" s="174" t="s">
        <v>56</v>
      </c>
      <c r="E207" s="175" t="s">
        <v>575</v>
      </c>
      <c r="F207" s="175">
        <f>127.5-5.53</f>
        <v>121.97</v>
      </c>
      <c r="G207" s="176"/>
      <c r="H207" s="176">
        <v>122.5</v>
      </c>
      <c r="I207" s="176">
        <v>170</v>
      </c>
      <c r="J207" s="177" t="s">
        <v>781</v>
      </c>
      <c r="K207" s="178">
        <f t="shared" si="23"/>
        <v>0.53000000000000114</v>
      </c>
      <c r="L207" s="179">
        <f t="shared" si="24"/>
        <v>4.3453308190538747E-3</v>
      </c>
      <c r="M207" s="175" t="s">
        <v>595</v>
      </c>
      <c r="N207" s="173">
        <v>44431</v>
      </c>
      <c r="O207" s="1"/>
      <c r="P207" s="1"/>
      <c r="Q207" s="223"/>
      <c r="R207" s="1"/>
      <c r="S207" s="6" t="s">
        <v>765</v>
      </c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93">
        <v>136</v>
      </c>
      <c r="B208" s="194">
        <v>43294</v>
      </c>
      <c r="C208" s="194"/>
      <c r="D208" s="195" t="s">
        <v>782</v>
      </c>
      <c r="E208" s="196" t="s">
        <v>575</v>
      </c>
      <c r="F208" s="191">
        <v>46.5</v>
      </c>
      <c r="G208" s="196"/>
      <c r="H208" s="196">
        <v>17</v>
      </c>
      <c r="I208" s="197">
        <v>59</v>
      </c>
      <c r="J208" s="165" t="s">
        <v>783</v>
      </c>
      <c r="K208" s="166">
        <f t="shared" si="23"/>
        <v>-29.5</v>
      </c>
      <c r="L208" s="167">
        <f t="shared" si="24"/>
        <v>-0.63440860215053763</v>
      </c>
      <c r="M208" s="163" t="s">
        <v>588</v>
      </c>
      <c r="N208" s="160">
        <v>43887</v>
      </c>
      <c r="O208" s="1"/>
      <c r="P208" s="1"/>
      <c r="Q208" s="223"/>
      <c r="R208" s="1"/>
      <c r="S208" s="6" t="s">
        <v>765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0">
        <v>137</v>
      </c>
      <c r="B209" s="181">
        <v>43396</v>
      </c>
      <c r="C209" s="181"/>
      <c r="D209" s="182" t="s">
        <v>418</v>
      </c>
      <c r="E209" s="183" t="s">
        <v>575</v>
      </c>
      <c r="F209" s="183">
        <v>156.5</v>
      </c>
      <c r="G209" s="183"/>
      <c r="H209" s="183">
        <v>207.5</v>
      </c>
      <c r="I209" s="185">
        <v>191</v>
      </c>
      <c r="J209" s="155" t="s">
        <v>662</v>
      </c>
      <c r="K209" s="156">
        <f t="shared" si="23"/>
        <v>51</v>
      </c>
      <c r="L209" s="157">
        <f t="shared" si="24"/>
        <v>0.32587859424920129</v>
      </c>
      <c r="M209" s="152" t="s">
        <v>578</v>
      </c>
      <c r="N209" s="158">
        <v>44369</v>
      </c>
      <c r="O209" s="1"/>
      <c r="P209" s="1"/>
      <c r="Q209" s="223"/>
      <c r="R209" s="1"/>
      <c r="S209" s="6" t="s">
        <v>765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0">
        <v>138</v>
      </c>
      <c r="B210" s="181">
        <v>43439</v>
      </c>
      <c r="C210" s="181"/>
      <c r="D210" s="182" t="s">
        <v>343</v>
      </c>
      <c r="E210" s="183" t="s">
        <v>575</v>
      </c>
      <c r="F210" s="183">
        <v>259.5</v>
      </c>
      <c r="G210" s="183"/>
      <c r="H210" s="183">
        <v>320</v>
      </c>
      <c r="I210" s="185">
        <v>320</v>
      </c>
      <c r="J210" s="155" t="s">
        <v>662</v>
      </c>
      <c r="K210" s="156">
        <f t="shared" si="23"/>
        <v>60.5</v>
      </c>
      <c r="L210" s="157">
        <f t="shared" si="24"/>
        <v>0.23314065510597304</v>
      </c>
      <c r="M210" s="152" t="s">
        <v>578</v>
      </c>
      <c r="N210" s="158">
        <v>44323</v>
      </c>
      <c r="O210" s="1"/>
      <c r="P210" s="1"/>
      <c r="Q210" s="223"/>
      <c r="R210" s="1"/>
      <c r="S210" s="6" t="s">
        <v>765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93">
        <v>139</v>
      </c>
      <c r="B211" s="194">
        <v>43439</v>
      </c>
      <c r="C211" s="194"/>
      <c r="D211" s="195" t="s">
        <v>784</v>
      </c>
      <c r="E211" s="196" t="s">
        <v>575</v>
      </c>
      <c r="F211" s="196">
        <v>715</v>
      </c>
      <c r="G211" s="196"/>
      <c r="H211" s="196">
        <v>445</v>
      </c>
      <c r="I211" s="197">
        <v>840</v>
      </c>
      <c r="J211" s="165" t="s">
        <v>785</v>
      </c>
      <c r="K211" s="166">
        <f t="shared" si="23"/>
        <v>-270</v>
      </c>
      <c r="L211" s="167">
        <f t="shared" si="24"/>
        <v>-0.3776223776223776</v>
      </c>
      <c r="M211" s="163" t="s">
        <v>588</v>
      </c>
      <c r="N211" s="160">
        <v>43800</v>
      </c>
      <c r="O211" s="1"/>
      <c r="P211" s="1"/>
      <c r="Q211" s="223"/>
      <c r="R211" s="1"/>
      <c r="S211" s="6" t="s">
        <v>765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0">
        <v>140</v>
      </c>
      <c r="B212" s="181">
        <v>43469</v>
      </c>
      <c r="C212" s="181"/>
      <c r="D212" s="182" t="s">
        <v>178</v>
      </c>
      <c r="E212" s="183" t="s">
        <v>575</v>
      </c>
      <c r="F212" s="183">
        <v>875</v>
      </c>
      <c r="G212" s="183"/>
      <c r="H212" s="183">
        <v>1165</v>
      </c>
      <c r="I212" s="185">
        <v>1185</v>
      </c>
      <c r="J212" s="155" t="s">
        <v>786</v>
      </c>
      <c r="K212" s="156">
        <f t="shared" si="23"/>
        <v>290</v>
      </c>
      <c r="L212" s="157">
        <f t="shared" si="24"/>
        <v>0.33142857142857141</v>
      </c>
      <c r="M212" s="152" t="s">
        <v>578</v>
      </c>
      <c r="N212" s="158">
        <v>43847</v>
      </c>
      <c r="O212" s="1"/>
      <c r="P212" s="1"/>
      <c r="Q212" s="223"/>
      <c r="R212" s="1"/>
      <c r="S212" s="6" t="s">
        <v>765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0">
        <v>141</v>
      </c>
      <c r="B213" s="181">
        <v>43559</v>
      </c>
      <c r="C213" s="181"/>
      <c r="D213" s="182" t="s">
        <v>361</v>
      </c>
      <c r="E213" s="183" t="s">
        <v>575</v>
      </c>
      <c r="F213" s="183">
        <f>387-14.63</f>
        <v>372.37</v>
      </c>
      <c r="G213" s="183"/>
      <c r="H213" s="183">
        <v>490</v>
      </c>
      <c r="I213" s="185">
        <v>490</v>
      </c>
      <c r="J213" s="155" t="s">
        <v>662</v>
      </c>
      <c r="K213" s="156">
        <f t="shared" si="23"/>
        <v>117.63</v>
      </c>
      <c r="L213" s="157">
        <f t="shared" si="24"/>
        <v>0.31589548030185027</v>
      </c>
      <c r="M213" s="152" t="s">
        <v>578</v>
      </c>
      <c r="N213" s="158">
        <v>43850</v>
      </c>
      <c r="O213" s="1"/>
      <c r="P213" s="1"/>
      <c r="Q213" s="223"/>
      <c r="R213" s="1"/>
      <c r="S213" s="6" t="s">
        <v>765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93">
        <v>142</v>
      </c>
      <c r="B214" s="194">
        <v>43578</v>
      </c>
      <c r="C214" s="194"/>
      <c r="D214" s="195" t="s">
        <v>787</v>
      </c>
      <c r="E214" s="196" t="s">
        <v>587</v>
      </c>
      <c r="F214" s="196">
        <v>220</v>
      </c>
      <c r="G214" s="196"/>
      <c r="H214" s="196">
        <v>127.5</v>
      </c>
      <c r="I214" s="197">
        <v>284</v>
      </c>
      <c r="J214" s="165" t="s">
        <v>788</v>
      </c>
      <c r="K214" s="166">
        <f t="shared" si="23"/>
        <v>-92.5</v>
      </c>
      <c r="L214" s="167">
        <f t="shared" si="24"/>
        <v>-0.42045454545454547</v>
      </c>
      <c r="M214" s="163" t="s">
        <v>588</v>
      </c>
      <c r="N214" s="160">
        <v>43896</v>
      </c>
      <c r="O214" s="1"/>
      <c r="P214" s="1"/>
      <c r="Q214" s="223"/>
      <c r="R214" s="1"/>
      <c r="S214" s="6" t="s">
        <v>765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0">
        <v>143</v>
      </c>
      <c r="B215" s="181">
        <v>43622</v>
      </c>
      <c r="C215" s="181"/>
      <c r="D215" s="182" t="s">
        <v>479</v>
      </c>
      <c r="E215" s="183" t="s">
        <v>587</v>
      </c>
      <c r="F215" s="183">
        <v>332.8</v>
      </c>
      <c r="G215" s="183"/>
      <c r="H215" s="183">
        <v>405</v>
      </c>
      <c r="I215" s="185">
        <v>419</v>
      </c>
      <c r="J215" s="155" t="s">
        <v>789</v>
      </c>
      <c r="K215" s="156">
        <f t="shared" si="23"/>
        <v>72.199999999999989</v>
      </c>
      <c r="L215" s="157">
        <f t="shared" si="24"/>
        <v>0.21694711538461534</v>
      </c>
      <c r="M215" s="152" t="s">
        <v>578</v>
      </c>
      <c r="N215" s="158">
        <v>43860</v>
      </c>
      <c r="O215" s="1"/>
      <c r="P215" s="1"/>
      <c r="Q215" s="223"/>
      <c r="R215" s="1"/>
      <c r="S215" s="6" t="s">
        <v>769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74">
        <v>144</v>
      </c>
      <c r="B216" s="173">
        <v>43641</v>
      </c>
      <c r="C216" s="173"/>
      <c r="D216" s="174" t="s">
        <v>170</v>
      </c>
      <c r="E216" s="175" t="s">
        <v>575</v>
      </c>
      <c r="F216" s="175">
        <v>386</v>
      </c>
      <c r="G216" s="176"/>
      <c r="H216" s="176">
        <v>395</v>
      </c>
      <c r="I216" s="176">
        <v>452</v>
      </c>
      <c r="J216" s="177" t="s">
        <v>790</v>
      </c>
      <c r="K216" s="178">
        <f t="shared" si="23"/>
        <v>9</v>
      </c>
      <c r="L216" s="179">
        <f t="shared" si="24"/>
        <v>2.3316062176165803E-2</v>
      </c>
      <c r="M216" s="175" t="s">
        <v>595</v>
      </c>
      <c r="N216" s="173">
        <v>43868</v>
      </c>
      <c r="O216" s="1"/>
      <c r="P216" s="1"/>
      <c r="Q216" s="223"/>
      <c r="R216" s="1"/>
      <c r="S216" s="6" t="s">
        <v>769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74">
        <v>145</v>
      </c>
      <c r="B217" s="173">
        <v>43707</v>
      </c>
      <c r="C217" s="173"/>
      <c r="D217" s="174" t="s">
        <v>144</v>
      </c>
      <c r="E217" s="175" t="s">
        <v>575</v>
      </c>
      <c r="F217" s="175">
        <v>137.5</v>
      </c>
      <c r="G217" s="176"/>
      <c r="H217" s="176">
        <v>138.5</v>
      </c>
      <c r="I217" s="176">
        <v>190</v>
      </c>
      <c r="J217" s="177" t="s">
        <v>791</v>
      </c>
      <c r="K217" s="178">
        <f t="shared" si="23"/>
        <v>1</v>
      </c>
      <c r="L217" s="179">
        <f t="shared" si="24"/>
        <v>7.2727272727272727E-3</v>
      </c>
      <c r="M217" s="175" t="s">
        <v>595</v>
      </c>
      <c r="N217" s="173">
        <v>44432</v>
      </c>
      <c r="O217" s="1"/>
      <c r="P217" s="1"/>
      <c r="Q217" s="223"/>
      <c r="R217" s="1"/>
      <c r="S217" s="6" t="s">
        <v>765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0">
        <v>146</v>
      </c>
      <c r="B218" s="181">
        <v>43731</v>
      </c>
      <c r="C218" s="181"/>
      <c r="D218" s="182" t="s">
        <v>428</v>
      </c>
      <c r="E218" s="183" t="s">
        <v>575</v>
      </c>
      <c r="F218" s="183">
        <v>235</v>
      </c>
      <c r="G218" s="183"/>
      <c r="H218" s="183">
        <v>295</v>
      </c>
      <c r="I218" s="185">
        <v>296</v>
      </c>
      <c r="J218" s="155" t="s">
        <v>792</v>
      </c>
      <c r="K218" s="156">
        <f t="shared" si="23"/>
        <v>60</v>
      </c>
      <c r="L218" s="157">
        <f t="shared" si="24"/>
        <v>0.25531914893617019</v>
      </c>
      <c r="M218" s="152" t="s">
        <v>578</v>
      </c>
      <c r="N218" s="158">
        <v>43844</v>
      </c>
      <c r="O218" s="1"/>
      <c r="P218" s="1"/>
      <c r="Q218" s="223"/>
      <c r="R218" s="1"/>
      <c r="S218" s="6" t="s">
        <v>769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0">
        <v>147</v>
      </c>
      <c r="B219" s="181">
        <v>43752</v>
      </c>
      <c r="C219" s="181"/>
      <c r="D219" s="182" t="s">
        <v>793</v>
      </c>
      <c r="E219" s="183" t="s">
        <v>575</v>
      </c>
      <c r="F219" s="183">
        <v>277.5</v>
      </c>
      <c r="G219" s="183"/>
      <c r="H219" s="183">
        <v>333</v>
      </c>
      <c r="I219" s="185">
        <v>333</v>
      </c>
      <c r="J219" s="155" t="s">
        <v>794</v>
      </c>
      <c r="K219" s="156">
        <f t="shared" si="23"/>
        <v>55.5</v>
      </c>
      <c r="L219" s="157">
        <f t="shared" si="24"/>
        <v>0.2</v>
      </c>
      <c r="M219" s="152" t="s">
        <v>578</v>
      </c>
      <c r="N219" s="158">
        <v>43846</v>
      </c>
      <c r="O219" s="1"/>
      <c r="P219" s="1"/>
      <c r="Q219" s="223"/>
      <c r="R219" s="1"/>
      <c r="S219" s="6" t="s">
        <v>765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0">
        <v>148</v>
      </c>
      <c r="B220" s="181">
        <v>43752</v>
      </c>
      <c r="C220" s="181"/>
      <c r="D220" s="182" t="s">
        <v>795</v>
      </c>
      <c r="E220" s="183" t="s">
        <v>575</v>
      </c>
      <c r="F220" s="183">
        <v>930</v>
      </c>
      <c r="G220" s="183"/>
      <c r="H220" s="183">
        <v>1165</v>
      </c>
      <c r="I220" s="185">
        <v>1200</v>
      </c>
      <c r="J220" s="155" t="s">
        <v>796</v>
      </c>
      <c r="K220" s="156">
        <f t="shared" si="23"/>
        <v>235</v>
      </c>
      <c r="L220" s="157">
        <f t="shared" si="24"/>
        <v>0.25268817204301075</v>
      </c>
      <c r="M220" s="152" t="s">
        <v>578</v>
      </c>
      <c r="N220" s="158">
        <v>43847</v>
      </c>
      <c r="O220" s="1"/>
      <c r="P220" s="1"/>
      <c r="Q220" s="223"/>
      <c r="R220" s="1"/>
      <c r="S220" s="6" t="s">
        <v>769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0">
        <v>149</v>
      </c>
      <c r="B221" s="181">
        <v>43753</v>
      </c>
      <c r="C221" s="181"/>
      <c r="D221" s="182" t="s">
        <v>797</v>
      </c>
      <c r="E221" s="183" t="s">
        <v>575</v>
      </c>
      <c r="F221" s="153">
        <v>111</v>
      </c>
      <c r="G221" s="183"/>
      <c r="H221" s="183">
        <v>141</v>
      </c>
      <c r="I221" s="185">
        <v>141</v>
      </c>
      <c r="J221" s="155" t="s">
        <v>798</v>
      </c>
      <c r="K221" s="156">
        <f t="shared" si="23"/>
        <v>30</v>
      </c>
      <c r="L221" s="157">
        <f t="shared" si="24"/>
        <v>0.27027027027027029</v>
      </c>
      <c r="M221" s="152" t="s">
        <v>578</v>
      </c>
      <c r="N221" s="158">
        <v>44328</v>
      </c>
      <c r="O221" s="1"/>
      <c r="P221" s="1"/>
      <c r="Q221" s="223"/>
      <c r="R221" s="1"/>
      <c r="S221" s="6" t="s">
        <v>769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0">
        <v>150</v>
      </c>
      <c r="B222" s="181">
        <v>43753</v>
      </c>
      <c r="C222" s="181"/>
      <c r="D222" s="182" t="s">
        <v>799</v>
      </c>
      <c r="E222" s="183" t="s">
        <v>575</v>
      </c>
      <c r="F222" s="153">
        <v>296</v>
      </c>
      <c r="G222" s="183"/>
      <c r="H222" s="183">
        <v>370</v>
      </c>
      <c r="I222" s="185">
        <v>370</v>
      </c>
      <c r="J222" s="155" t="s">
        <v>662</v>
      </c>
      <c r="K222" s="156">
        <f t="shared" ref="K222:K247" si="25">H222-F222</f>
        <v>74</v>
      </c>
      <c r="L222" s="157">
        <f t="shared" ref="L222:L247" si="26">K222/F222</f>
        <v>0.25</v>
      </c>
      <c r="M222" s="152" t="s">
        <v>578</v>
      </c>
      <c r="N222" s="158">
        <v>43853</v>
      </c>
      <c r="O222" s="1"/>
      <c r="P222" s="1"/>
      <c r="Q222" s="223"/>
      <c r="R222" s="1"/>
      <c r="S222" s="6" t="s">
        <v>769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0">
        <v>151</v>
      </c>
      <c r="B223" s="181">
        <v>43754</v>
      </c>
      <c r="C223" s="181"/>
      <c r="D223" s="182" t="s">
        <v>800</v>
      </c>
      <c r="E223" s="183" t="s">
        <v>575</v>
      </c>
      <c r="F223" s="153">
        <v>300</v>
      </c>
      <c r="G223" s="183"/>
      <c r="H223" s="183">
        <v>382.5</v>
      </c>
      <c r="I223" s="185">
        <v>344</v>
      </c>
      <c r="J223" s="155" t="s">
        <v>801</v>
      </c>
      <c r="K223" s="156">
        <f t="shared" si="25"/>
        <v>82.5</v>
      </c>
      <c r="L223" s="157">
        <f t="shared" si="26"/>
        <v>0.27500000000000002</v>
      </c>
      <c r="M223" s="152" t="s">
        <v>578</v>
      </c>
      <c r="N223" s="158">
        <v>44238</v>
      </c>
      <c r="O223" s="1"/>
      <c r="P223" s="1"/>
      <c r="Q223" s="223"/>
      <c r="R223" s="1"/>
      <c r="S223" s="6" t="s">
        <v>769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0">
        <v>152</v>
      </c>
      <c r="B224" s="181">
        <v>43832</v>
      </c>
      <c r="C224" s="181"/>
      <c r="D224" s="182" t="s">
        <v>802</v>
      </c>
      <c r="E224" s="183" t="s">
        <v>575</v>
      </c>
      <c r="F224" s="153">
        <v>495</v>
      </c>
      <c r="G224" s="183"/>
      <c r="H224" s="183">
        <v>595</v>
      </c>
      <c r="I224" s="185">
        <v>590</v>
      </c>
      <c r="J224" s="155" t="s">
        <v>598</v>
      </c>
      <c r="K224" s="156">
        <f t="shared" si="25"/>
        <v>100</v>
      </c>
      <c r="L224" s="157">
        <f t="shared" si="26"/>
        <v>0.20202020202020202</v>
      </c>
      <c r="M224" s="152" t="s">
        <v>578</v>
      </c>
      <c r="N224" s="158">
        <v>44589</v>
      </c>
      <c r="O224" s="1"/>
      <c r="P224" s="1"/>
      <c r="Q224" s="223"/>
      <c r="R224" s="1"/>
      <c r="S224" s="6" t="s">
        <v>769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0">
        <v>153</v>
      </c>
      <c r="B225" s="181">
        <v>43966</v>
      </c>
      <c r="C225" s="181"/>
      <c r="D225" s="182" t="s">
        <v>74</v>
      </c>
      <c r="E225" s="183" t="s">
        <v>575</v>
      </c>
      <c r="F225" s="153">
        <v>67.5</v>
      </c>
      <c r="G225" s="183"/>
      <c r="H225" s="183">
        <v>86</v>
      </c>
      <c r="I225" s="185">
        <v>86</v>
      </c>
      <c r="J225" s="155" t="s">
        <v>803</v>
      </c>
      <c r="K225" s="156">
        <f t="shared" si="25"/>
        <v>18.5</v>
      </c>
      <c r="L225" s="157">
        <f t="shared" si="26"/>
        <v>0.27407407407407408</v>
      </c>
      <c r="M225" s="152" t="s">
        <v>578</v>
      </c>
      <c r="N225" s="158">
        <v>44008</v>
      </c>
      <c r="O225" s="1"/>
      <c r="P225" s="1"/>
      <c r="Q225" s="223"/>
      <c r="R225" s="1"/>
      <c r="S225" s="6" t="s">
        <v>769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0">
        <v>154</v>
      </c>
      <c r="B226" s="181">
        <v>44035</v>
      </c>
      <c r="C226" s="181"/>
      <c r="D226" s="182" t="s">
        <v>478</v>
      </c>
      <c r="E226" s="183" t="s">
        <v>575</v>
      </c>
      <c r="F226" s="153">
        <v>231</v>
      </c>
      <c r="G226" s="183"/>
      <c r="H226" s="183">
        <v>281</v>
      </c>
      <c r="I226" s="185">
        <v>281</v>
      </c>
      <c r="J226" s="155" t="s">
        <v>662</v>
      </c>
      <c r="K226" s="156">
        <f t="shared" si="25"/>
        <v>50</v>
      </c>
      <c r="L226" s="157">
        <f t="shared" si="26"/>
        <v>0.21645021645021645</v>
      </c>
      <c r="M226" s="152" t="s">
        <v>578</v>
      </c>
      <c r="N226" s="158">
        <v>44358</v>
      </c>
      <c r="O226" s="1"/>
      <c r="P226" s="1"/>
      <c r="Q226" s="223"/>
      <c r="R226" s="1"/>
      <c r="S226" s="6" t="s">
        <v>769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0">
        <v>155</v>
      </c>
      <c r="B227" s="181">
        <v>44092</v>
      </c>
      <c r="C227" s="181"/>
      <c r="D227" s="182" t="s">
        <v>142</v>
      </c>
      <c r="E227" s="183" t="s">
        <v>575</v>
      </c>
      <c r="F227" s="183">
        <v>206</v>
      </c>
      <c r="G227" s="183"/>
      <c r="H227" s="183">
        <v>248</v>
      </c>
      <c r="I227" s="185">
        <v>248</v>
      </c>
      <c r="J227" s="155" t="s">
        <v>662</v>
      </c>
      <c r="K227" s="156">
        <f t="shared" si="25"/>
        <v>42</v>
      </c>
      <c r="L227" s="157">
        <f t="shared" si="26"/>
        <v>0.20388349514563106</v>
      </c>
      <c r="M227" s="152" t="s">
        <v>578</v>
      </c>
      <c r="N227" s="158">
        <v>44214</v>
      </c>
      <c r="O227" s="1"/>
      <c r="P227" s="1"/>
      <c r="Q227" s="223"/>
      <c r="R227" s="1"/>
      <c r="S227" s="6" t="s">
        <v>769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0">
        <v>156</v>
      </c>
      <c r="B228" s="181">
        <v>44140</v>
      </c>
      <c r="C228" s="181"/>
      <c r="D228" s="182" t="s">
        <v>142</v>
      </c>
      <c r="E228" s="183" t="s">
        <v>575</v>
      </c>
      <c r="F228" s="183">
        <v>182.5</v>
      </c>
      <c r="G228" s="183"/>
      <c r="H228" s="183">
        <v>248</v>
      </c>
      <c r="I228" s="185">
        <v>248</v>
      </c>
      <c r="J228" s="155" t="s">
        <v>662</v>
      </c>
      <c r="K228" s="156">
        <f t="shared" si="25"/>
        <v>65.5</v>
      </c>
      <c r="L228" s="157">
        <f t="shared" si="26"/>
        <v>0.35890410958904112</v>
      </c>
      <c r="M228" s="152" t="s">
        <v>578</v>
      </c>
      <c r="N228" s="158">
        <v>44214</v>
      </c>
      <c r="O228" s="1"/>
      <c r="P228" s="1"/>
      <c r="Q228" s="223"/>
      <c r="R228" s="1"/>
      <c r="S228" s="6" t="s">
        <v>769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0">
        <v>157</v>
      </c>
      <c r="B229" s="181">
        <v>44140</v>
      </c>
      <c r="C229" s="181"/>
      <c r="D229" s="182" t="s">
        <v>343</v>
      </c>
      <c r="E229" s="183" t="s">
        <v>575</v>
      </c>
      <c r="F229" s="183">
        <v>247.5</v>
      </c>
      <c r="G229" s="183"/>
      <c r="H229" s="183">
        <v>320</v>
      </c>
      <c r="I229" s="185">
        <v>320</v>
      </c>
      <c r="J229" s="155" t="s">
        <v>662</v>
      </c>
      <c r="K229" s="156">
        <f t="shared" si="25"/>
        <v>72.5</v>
      </c>
      <c r="L229" s="157">
        <f t="shared" si="26"/>
        <v>0.29292929292929293</v>
      </c>
      <c r="M229" s="152" t="s">
        <v>578</v>
      </c>
      <c r="N229" s="158">
        <v>44323</v>
      </c>
      <c r="O229" s="1"/>
      <c r="P229" s="1"/>
      <c r="Q229" s="223"/>
      <c r="R229" s="1"/>
      <c r="S229" s="6" t="s">
        <v>769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0">
        <v>158</v>
      </c>
      <c r="B230" s="181">
        <v>44140</v>
      </c>
      <c r="C230" s="181"/>
      <c r="D230" s="182" t="s">
        <v>201</v>
      </c>
      <c r="E230" s="183" t="s">
        <v>575</v>
      </c>
      <c r="F230" s="153">
        <v>925</v>
      </c>
      <c r="G230" s="183"/>
      <c r="H230" s="183">
        <v>1095</v>
      </c>
      <c r="I230" s="185">
        <v>1093</v>
      </c>
      <c r="J230" s="155" t="s">
        <v>804</v>
      </c>
      <c r="K230" s="156">
        <f t="shared" si="25"/>
        <v>170</v>
      </c>
      <c r="L230" s="157">
        <f t="shared" si="26"/>
        <v>0.18378378378378379</v>
      </c>
      <c r="M230" s="152" t="s">
        <v>578</v>
      </c>
      <c r="N230" s="158">
        <v>44201</v>
      </c>
      <c r="O230" s="1"/>
      <c r="P230" s="1"/>
      <c r="Q230" s="223"/>
      <c r="R230" s="1"/>
      <c r="S230" s="6" t="s">
        <v>769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0">
        <v>159</v>
      </c>
      <c r="B231" s="181">
        <v>44140</v>
      </c>
      <c r="C231" s="181"/>
      <c r="D231" s="182" t="s">
        <v>361</v>
      </c>
      <c r="E231" s="183" t="s">
        <v>575</v>
      </c>
      <c r="F231" s="153">
        <v>332.5</v>
      </c>
      <c r="G231" s="183"/>
      <c r="H231" s="183">
        <v>393</v>
      </c>
      <c r="I231" s="185">
        <v>406</v>
      </c>
      <c r="J231" s="155" t="s">
        <v>805</v>
      </c>
      <c r="K231" s="156">
        <f t="shared" si="25"/>
        <v>60.5</v>
      </c>
      <c r="L231" s="157">
        <f t="shared" si="26"/>
        <v>0.18195488721804512</v>
      </c>
      <c r="M231" s="152" t="s">
        <v>578</v>
      </c>
      <c r="N231" s="158">
        <v>44256</v>
      </c>
      <c r="O231" s="1"/>
      <c r="P231" s="1"/>
      <c r="Q231" s="223"/>
      <c r="R231" s="1"/>
      <c r="S231" s="6" t="s">
        <v>769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0">
        <v>160</v>
      </c>
      <c r="B232" s="181">
        <v>44141</v>
      </c>
      <c r="C232" s="181"/>
      <c r="D232" s="182" t="s">
        <v>478</v>
      </c>
      <c r="E232" s="183" t="s">
        <v>575</v>
      </c>
      <c r="F232" s="153">
        <v>231</v>
      </c>
      <c r="G232" s="183"/>
      <c r="H232" s="183">
        <v>281</v>
      </c>
      <c r="I232" s="185">
        <v>281</v>
      </c>
      <c r="J232" s="155" t="s">
        <v>662</v>
      </c>
      <c r="K232" s="156">
        <f t="shared" si="25"/>
        <v>50</v>
      </c>
      <c r="L232" s="157">
        <f t="shared" si="26"/>
        <v>0.21645021645021645</v>
      </c>
      <c r="M232" s="152" t="s">
        <v>578</v>
      </c>
      <c r="N232" s="158">
        <v>44358</v>
      </c>
      <c r="O232" s="1"/>
      <c r="P232" s="1"/>
      <c r="Q232" s="223"/>
      <c r="R232" s="1"/>
      <c r="S232" s="6" t="s">
        <v>769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0">
        <v>161</v>
      </c>
      <c r="B233" s="181">
        <v>44187</v>
      </c>
      <c r="C233" s="181"/>
      <c r="D233" s="182" t="s">
        <v>806</v>
      </c>
      <c r="E233" s="183" t="s">
        <v>575</v>
      </c>
      <c r="F233" s="153">
        <v>190</v>
      </c>
      <c r="G233" s="183"/>
      <c r="H233" s="183">
        <v>239</v>
      </c>
      <c r="I233" s="185">
        <v>239</v>
      </c>
      <c r="J233" s="155" t="s">
        <v>807</v>
      </c>
      <c r="K233" s="156">
        <f t="shared" si="25"/>
        <v>49</v>
      </c>
      <c r="L233" s="157">
        <f t="shared" si="26"/>
        <v>0.25789473684210529</v>
      </c>
      <c r="M233" s="152" t="s">
        <v>578</v>
      </c>
      <c r="N233" s="158">
        <v>44844</v>
      </c>
      <c r="O233" s="1"/>
      <c r="P233" s="1"/>
      <c r="Q233" s="223"/>
      <c r="R233" s="1"/>
      <c r="S233" s="6" t="s">
        <v>769</v>
      </c>
    </row>
    <row r="234" spans="1:27" ht="12.75" customHeight="1">
      <c r="A234" s="180">
        <v>162</v>
      </c>
      <c r="B234" s="181">
        <v>44258</v>
      </c>
      <c r="C234" s="181"/>
      <c r="D234" s="182" t="s">
        <v>802</v>
      </c>
      <c r="E234" s="183" t="s">
        <v>575</v>
      </c>
      <c r="F234" s="153">
        <v>495</v>
      </c>
      <c r="G234" s="183"/>
      <c r="H234" s="183">
        <v>595</v>
      </c>
      <c r="I234" s="185">
        <v>590</v>
      </c>
      <c r="J234" s="155" t="s">
        <v>598</v>
      </c>
      <c r="K234" s="156">
        <f t="shared" si="25"/>
        <v>100</v>
      </c>
      <c r="L234" s="157">
        <f t="shared" si="26"/>
        <v>0.20202020202020202</v>
      </c>
      <c r="M234" s="152" t="s">
        <v>578</v>
      </c>
      <c r="N234" s="158">
        <v>44589</v>
      </c>
      <c r="O234" s="1"/>
      <c r="P234" s="1"/>
      <c r="Q234" s="223"/>
      <c r="S234" s="6" t="s">
        <v>769</v>
      </c>
    </row>
    <row r="235" spans="1:27" ht="12.75" customHeight="1">
      <c r="A235" s="180">
        <v>163</v>
      </c>
      <c r="B235" s="181">
        <v>44274</v>
      </c>
      <c r="C235" s="181"/>
      <c r="D235" s="182" t="s">
        <v>361</v>
      </c>
      <c r="E235" s="183" t="s">
        <v>575</v>
      </c>
      <c r="F235" s="153">
        <v>355</v>
      </c>
      <c r="G235" s="183"/>
      <c r="H235" s="183">
        <v>422.5</v>
      </c>
      <c r="I235" s="185">
        <v>420</v>
      </c>
      <c r="J235" s="155" t="s">
        <v>808</v>
      </c>
      <c r="K235" s="156">
        <f t="shared" si="25"/>
        <v>67.5</v>
      </c>
      <c r="L235" s="157">
        <f t="shared" si="26"/>
        <v>0.19014084507042253</v>
      </c>
      <c r="M235" s="152" t="s">
        <v>578</v>
      </c>
      <c r="N235" s="158">
        <v>44361</v>
      </c>
      <c r="O235" s="1"/>
      <c r="S235" s="198" t="s">
        <v>769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0">
        <v>164</v>
      </c>
      <c r="B236" s="181">
        <v>44295</v>
      </c>
      <c r="C236" s="181"/>
      <c r="D236" s="182" t="s">
        <v>324</v>
      </c>
      <c r="E236" s="183" t="s">
        <v>575</v>
      </c>
      <c r="F236" s="153">
        <v>555</v>
      </c>
      <c r="G236" s="183"/>
      <c r="H236" s="183">
        <v>663</v>
      </c>
      <c r="I236" s="185">
        <v>663</v>
      </c>
      <c r="J236" s="155" t="s">
        <v>809</v>
      </c>
      <c r="K236" s="156">
        <f t="shared" si="25"/>
        <v>108</v>
      </c>
      <c r="L236" s="157">
        <f t="shared" si="26"/>
        <v>0.19459459459459461</v>
      </c>
      <c r="M236" s="152" t="s">
        <v>578</v>
      </c>
      <c r="N236" s="158">
        <v>44321</v>
      </c>
      <c r="O236" s="1"/>
      <c r="P236" s="1"/>
      <c r="Q236" s="223"/>
      <c r="R236" s="1"/>
      <c r="S236" s="198" t="s">
        <v>769</v>
      </c>
    </row>
    <row r="237" spans="1:27" ht="12.75" customHeight="1">
      <c r="A237" s="180">
        <v>165</v>
      </c>
      <c r="B237" s="181">
        <v>44308</v>
      </c>
      <c r="C237" s="181"/>
      <c r="D237" s="182" t="s">
        <v>773</v>
      </c>
      <c r="E237" s="183" t="s">
        <v>575</v>
      </c>
      <c r="F237" s="153">
        <v>126.5</v>
      </c>
      <c r="G237" s="183"/>
      <c r="H237" s="183">
        <v>155</v>
      </c>
      <c r="I237" s="185">
        <v>155</v>
      </c>
      <c r="J237" s="155" t="s">
        <v>662</v>
      </c>
      <c r="K237" s="156">
        <f t="shared" si="25"/>
        <v>28.5</v>
      </c>
      <c r="L237" s="157">
        <f t="shared" si="26"/>
        <v>0.22529644268774704</v>
      </c>
      <c r="M237" s="152" t="s">
        <v>578</v>
      </c>
      <c r="N237" s="158">
        <v>44362</v>
      </c>
      <c r="O237" s="1"/>
      <c r="S237" s="198" t="s">
        <v>769</v>
      </c>
    </row>
    <row r="238" spans="1:27" ht="12.75" customHeight="1">
      <c r="A238" s="159">
        <v>166</v>
      </c>
      <c r="B238" s="190">
        <v>44368</v>
      </c>
      <c r="C238" s="190"/>
      <c r="D238" s="161" t="s">
        <v>810</v>
      </c>
      <c r="E238" s="163" t="s">
        <v>575</v>
      </c>
      <c r="F238" s="191">
        <v>287.5</v>
      </c>
      <c r="G238" s="163"/>
      <c r="H238" s="163">
        <v>245</v>
      </c>
      <c r="I238" s="164">
        <v>344</v>
      </c>
      <c r="J238" s="165" t="s">
        <v>811</v>
      </c>
      <c r="K238" s="166">
        <f t="shared" si="25"/>
        <v>-42.5</v>
      </c>
      <c r="L238" s="167">
        <f t="shared" si="26"/>
        <v>-0.14782608695652175</v>
      </c>
      <c r="M238" s="163" t="s">
        <v>588</v>
      </c>
      <c r="N238" s="160">
        <v>44508</v>
      </c>
      <c r="O238" s="1"/>
      <c r="S238" s="198" t="s">
        <v>769</v>
      </c>
    </row>
    <row r="239" spans="1:27" ht="12.75" customHeight="1">
      <c r="A239" s="180">
        <v>167</v>
      </c>
      <c r="B239" s="181">
        <v>44368</v>
      </c>
      <c r="C239" s="181"/>
      <c r="D239" s="182" t="s">
        <v>478</v>
      </c>
      <c r="E239" s="183" t="s">
        <v>575</v>
      </c>
      <c r="F239" s="153">
        <v>241</v>
      </c>
      <c r="G239" s="183"/>
      <c r="H239" s="183">
        <v>298</v>
      </c>
      <c r="I239" s="185">
        <v>320</v>
      </c>
      <c r="J239" s="155" t="s">
        <v>662</v>
      </c>
      <c r="K239" s="156">
        <f t="shared" si="25"/>
        <v>57</v>
      </c>
      <c r="L239" s="157">
        <f t="shared" si="26"/>
        <v>0.23651452282157676</v>
      </c>
      <c r="M239" s="152" t="s">
        <v>578</v>
      </c>
      <c r="N239" s="158">
        <v>44802</v>
      </c>
      <c r="O239" s="37"/>
      <c r="S239" s="198" t="s">
        <v>769</v>
      </c>
    </row>
    <row r="240" spans="1:27" ht="12.75" customHeight="1">
      <c r="A240" s="180">
        <v>168</v>
      </c>
      <c r="B240" s="181">
        <v>44406</v>
      </c>
      <c r="C240" s="181"/>
      <c r="D240" s="182" t="s">
        <v>773</v>
      </c>
      <c r="E240" s="183" t="s">
        <v>575</v>
      </c>
      <c r="F240" s="153">
        <v>162.5</v>
      </c>
      <c r="G240" s="183"/>
      <c r="H240" s="183">
        <v>200</v>
      </c>
      <c r="I240" s="185">
        <v>200</v>
      </c>
      <c r="J240" s="155" t="s">
        <v>662</v>
      </c>
      <c r="K240" s="156">
        <f t="shared" si="25"/>
        <v>37.5</v>
      </c>
      <c r="L240" s="157">
        <f t="shared" si="26"/>
        <v>0.23076923076923078</v>
      </c>
      <c r="M240" s="152" t="s">
        <v>578</v>
      </c>
      <c r="N240" s="158">
        <v>44802</v>
      </c>
      <c r="O240" s="1"/>
      <c r="S240" s="198" t="s">
        <v>769</v>
      </c>
    </row>
    <row r="241" spans="1:19" ht="12.75" customHeight="1">
      <c r="A241" s="180">
        <v>169</v>
      </c>
      <c r="B241" s="181">
        <v>44462</v>
      </c>
      <c r="C241" s="181"/>
      <c r="D241" s="182" t="s">
        <v>436</v>
      </c>
      <c r="E241" s="183" t="s">
        <v>575</v>
      </c>
      <c r="F241" s="153">
        <v>1235</v>
      </c>
      <c r="G241" s="183"/>
      <c r="H241" s="183">
        <v>1505</v>
      </c>
      <c r="I241" s="185">
        <v>1500</v>
      </c>
      <c r="J241" s="155" t="s">
        <v>662</v>
      </c>
      <c r="K241" s="156">
        <f t="shared" si="25"/>
        <v>270</v>
      </c>
      <c r="L241" s="157">
        <f t="shared" si="26"/>
        <v>0.21862348178137653</v>
      </c>
      <c r="M241" s="152" t="s">
        <v>578</v>
      </c>
      <c r="N241" s="158">
        <v>44564</v>
      </c>
      <c r="O241" s="1"/>
      <c r="S241" s="198" t="s">
        <v>769</v>
      </c>
    </row>
    <row r="242" spans="1:19" ht="12.75" customHeight="1">
      <c r="A242" s="180">
        <v>170</v>
      </c>
      <c r="B242" s="181">
        <v>44480</v>
      </c>
      <c r="C242" s="181"/>
      <c r="D242" s="182" t="s">
        <v>812</v>
      </c>
      <c r="E242" s="183" t="s">
        <v>575</v>
      </c>
      <c r="F242" s="153">
        <v>58.75</v>
      </c>
      <c r="G242" s="183"/>
      <c r="H242" s="183">
        <v>64.25</v>
      </c>
      <c r="I242" s="185"/>
      <c r="J242" s="155" t="s">
        <v>662</v>
      </c>
      <c r="K242" s="156">
        <f t="shared" si="25"/>
        <v>5.5</v>
      </c>
      <c r="L242" s="157">
        <f t="shared" si="26"/>
        <v>9.3617021276595741E-2</v>
      </c>
      <c r="M242" s="152" t="s">
        <v>578</v>
      </c>
      <c r="N242" s="158">
        <v>45322</v>
      </c>
      <c r="O242" s="37"/>
      <c r="S242" s="198" t="s">
        <v>769</v>
      </c>
    </row>
    <row r="243" spans="1:19" ht="12.75" customHeight="1">
      <c r="A243" s="149">
        <v>171</v>
      </c>
      <c r="B243" s="150">
        <v>44481</v>
      </c>
      <c r="C243" s="150"/>
      <c r="D243" s="151" t="s">
        <v>276</v>
      </c>
      <c r="E243" s="152" t="s">
        <v>575</v>
      </c>
      <c r="F243" s="153">
        <v>315</v>
      </c>
      <c r="G243" s="152"/>
      <c r="H243" s="152">
        <v>335</v>
      </c>
      <c r="I243" s="154">
        <v>380</v>
      </c>
      <c r="J243" s="155" t="s">
        <v>862</v>
      </c>
      <c r="K243" s="156">
        <f t="shared" si="25"/>
        <v>20</v>
      </c>
      <c r="L243" s="157">
        <f t="shared" si="26"/>
        <v>6.3492063492063489E-2</v>
      </c>
      <c r="M243" s="152" t="s">
        <v>578</v>
      </c>
      <c r="N243" s="158">
        <v>45297</v>
      </c>
      <c r="O243" s="37"/>
      <c r="S243" s="198" t="s">
        <v>769</v>
      </c>
    </row>
    <row r="244" spans="1:19" ht="12.75" customHeight="1">
      <c r="A244" s="149">
        <v>172</v>
      </c>
      <c r="B244" s="150">
        <v>44481</v>
      </c>
      <c r="C244" s="150"/>
      <c r="D244" s="151" t="s">
        <v>813</v>
      </c>
      <c r="E244" s="152" t="s">
        <v>575</v>
      </c>
      <c r="F244" s="153">
        <v>45.5</v>
      </c>
      <c r="G244" s="152"/>
      <c r="H244" s="152">
        <v>56.5</v>
      </c>
      <c r="I244" s="154">
        <v>56</v>
      </c>
      <c r="J244" s="155" t="s">
        <v>662</v>
      </c>
      <c r="K244" s="156">
        <f t="shared" si="25"/>
        <v>11</v>
      </c>
      <c r="L244" s="157">
        <f t="shared" si="26"/>
        <v>0.24175824175824176</v>
      </c>
      <c r="M244" s="152" t="s">
        <v>578</v>
      </c>
      <c r="N244" s="158">
        <v>44881</v>
      </c>
      <c r="O244" s="37"/>
      <c r="S244" s="198"/>
    </row>
    <row r="245" spans="1:19" ht="12.75" customHeight="1">
      <c r="A245" s="149">
        <v>173</v>
      </c>
      <c r="B245" s="150">
        <v>44551</v>
      </c>
      <c r="C245" s="150"/>
      <c r="D245" s="151" t="s">
        <v>129</v>
      </c>
      <c r="E245" s="152" t="s">
        <v>575</v>
      </c>
      <c r="F245" s="153">
        <v>2300</v>
      </c>
      <c r="G245" s="152"/>
      <c r="H245" s="152">
        <f>(2820+2200)/2</f>
        <v>2510</v>
      </c>
      <c r="I245" s="154">
        <v>3000</v>
      </c>
      <c r="J245" s="155" t="s">
        <v>814</v>
      </c>
      <c r="K245" s="156">
        <f t="shared" si="25"/>
        <v>210</v>
      </c>
      <c r="L245" s="157">
        <f t="shared" si="26"/>
        <v>9.1304347826086957E-2</v>
      </c>
      <c r="M245" s="152" t="s">
        <v>578</v>
      </c>
      <c r="N245" s="158">
        <v>44649</v>
      </c>
      <c r="O245" s="1"/>
      <c r="S245" s="198"/>
    </row>
    <row r="246" spans="1:19" ht="12.75" customHeight="1">
      <c r="A246" s="149">
        <v>174</v>
      </c>
      <c r="B246" s="150">
        <v>44606</v>
      </c>
      <c r="C246" s="150"/>
      <c r="D246" s="151" t="s">
        <v>426</v>
      </c>
      <c r="E246" s="152" t="s">
        <v>575</v>
      </c>
      <c r="F246" s="153">
        <v>635</v>
      </c>
      <c r="G246" s="152"/>
      <c r="H246" s="152">
        <v>700</v>
      </c>
      <c r="I246" s="154">
        <v>764</v>
      </c>
      <c r="J246" s="155" t="s">
        <v>843</v>
      </c>
      <c r="K246" s="156">
        <f t="shared" si="25"/>
        <v>65</v>
      </c>
      <c r="L246" s="157">
        <f t="shared" si="26"/>
        <v>0.10236220472440945</v>
      </c>
      <c r="M246" s="152" t="s">
        <v>578</v>
      </c>
      <c r="N246" s="158">
        <v>45159</v>
      </c>
      <c r="O246" s="37"/>
      <c r="S246" s="198"/>
    </row>
    <row r="247" spans="1:19" ht="12.75" customHeight="1">
      <c r="A247" s="149">
        <v>175</v>
      </c>
      <c r="B247" s="150">
        <v>44613</v>
      </c>
      <c r="C247" s="150"/>
      <c r="D247" s="151" t="s">
        <v>436</v>
      </c>
      <c r="E247" s="152" t="s">
        <v>575</v>
      </c>
      <c r="F247" s="153">
        <v>1255</v>
      </c>
      <c r="G247" s="152"/>
      <c r="H247" s="152">
        <v>1515</v>
      </c>
      <c r="I247" s="154">
        <v>1510</v>
      </c>
      <c r="J247" s="155" t="s">
        <v>662</v>
      </c>
      <c r="K247" s="156">
        <f t="shared" si="25"/>
        <v>260</v>
      </c>
      <c r="L247" s="157">
        <f t="shared" si="26"/>
        <v>0.20717131474103587</v>
      </c>
      <c r="M247" s="152" t="s">
        <v>578</v>
      </c>
      <c r="N247" s="158">
        <v>44834</v>
      </c>
      <c r="O247" s="37"/>
      <c r="S247" s="198"/>
    </row>
    <row r="248" spans="1:19" ht="12.75" customHeight="1">
      <c r="A248">
        <v>176</v>
      </c>
      <c r="B248" s="200">
        <v>44670</v>
      </c>
      <c r="C248" s="200"/>
      <c r="D248" s="53" t="s">
        <v>538</v>
      </c>
      <c r="E248" s="201" t="s">
        <v>575</v>
      </c>
      <c r="F248" s="51" t="s">
        <v>815</v>
      </c>
      <c r="G248" s="51"/>
      <c r="H248" s="51"/>
      <c r="I248" s="51">
        <v>553</v>
      </c>
      <c r="J248" s="51" t="s">
        <v>576</v>
      </c>
      <c r="K248" s="51"/>
      <c r="L248" s="51"/>
      <c r="M248" s="51"/>
      <c r="N248" s="51"/>
      <c r="O248" s="37"/>
      <c r="S248" s="198"/>
    </row>
    <row r="249" spans="1:19" ht="12.75" customHeight="1">
      <c r="A249" s="180">
        <v>177</v>
      </c>
      <c r="B249" s="181">
        <v>44746</v>
      </c>
      <c r="C249" s="181"/>
      <c r="D249" s="182" t="s">
        <v>816</v>
      </c>
      <c r="E249" s="183" t="s">
        <v>575</v>
      </c>
      <c r="F249" s="183">
        <v>207.5</v>
      </c>
      <c r="G249" s="183"/>
      <c r="H249" s="183">
        <v>254</v>
      </c>
      <c r="I249" s="185">
        <v>254</v>
      </c>
      <c r="J249" s="155" t="s">
        <v>662</v>
      </c>
      <c r="K249" s="156">
        <f t="shared" ref="K249:K259" si="27">H249-F249</f>
        <v>46.5</v>
      </c>
      <c r="L249" s="157">
        <f t="shared" ref="L249:L259" si="28">K249/F249</f>
        <v>0.22409638554216868</v>
      </c>
      <c r="M249" s="152" t="s">
        <v>578</v>
      </c>
      <c r="N249" s="158">
        <v>44792</v>
      </c>
      <c r="O249" s="1"/>
      <c r="S249" s="198"/>
    </row>
    <row r="250" spans="1:19" ht="12.75" customHeight="1">
      <c r="A250" s="180">
        <v>178</v>
      </c>
      <c r="B250" s="181">
        <v>44775</v>
      </c>
      <c r="C250" s="181"/>
      <c r="D250" s="182" t="s">
        <v>480</v>
      </c>
      <c r="E250" s="183" t="s">
        <v>575</v>
      </c>
      <c r="F250" s="183">
        <v>31.25</v>
      </c>
      <c r="G250" s="183"/>
      <c r="H250" s="183">
        <v>38.75</v>
      </c>
      <c r="I250" s="185">
        <v>38</v>
      </c>
      <c r="J250" s="155" t="s">
        <v>662</v>
      </c>
      <c r="K250" s="156">
        <f t="shared" si="27"/>
        <v>7.5</v>
      </c>
      <c r="L250" s="157">
        <f t="shared" si="28"/>
        <v>0.24</v>
      </c>
      <c r="M250" s="152" t="s">
        <v>578</v>
      </c>
      <c r="N250" s="158">
        <v>44844</v>
      </c>
      <c r="O250" s="37"/>
      <c r="S250" s="54"/>
    </row>
    <row r="251" spans="1:19" ht="12.75" customHeight="1">
      <c r="A251" s="180">
        <v>179</v>
      </c>
      <c r="B251" s="181">
        <v>44841</v>
      </c>
      <c r="C251" s="181"/>
      <c r="D251" s="182" t="s">
        <v>817</v>
      </c>
      <c r="E251" s="183" t="s">
        <v>575</v>
      </c>
      <c r="F251" s="153">
        <v>665</v>
      </c>
      <c r="G251" s="183"/>
      <c r="H251" s="183">
        <v>807.5</v>
      </c>
      <c r="I251" s="185">
        <v>840</v>
      </c>
      <c r="J251" s="155" t="s">
        <v>814</v>
      </c>
      <c r="K251" s="156">
        <f t="shared" si="27"/>
        <v>142.5</v>
      </c>
      <c r="L251" s="157">
        <f t="shared" si="28"/>
        <v>0.21428571428571427</v>
      </c>
      <c r="M251" s="152" t="s">
        <v>578</v>
      </c>
      <c r="N251" s="158">
        <v>45097</v>
      </c>
      <c r="O251" s="37"/>
      <c r="S251" s="54"/>
    </row>
    <row r="252" spans="1:19" ht="12.75" customHeight="1">
      <c r="A252" s="180">
        <v>180</v>
      </c>
      <c r="B252" s="181">
        <v>44844</v>
      </c>
      <c r="C252" s="181"/>
      <c r="D252" s="182" t="s">
        <v>428</v>
      </c>
      <c r="E252" s="183" t="s">
        <v>575</v>
      </c>
      <c r="F252" s="153">
        <v>227.5</v>
      </c>
      <c r="G252" s="183"/>
      <c r="H252" s="183">
        <v>270</v>
      </c>
      <c r="I252" s="185">
        <v>291</v>
      </c>
      <c r="J252" s="155" t="s">
        <v>845</v>
      </c>
      <c r="K252" s="156">
        <f t="shared" si="27"/>
        <v>42.5</v>
      </c>
      <c r="L252" s="157">
        <f t="shared" si="28"/>
        <v>0.18681318681318682</v>
      </c>
      <c r="M252" s="152" t="s">
        <v>578</v>
      </c>
      <c r="N252" s="158">
        <v>45160</v>
      </c>
      <c r="O252" s="37"/>
      <c r="R252" s="37"/>
      <c r="S252" s="54"/>
    </row>
    <row r="253" spans="1:19" ht="12.75" customHeight="1">
      <c r="A253" s="180">
        <v>181</v>
      </c>
      <c r="B253" s="181">
        <v>44845</v>
      </c>
      <c r="C253" s="181"/>
      <c r="D253" s="182" t="s">
        <v>426</v>
      </c>
      <c r="E253" s="183" t="s">
        <v>575</v>
      </c>
      <c r="F253" s="153">
        <v>555</v>
      </c>
      <c r="G253" s="183"/>
      <c r="H253" s="183">
        <v>700</v>
      </c>
      <c r="I253" s="185">
        <v>765</v>
      </c>
      <c r="J253" s="155" t="s">
        <v>844</v>
      </c>
      <c r="K253" s="156">
        <f t="shared" si="27"/>
        <v>145</v>
      </c>
      <c r="L253" s="157">
        <f t="shared" si="28"/>
        <v>0.26126126126126126</v>
      </c>
      <c r="M253" s="152" t="s">
        <v>578</v>
      </c>
      <c r="N253" s="158">
        <v>45159</v>
      </c>
      <c r="O253" s="37"/>
      <c r="R253" s="37"/>
      <c r="S253" s="54"/>
    </row>
    <row r="254" spans="1:19" ht="12.75" customHeight="1">
      <c r="A254" s="180">
        <v>182</v>
      </c>
      <c r="B254" s="181">
        <v>44981</v>
      </c>
      <c r="C254" s="181"/>
      <c r="D254" s="182" t="s">
        <v>443</v>
      </c>
      <c r="E254" s="183" t="s">
        <v>575</v>
      </c>
      <c r="F254" s="153">
        <v>1675</v>
      </c>
      <c r="G254" s="183"/>
      <c r="H254" s="183">
        <v>2080</v>
      </c>
      <c r="I254" s="185">
        <v>2080</v>
      </c>
      <c r="J254" s="155" t="s">
        <v>662</v>
      </c>
      <c r="K254" s="156">
        <f t="shared" si="27"/>
        <v>405</v>
      </c>
      <c r="L254" s="157">
        <f t="shared" si="28"/>
        <v>0.2417910447761194</v>
      </c>
      <c r="M254" s="152" t="s">
        <v>578</v>
      </c>
      <c r="N254" s="158">
        <v>45119</v>
      </c>
      <c r="O254" s="37"/>
      <c r="S254" s="54" t="s">
        <v>841</v>
      </c>
    </row>
    <row r="255" spans="1:19" ht="12.75" customHeight="1">
      <c r="A255" s="180">
        <v>183</v>
      </c>
      <c r="B255" s="181">
        <v>44986</v>
      </c>
      <c r="C255" s="181"/>
      <c r="D255" s="182" t="s">
        <v>480</v>
      </c>
      <c r="E255" s="183" t="s">
        <v>575</v>
      </c>
      <c r="F255" s="153">
        <v>57.5</v>
      </c>
      <c r="G255" s="183"/>
      <c r="H255" s="183">
        <v>120</v>
      </c>
      <c r="I255" s="185">
        <v>120</v>
      </c>
      <c r="J255" s="155" t="s">
        <v>662</v>
      </c>
      <c r="K255" s="156">
        <f t="shared" si="27"/>
        <v>62.5</v>
      </c>
      <c r="L255" s="157">
        <f t="shared" si="28"/>
        <v>1.0869565217391304</v>
      </c>
      <c r="M255" s="152" t="s">
        <v>578</v>
      </c>
      <c r="N255" s="158">
        <v>45049</v>
      </c>
      <c r="O255" s="37"/>
      <c r="S255" s="54" t="s">
        <v>841</v>
      </c>
    </row>
    <row r="256" spans="1:19" ht="12.75" customHeight="1">
      <c r="A256" s="180">
        <v>184</v>
      </c>
      <c r="B256" s="181">
        <v>45008</v>
      </c>
      <c r="C256" s="181"/>
      <c r="D256" s="182" t="s">
        <v>497</v>
      </c>
      <c r="E256" s="183" t="s">
        <v>575</v>
      </c>
      <c r="F256" s="153">
        <v>2765</v>
      </c>
      <c r="G256" s="183"/>
      <c r="H256" s="183">
        <v>3547.5</v>
      </c>
      <c r="I256" s="185">
        <v>3523</v>
      </c>
      <c r="J256" s="155" t="s">
        <v>662</v>
      </c>
      <c r="K256" s="156">
        <f t="shared" si="27"/>
        <v>782.5</v>
      </c>
      <c r="L256" s="157">
        <f t="shared" si="28"/>
        <v>0.28300180831826399</v>
      </c>
      <c r="M256" s="152" t="s">
        <v>578</v>
      </c>
      <c r="N256" s="158">
        <v>45177</v>
      </c>
      <c r="O256" s="37"/>
      <c r="S256" s="54" t="s">
        <v>841</v>
      </c>
    </row>
    <row r="257" spans="1:39" ht="12.75" customHeight="1">
      <c r="A257" s="180">
        <v>185</v>
      </c>
      <c r="B257" s="181">
        <v>45027</v>
      </c>
      <c r="C257" s="181"/>
      <c r="D257" s="182" t="s">
        <v>818</v>
      </c>
      <c r="E257" s="183" t="s">
        <v>575</v>
      </c>
      <c r="F257" s="183">
        <v>460</v>
      </c>
      <c r="G257" s="183"/>
      <c r="H257" s="183">
        <v>825</v>
      </c>
      <c r="I257" s="185">
        <v>810</v>
      </c>
      <c r="J257" s="155" t="s">
        <v>662</v>
      </c>
      <c r="K257" s="156">
        <f t="shared" si="27"/>
        <v>365</v>
      </c>
      <c r="L257" s="157">
        <f t="shared" si="28"/>
        <v>0.79347826086956519</v>
      </c>
      <c r="M257" s="152" t="s">
        <v>578</v>
      </c>
      <c r="N257" s="158">
        <v>45155</v>
      </c>
      <c r="O257" s="37"/>
      <c r="S257" s="54" t="s">
        <v>841</v>
      </c>
    </row>
    <row r="258" spans="1:39" ht="12.75" customHeight="1">
      <c r="A258" s="180">
        <v>186</v>
      </c>
      <c r="B258" s="181">
        <v>45050</v>
      </c>
      <c r="C258" s="181"/>
      <c r="D258" s="182" t="s">
        <v>41</v>
      </c>
      <c r="E258" s="183" t="s">
        <v>575</v>
      </c>
      <c r="F258" s="183">
        <v>3630</v>
      </c>
      <c r="G258" s="183"/>
      <c r="H258" s="183">
        <v>5150</v>
      </c>
      <c r="I258" s="185">
        <v>5040</v>
      </c>
      <c r="J258" s="155" t="s">
        <v>662</v>
      </c>
      <c r="K258" s="156">
        <f t="shared" si="27"/>
        <v>1520</v>
      </c>
      <c r="L258" s="157">
        <f t="shared" si="28"/>
        <v>0.41873278236914602</v>
      </c>
      <c r="M258" s="152" t="s">
        <v>578</v>
      </c>
      <c r="N258" s="158">
        <v>45344</v>
      </c>
      <c r="O258" s="37"/>
      <c r="S258" s="54" t="s">
        <v>841</v>
      </c>
    </row>
    <row r="259" spans="1:39" ht="12.75" customHeight="1">
      <c r="A259" s="180">
        <v>187</v>
      </c>
      <c r="B259" s="181">
        <v>45075</v>
      </c>
      <c r="C259" s="181"/>
      <c r="D259" s="182" t="s">
        <v>819</v>
      </c>
      <c r="E259" s="183" t="s">
        <v>575</v>
      </c>
      <c r="F259" s="153">
        <v>585</v>
      </c>
      <c r="G259" s="183"/>
      <c r="H259" s="183">
        <v>732</v>
      </c>
      <c r="I259" s="185">
        <v>732</v>
      </c>
      <c r="J259" s="155" t="s">
        <v>662</v>
      </c>
      <c r="K259" s="156">
        <f t="shared" si="27"/>
        <v>147</v>
      </c>
      <c r="L259" s="157">
        <f t="shared" si="28"/>
        <v>0.25128205128205128</v>
      </c>
      <c r="M259" s="152" t="s">
        <v>578</v>
      </c>
      <c r="N259" s="158">
        <v>45152</v>
      </c>
      <c r="O259" s="37"/>
      <c r="R259" s="37"/>
      <c r="S259" s="54" t="s">
        <v>841</v>
      </c>
      <c r="U259" s="37"/>
      <c r="W259" s="37"/>
      <c r="X259" s="54"/>
      <c r="Z259" s="37"/>
      <c r="AB259" s="37"/>
      <c r="AC259" s="54"/>
      <c r="AE259" s="37"/>
      <c r="AG259" s="37"/>
      <c r="AH259" s="54"/>
      <c r="AJ259" s="37"/>
      <c r="AL259" s="37"/>
      <c r="AM259" s="54"/>
    </row>
    <row r="260" spans="1:39" ht="12.75" customHeight="1">
      <c r="A260" s="199">
        <v>188</v>
      </c>
      <c r="B260" s="200">
        <v>45078</v>
      </c>
      <c r="C260" s="53"/>
      <c r="D260" s="53" t="s">
        <v>527</v>
      </c>
      <c r="E260" s="201" t="s">
        <v>575</v>
      </c>
      <c r="F260" s="51" t="s">
        <v>820</v>
      </c>
      <c r="G260" s="51"/>
      <c r="H260" s="51"/>
      <c r="I260" s="51">
        <v>4300</v>
      </c>
      <c r="J260" s="51" t="s">
        <v>576</v>
      </c>
      <c r="K260" s="51"/>
      <c r="L260" s="51"/>
      <c r="M260" s="51"/>
      <c r="N260" s="51"/>
      <c r="O260" s="37"/>
      <c r="R260" s="37"/>
      <c r="S260" s="54" t="s">
        <v>841</v>
      </c>
      <c r="U260" s="37"/>
      <c r="W260" s="37"/>
      <c r="X260" s="54"/>
      <c r="Z260" s="37"/>
      <c r="AB260" s="37"/>
      <c r="AC260" s="54"/>
      <c r="AE260" s="37"/>
      <c r="AG260" s="37"/>
      <c r="AH260" s="54"/>
      <c r="AJ260" s="37"/>
      <c r="AL260" s="37"/>
      <c r="AM260" s="54"/>
    </row>
    <row r="261" spans="1:39" ht="12.75" customHeight="1">
      <c r="A261" s="180">
        <v>189</v>
      </c>
      <c r="B261" s="181">
        <v>45103</v>
      </c>
      <c r="C261" s="181"/>
      <c r="D261" s="182" t="s">
        <v>839</v>
      </c>
      <c r="E261" s="183" t="s">
        <v>575</v>
      </c>
      <c r="F261" s="153">
        <v>282.5</v>
      </c>
      <c r="G261" s="183"/>
      <c r="H261" s="183">
        <v>383</v>
      </c>
      <c r="I261" s="185">
        <v>383</v>
      </c>
      <c r="J261" s="155" t="s">
        <v>662</v>
      </c>
      <c r="K261" s="156">
        <f>H261-F261</f>
        <v>100.5</v>
      </c>
      <c r="L261" s="157">
        <f>K261/F261</f>
        <v>0.35575221238938054</v>
      </c>
      <c r="M261" s="152" t="s">
        <v>578</v>
      </c>
      <c r="N261" s="158">
        <v>45265</v>
      </c>
      <c r="O261" s="37"/>
      <c r="R261" s="37"/>
      <c r="S261" s="54" t="s">
        <v>841</v>
      </c>
      <c r="U261" s="37"/>
      <c r="W261" s="37"/>
      <c r="X261" s="54"/>
      <c r="Z261" s="37"/>
      <c r="AB261" s="37"/>
      <c r="AC261" s="54"/>
      <c r="AE261" s="37"/>
      <c r="AG261" s="37"/>
      <c r="AH261" s="54"/>
      <c r="AJ261" s="37"/>
      <c r="AL261" s="37"/>
      <c r="AM261" s="54"/>
    </row>
    <row r="262" spans="1:39" ht="12.75" customHeight="1">
      <c r="A262" s="180">
        <v>190</v>
      </c>
      <c r="B262" s="181">
        <v>45120</v>
      </c>
      <c r="C262" s="181"/>
      <c r="D262" s="182" t="s">
        <v>526</v>
      </c>
      <c r="E262" s="183" t="s">
        <v>575</v>
      </c>
      <c r="F262" s="153">
        <v>2312.5</v>
      </c>
      <c r="G262" s="183"/>
      <c r="H262" s="183">
        <v>2935</v>
      </c>
      <c r="I262" s="185">
        <v>2935</v>
      </c>
      <c r="J262" s="155" t="s">
        <v>662</v>
      </c>
      <c r="K262" s="156">
        <f>H262-F262</f>
        <v>622.5</v>
      </c>
      <c r="L262" s="157">
        <f>K262/F262</f>
        <v>0.26918918918918922</v>
      </c>
      <c r="M262" s="152" t="s">
        <v>578</v>
      </c>
      <c r="N262" s="158">
        <v>45177</v>
      </c>
      <c r="O262" s="37"/>
      <c r="R262" s="37"/>
      <c r="S262" s="54" t="s">
        <v>841</v>
      </c>
      <c r="U262" s="37"/>
      <c r="W262" s="37"/>
      <c r="X262" s="54"/>
      <c r="Z262" s="37"/>
      <c r="AB262" s="37"/>
      <c r="AC262" s="54"/>
      <c r="AE262" s="37"/>
      <c r="AG262" s="37"/>
      <c r="AH262" s="54"/>
      <c r="AJ262" s="37"/>
      <c r="AL262" s="37"/>
      <c r="AM262" s="54"/>
    </row>
    <row r="263" spans="1:39" ht="12.75" customHeight="1">
      <c r="A263" s="180">
        <v>191</v>
      </c>
      <c r="B263" s="181">
        <v>45125</v>
      </c>
      <c r="C263" s="181"/>
      <c r="D263" s="182" t="s">
        <v>201</v>
      </c>
      <c r="E263" s="183" t="s">
        <v>575</v>
      </c>
      <c r="F263" s="153">
        <v>3980</v>
      </c>
      <c r="G263" s="183"/>
      <c r="H263" s="183">
        <v>4895</v>
      </c>
      <c r="I263" s="185">
        <v>4895</v>
      </c>
      <c r="J263" s="155" t="s">
        <v>662</v>
      </c>
      <c r="K263" s="156">
        <f>H263-F263</f>
        <v>915</v>
      </c>
      <c r="L263" s="157">
        <f>K263/F263</f>
        <v>0.22989949748743718</v>
      </c>
      <c r="M263" s="152" t="s">
        <v>578</v>
      </c>
      <c r="N263" s="158">
        <v>45155</v>
      </c>
      <c r="O263" s="37"/>
      <c r="S263" s="54" t="s">
        <v>841</v>
      </c>
      <c r="U263" s="37"/>
      <c r="X263" s="54"/>
      <c r="Z263" s="37"/>
      <c r="AC263" s="54"/>
      <c r="AE263" s="37"/>
      <c r="AH263" s="54"/>
      <c r="AJ263" s="37"/>
      <c r="AM263" s="54"/>
    </row>
    <row r="264" spans="1:39" ht="12.75" customHeight="1">
      <c r="A264" s="180">
        <v>192</v>
      </c>
      <c r="B264" s="181">
        <v>45145</v>
      </c>
      <c r="C264" s="181"/>
      <c r="D264" s="182" t="s">
        <v>842</v>
      </c>
      <c r="E264" s="183" t="s">
        <v>575</v>
      </c>
      <c r="F264" s="153">
        <v>565</v>
      </c>
      <c r="G264" s="183"/>
      <c r="H264" s="183">
        <v>725</v>
      </c>
      <c r="I264" s="185">
        <v>725</v>
      </c>
      <c r="J264" s="155" t="s">
        <v>662</v>
      </c>
      <c r="K264" s="156">
        <f>H264-F264</f>
        <v>160</v>
      </c>
      <c r="L264" s="157">
        <f>K264/F264</f>
        <v>0.2831858407079646</v>
      </c>
      <c r="M264" s="152" t="s">
        <v>578</v>
      </c>
      <c r="N264" s="158">
        <v>45169</v>
      </c>
      <c r="O264" s="37"/>
      <c r="S264" s="54" t="s">
        <v>841</v>
      </c>
      <c r="U264" s="37"/>
      <c r="X264" s="54"/>
      <c r="Z264" s="37"/>
      <c r="AC264" s="54"/>
      <c r="AE264" s="37"/>
      <c r="AH264" s="54"/>
      <c r="AJ264" s="37"/>
      <c r="AM264" s="54"/>
    </row>
    <row r="265" spans="1:39" ht="12.75" customHeight="1">
      <c r="A265" s="260">
        <v>193</v>
      </c>
      <c r="B265" s="261">
        <v>45167</v>
      </c>
      <c r="C265" s="261"/>
      <c r="D265" s="262" t="s">
        <v>846</v>
      </c>
      <c r="E265" s="263" t="s">
        <v>575</v>
      </c>
      <c r="F265" s="153">
        <v>700</v>
      </c>
      <c r="G265" s="263"/>
      <c r="H265" s="263">
        <v>950</v>
      </c>
      <c r="I265" s="264">
        <v>950</v>
      </c>
      <c r="J265" s="265" t="s">
        <v>662</v>
      </c>
      <c r="K265" s="156">
        <f>H265-F265</f>
        <v>250</v>
      </c>
      <c r="L265" s="157">
        <f>K265/F265</f>
        <v>0.35714285714285715</v>
      </c>
      <c r="M265" s="152" t="s">
        <v>578</v>
      </c>
      <c r="N265" s="158">
        <v>45261</v>
      </c>
      <c r="O265" s="37"/>
      <c r="S265" s="54" t="s">
        <v>841</v>
      </c>
      <c r="U265" s="37"/>
      <c r="X265" s="54"/>
      <c r="Z265" s="37"/>
      <c r="AC265" s="54"/>
      <c r="AE265" s="37"/>
      <c r="AH265" s="54"/>
      <c r="AJ265" s="37"/>
      <c r="AM265" s="54"/>
    </row>
    <row r="266" spans="1:39" ht="12.75" customHeight="1">
      <c r="A266" s="199">
        <v>194</v>
      </c>
      <c r="B266" s="200">
        <v>45184</v>
      </c>
      <c r="C266" s="53"/>
      <c r="D266" s="53" t="s">
        <v>529</v>
      </c>
      <c r="E266" s="201" t="s">
        <v>575</v>
      </c>
      <c r="F266" s="51" t="s">
        <v>848</v>
      </c>
      <c r="G266" s="51"/>
      <c r="H266" s="51"/>
      <c r="I266" s="51">
        <v>480</v>
      </c>
      <c r="J266" s="51" t="s">
        <v>576</v>
      </c>
      <c r="K266" s="51"/>
      <c r="L266" s="51"/>
      <c r="M266" s="51"/>
      <c r="N266" s="51"/>
      <c r="O266" s="37"/>
      <c r="S266" s="54" t="s">
        <v>841</v>
      </c>
      <c r="U266" s="37"/>
      <c r="X266" s="54"/>
      <c r="Z266" s="37"/>
      <c r="AC266" s="54"/>
      <c r="AE266" s="37"/>
      <c r="AH266" s="54"/>
      <c r="AJ266" s="37"/>
      <c r="AM266" s="54"/>
    </row>
    <row r="267" spans="1:39" ht="12.75" customHeight="1">
      <c r="A267" s="199">
        <v>195</v>
      </c>
      <c r="B267" s="200">
        <v>45203</v>
      </c>
      <c r="C267" s="53"/>
      <c r="D267" s="53" t="s">
        <v>174</v>
      </c>
      <c r="E267" s="201" t="s">
        <v>575</v>
      </c>
      <c r="F267" s="51" t="s">
        <v>849</v>
      </c>
      <c r="G267" s="51"/>
      <c r="H267" s="51"/>
      <c r="I267" s="51">
        <v>1198</v>
      </c>
      <c r="J267" s="51" t="s">
        <v>576</v>
      </c>
      <c r="K267" s="51"/>
      <c r="L267" s="51"/>
      <c r="M267" s="51"/>
      <c r="N267" s="51"/>
      <c r="O267" s="37"/>
      <c r="S267" s="54" t="s">
        <v>853</v>
      </c>
      <c r="U267" s="37"/>
      <c r="X267" s="54"/>
      <c r="Z267" s="37"/>
      <c r="AC267" s="54"/>
      <c r="AE267" s="37"/>
      <c r="AH267" s="54"/>
      <c r="AJ267" s="37"/>
      <c r="AM267" s="54"/>
    </row>
    <row r="268" spans="1:39" ht="12.75" customHeight="1">
      <c r="A268" s="260">
        <v>196</v>
      </c>
      <c r="B268" s="261">
        <v>45216</v>
      </c>
      <c r="C268" s="261"/>
      <c r="D268" s="262" t="s">
        <v>105</v>
      </c>
      <c r="E268" s="263" t="s">
        <v>575</v>
      </c>
      <c r="F268" s="153">
        <v>5425</v>
      </c>
      <c r="G268" s="263"/>
      <c r="H268" s="263">
        <v>6880</v>
      </c>
      <c r="I268" s="264">
        <v>6870</v>
      </c>
      <c r="J268" s="265" t="s">
        <v>662</v>
      </c>
      <c r="K268" s="156">
        <f>H268-F268</f>
        <v>1455</v>
      </c>
      <c r="L268" s="157">
        <f>K268/F268</f>
        <v>0.26820276497695855</v>
      </c>
      <c r="M268" s="152" t="s">
        <v>578</v>
      </c>
      <c r="N268" s="158">
        <v>45342</v>
      </c>
      <c r="O268" s="37"/>
      <c r="S268" s="54" t="s">
        <v>853</v>
      </c>
      <c r="U268" s="37"/>
      <c r="X268" s="54"/>
      <c r="Z268" s="37"/>
      <c r="AC268" s="54"/>
      <c r="AE268" s="37"/>
      <c r="AH268" s="54"/>
      <c r="AJ268" s="37"/>
      <c r="AM268" s="54"/>
    </row>
    <row r="269" spans="1:39" ht="12.75" customHeight="1">
      <c r="A269" s="260">
        <v>197</v>
      </c>
      <c r="B269" s="261">
        <v>45216</v>
      </c>
      <c r="C269" s="261"/>
      <c r="D269" s="262" t="s">
        <v>850</v>
      </c>
      <c r="E269" s="263" t="s">
        <v>575</v>
      </c>
      <c r="F269" s="153">
        <v>1090</v>
      </c>
      <c r="G269" s="263"/>
      <c r="H269" s="263">
        <v>1415</v>
      </c>
      <c r="I269" s="264">
        <v>1415</v>
      </c>
      <c r="J269" s="265" t="s">
        <v>662</v>
      </c>
      <c r="K269" s="156">
        <f>H269-F269</f>
        <v>325</v>
      </c>
      <c r="L269" s="157">
        <f>K269/F269</f>
        <v>0.29816513761467889</v>
      </c>
      <c r="M269" s="152" t="s">
        <v>578</v>
      </c>
      <c r="N269" s="158">
        <v>45282</v>
      </c>
      <c r="O269" s="37"/>
      <c r="S269" s="54" t="s">
        <v>841</v>
      </c>
      <c r="U269" s="37"/>
      <c r="X269" s="54"/>
      <c r="Z269" s="37"/>
      <c r="AC269" s="54"/>
      <c r="AE269" s="37"/>
      <c r="AH269" s="54"/>
      <c r="AJ269" s="37"/>
      <c r="AM269" s="54"/>
    </row>
    <row r="270" spans="1:39" ht="12.75" customHeight="1">
      <c r="A270" s="260">
        <v>198</v>
      </c>
      <c r="B270" s="261">
        <v>45236</v>
      </c>
      <c r="C270" s="261"/>
      <c r="D270" s="262" t="s">
        <v>854</v>
      </c>
      <c r="E270" s="263" t="s">
        <v>575</v>
      </c>
      <c r="F270" s="153">
        <v>1270</v>
      </c>
      <c r="G270" s="263"/>
      <c r="H270" s="263">
        <v>1613</v>
      </c>
      <c r="I270" s="264">
        <v>1613</v>
      </c>
      <c r="J270" s="265" t="s">
        <v>662</v>
      </c>
      <c r="K270" s="156">
        <f>H270-F270</f>
        <v>343</v>
      </c>
      <c r="L270" s="157">
        <f>K270/F270</f>
        <v>0.27007874015748029</v>
      </c>
      <c r="M270" s="152" t="s">
        <v>578</v>
      </c>
      <c r="N270" s="158">
        <v>45246</v>
      </c>
      <c r="O270" s="37"/>
      <c r="S270" s="54" t="s">
        <v>853</v>
      </c>
      <c r="U270" s="37"/>
      <c r="X270" s="54"/>
      <c r="Z270" s="37"/>
      <c r="AC270" s="54"/>
      <c r="AE270" s="37"/>
      <c r="AH270" s="54"/>
      <c r="AJ270" s="37"/>
      <c r="AM270" s="54"/>
    </row>
    <row r="271" spans="1:39" ht="12.75" customHeight="1">
      <c r="A271" s="199">
        <v>199</v>
      </c>
      <c r="B271" s="200">
        <v>45251</v>
      </c>
      <c r="C271" s="53"/>
      <c r="D271" s="53" t="s">
        <v>855</v>
      </c>
      <c r="E271" s="201" t="s">
        <v>575</v>
      </c>
      <c r="F271" s="51" t="s">
        <v>856</v>
      </c>
      <c r="G271" s="51"/>
      <c r="H271" s="51"/>
      <c r="I271" s="51">
        <v>1490</v>
      </c>
      <c r="J271" s="51" t="s">
        <v>576</v>
      </c>
      <c r="K271" s="51"/>
      <c r="L271" s="51"/>
      <c r="M271" s="51"/>
      <c r="N271" s="51"/>
      <c r="O271" s="37"/>
      <c r="S271" s="54" t="s">
        <v>841</v>
      </c>
      <c r="U271" s="37"/>
      <c r="X271" s="54"/>
      <c r="Z271" s="37"/>
      <c r="AC271" s="54"/>
      <c r="AE271" s="37"/>
      <c r="AH271" s="54"/>
      <c r="AJ271" s="37"/>
      <c r="AM271" s="54"/>
    </row>
    <row r="272" spans="1:39" ht="12.75" customHeight="1">
      <c r="A272" s="199">
        <v>200</v>
      </c>
      <c r="B272" s="200">
        <v>45254</v>
      </c>
      <c r="C272" s="53"/>
      <c r="D272" s="53" t="s">
        <v>854</v>
      </c>
      <c r="E272" s="201" t="s">
        <v>575</v>
      </c>
      <c r="F272" s="51" t="s">
        <v>857</v>
      </c>
      <c r="G272" s="51"/>
      <c r="H272" s="51"/>
      <c r="I272" s="51">
        <v>1806</v>
      </c>
      <c r="J272" s="51" t="s">
        <v>576</v>
      </c>
      <c r="K272" s="51"/>
      <c r="L272" s="51"/>
      <c r="M272" s="51"/>
      <c r="N272" s="51"/>
      <c r="O272" s="37"/>
      <c r="S272" s="54" t="s">
        <v>853</v>
      </c>
      <c r="U272" s="37"/>
      <c r="X272" s="54"/>
      <c r="Z272" s="37"/>
      <c r="AC272" s="54"/>
      <c r="AE272" s="37"/>
      <c r="AH272" s="54"/>
      <c r="AJ272" s="37"/>
      <c r="AM272" s="54"/>
    </row>
    <row r="273" spans="1:39" ht="12.75" customHeight="1">
      <c r="A273" s="260">
        <v>201</v>
      </c>
      <c r="B273" s="261">
        <v>45265</v>
      </c>
      <c r="C273" s="261"/>
      <c r="D273" s="262" t="s">
        <v>530</v>
      </c>
      <c r="E273" s="263" t="s">
        <v>575</v>
      </c>
      <c r="F273" s="153">
        <v>435</v>
      </c>
      <c r="G273" s="263"/>
      <c r="H273" s="263">
        <v>558</v>
      </c>
      <c r="I273" s="264">
        <v>558</v>
      </c>
      <c r="J273" s="265" t="s">
        <v>662</v>
      </c>
      <c r="K273" s="156">
        <f>H273-F273</f>
        <v>123</v>
      </c>
      <c r="L273" s="157">
        <f>K273/F273</f>
        <v>0.28275862068965518</v>
      </c>
      <c r="M273" s="152" t="s">
        <v>578</v>
      </c>
      <c r="N273" s="158">
        <v>45378</v>
      </c>
      <c r="O273" s="37"/>
      <c r="S273" s="54" t="s">
        <v>841</v>
      </c>
      <c r="U273" s="37"/>
      <c r="X273" s="54"/>
      <c r="Z273" s="37"/>
      <c r="AC273" s="54"/>
      <c r="AE273" s="37"/>
      <c r="AH273" s="54"/>
      <c r="AJ273" s="37"/>
      <c r="AM273" s="54"/>
    </row>
    <row r="274" spans="1:39" ht="12.75" customHeight="1">
      <c r="A274" s="260">
        <v>202</v>
      </c>
      <c r="B274" s="261">
        <v>45272</v>
      </c>
      <c r="C274" s="261"/>
      <c r="D274" s="262" t="s">
        <v>859</v>
      </c>
      <c r="E274" s="263" t="s">
        <v>575</v>
      </c>
      <c r="F274" s="153">
        <v>4225</v>
      </c>
      <c r="G274" s="263"/>
      <c r="H274" s="263">
        <v>5512</v>
      </c>
      <c r="I274" s="264">
        <v>5512</v>
      </c>
      <c r="J274" s="265" t="s">
        <v>662</v>
      </c>
      <c r="K274" s="156">
        <f>H274-F274</f>
        <v>1287</v>
      </c>
      <c r="L274" s="157">
        <f>K274/F274</f>
        <v>0.30461538461538462</v>
      </c>
      <c r="M274" s="152" t="s">
        <v>578</v>
      </c>
      <c r="N274" s="158">
        <v>45329</v>
      </c>
      <c r="O274" s="37"/>
      <c r="S274" s="54" t="s">
        <v>853</v>
      </c>
      <c r="U274" s="37"/>
      <c r="X274" s="54"/>
      <c r="Z274" s="37"/>
      <c r="AC274" s="54"/>
      <c r="AE274" s="37"/>
      <c r="AH274" s="54"/>
      <c r="AJ274" s="37"/>
      <c r="AM274" s="54"/>
    </row>
    <row r="275" spans="1:39" ht="12.75" customHeight="1">
      <c r="A275" s="199">
        <v>203</v>
      </c>
      <c r="B275" s="200">
        <v>45292</v>
      </c>
      <c r="C275" s="53"/>
      <c r="D275" s="53" t="s">
        <v>312</v>
      </c>
      <c r="E275" s="201" t="s">
        <v>575</v>
      </c>
      <c r="F275" s="51" t="s">
        <v>860</v>
      </c>
      <c r="G275" s="51"/>
      <c r="H275" s="51"/>
      <c r="I275" s="51">
        <v>4909</v>
      </c>
      <c r="J275" s="51" t="s">
        <v>576</v>
      </c>
      <c r="K275" s="51"/>
      <c r="L275" s="51"/>
      <c r="M275" s="51"/>
      <c r="N275" s="51"/>
      <c r="O275" s="37"/>
      <c r="S275" s="54" t="s">
        <v>853</v>
      </c>
      <c r="U275" s="37"/>
      <c r="X275" s="54"/>
      <c r="Z275" s="37"/>
      <c r="AC275" s="54"/>
      <c r="AE275" s="37"/>
      <c r="AH275" s="54"/>
      <c r="AJ275" s="37"/>
      <c r="AM275" s="54"/>
    </row>
    <row r="276" spans="1:39" ht="12.75" customHeight="1">
      <c r="A276" s="199">
        <v>204</v>
      </c>
      <c r="B276" s="200">
        <v>45294</v>
      </c>
      <c r="C276" s="53"/>
      <c r="D276" s="53" t="s">
        <v>528</v>
      </c>
      <c r="E276" s="201" t="s">
        <v>575</v>
      </c>
      <c r="F276" s="51" t="s">
        <v>861</v>
      </c>
      <c r="G276" s="51"/>
      <c r="H276" s="51"/>
      <c r="I276" s="51">
        <v>1080</v>
      </c>
      <c r="J276" s="51" t="s">
        <v>576</v>
      </c>
      <c r="K276" s="51"/>
      <c r="L276" s="51"/>
      <c r="M276" s="51"/>
      <c r="N276" s="51"/>
      <c r="O276" s="37"/>
      <c r="S276" s="54" t="s">
        <v>841</v>
      </c>
      <c r="U276" s="37"/>
      <c r="X276" s="54"/>
      <c r="Z276" s="37"/>
      <c r="AC276" s="54"/>
      <c r="AE276" s="37"/>
      <c r="AH276" s="54"/>
      <c r="AJ276" s="37"/>
      <c r="AM276" s="54"/>
    </row>
    <row r="277" spans="1:39" ht="12.75" customHeight="1">
      <c r="A277" s="199">
        <v>205</v>
      </c>
      <c r="B277" s="200">
        <v>45315</v>
      </c>
      <c r="C277" s="53"/>
      <c r="D277" s="53" t="s">
        <v>313</v>
      </c>
      <c r="E277" s="201" t="s">
        <v>575</v>
      </c>
      <c r="F277" s="51" t="s">
        <v>863</v>
      </c>
      <c r="G277" s="51"/>
      <c r="H277" s="51"/>
      <c r="I277" s="51">
        <v>2077</v>
      </c>
      <c r="J277" s="51" t="s">
        <v>576</v>
      </c>
      <c r="K277" s="51"/>
      <c r="L277" s="51"/>
      <c r="M277" s="51"/>
      <c r="N277" s="51"/>
      <c r="O277" s="37"/>
      <c r="S277" s="54" t="s">
        <v>853</v>
      </c>
      <c r="U277" s="37"/>
      <c r="X277" s="54"/>
      <c r="Z277" s="37"/>
      <c r="AC277" s="54"/>
      <c r="AE277" s="37"/>
      <c r="AH277" s="54"/>
      <c r="AJ277" s="37"/>
      <c r="AM277" s="54"/>
    </row>
    <row r="278" spans="1:39" ht="12.75" customHeight="1">
      <c r="A278" s="199">
        <v>206</v>
      </c>
      <c r="B278" s="200">
        <v>45320</v>
      </c>
      <c r="C278" s="53"/>
      <c r="D278" s="53" t="s">
        <v>864</v>
      </c>
      <c r="E278" s="201" t="s">
        <v>575</v>
      </c>
      <c r="F278" s="51" t="s">
        <v>865</v>
      </c>
      <c r="G278" s="51"/>
      <c r="H278" s="51"/>
      <c r="I278" s="51">
        <v>2906</v>
      </c>
      <c r="J278" s="51" t="s">
        <v>576</v>
      </c>
      <c r="K278" s="51"/>
      <c r="L278" s="51"/>
      <c r="M278" s="51"/>
      <c r="N278" s="51"/>
      <c r="O278" s="37"/>
      <c r="S278" s="54" t="s">
        <v>841</v>
      </c>
      <c r="U278" s="37"/>
      <c r="X278" s="54"/>
      <c r="Z278" s="37"/>
      <c r="AC278" s="54"/>
      <c r="AE278" s="37"/>
      <c r="AH278" s="54"/>
      <c r="AJ278" s="37"/>
      <c r="AM278" s="54"/>
    </row>
    <row r="279" spans="1:39" ht="12.75" customHeight="1">
      <c r="A279" s="260">
        <v>207</v>
      </c>
      <c r="B279" s="261">
        <v>45331</v>
      </c>
      <c r="C279" s="261"/>
      <c r="D279" s="262" t="s">
        <v>526</v>
      </c>
      <c r="E279" s="263" t="s">
        <v>575</v>
      </c>
      <c r="F279" s="153">
        <v>3270</v>
      </c>
      <c r="G279" s="263"/>
      <c r="H279" s="263">
        <v>4096</v>
      </c>
      <c r="I279" s="264">
        <v>4096</v>
      </c>
      <c r="J279" s="265" t="s">
        <v>662</v>
      </c>
      <c r="K279" s="156">
        <f>H279-F279</f>
        <v>826</v>
      </c>
      <c r="L279" s="157">
        <f>K279/F279</f>
        <v>0.25259938837920487</v>
      </c>
      <c r="M279" s="152" t="s">
        <v>578</v>
      </c>
      <c r="N279" s="158">
        <v>45377</v>
      </c>
      <c r="O279" s="37"/>
      <c r="S279" s="54" t="s">
        <v>841</v>
      </c>
      <c r="U279" s="37"/>
      <c r="X279" s="54"/>
      <c r="Z279" s="37"/>
      <c r="AC279" s="54"/>
      <c r="AE279" s="37"/>
      <c r="AH279" s="54"/>
      <c r="AJ279" s="37"/>
      <c r="AM279" s="54"/>
    </row>
    <row r="280" spans="1:39" ht="12.75" customHeight="1">
      <c r="A280" s="199">
        <v>208</v>
      </c>
      <c r="B280" s="200">
        <v>45345</v>
      </c>
      <c r="C280" s="53"/>
      <c r="D280" s="53" t="s">
        <v>59</v>
      </c>
      <c r="E280" s="201" t="s">
        <v>575</v>
      </c>
      <c r="F280" s="51" t="s">
        <v>884</v>
      </c>
      <c r="G280" s="51"/>
      <c r="H280" s="51"/>
      <c r="I280" s="51">
        <v>2627</v>
      </c>
      <c r="J280" s="51" t="s">
        <v>576</v>
      </c>
      <c r="K280" s="51"/>
      <c r="L280" s="51"/>
      <c r="M280" s="51"/>
      <c r="N280" s="53"/>
      <c r="O280" s="37"/>
      <c r="S280" s="54" t="s">
        <v>853</v>
      </c>
      <c r="U280" s="37"/>
      <c r="X280" s="54"/>
      <c r="Z280" s="37"/>
      <c r="AC280" s="54"/>
      <c r="AE280" s="37"/>
      <c r="AH280" s="54"/>
      <c r="AJ280" s="37"/>
      <c r="AM280" s="54"/>
    </row>
    <row r="281" spans="1:39" ht="12.75" customHeight="1">
      <c r="A281" s="199">
        <v>209</v>
      </c>
      <c r="B281" s="200">
        <v>45356</v>
      </c>
      <c r="C281" s="53"/>
      <c r="D281" s="53" t="s">
        <v>846</v>
      </c>
      <c r="E281" s="201" t="s">
        <v>575</v>
      </c>
      <c r="F281" s="51" t="s">
        <v>887</v>
      </c>
      <c r="G281" s="51"/>
      <c r="H281" s="51"/>
      <c r="I281" s="51">
        <v>1170</v>
      </c>
      <c r="J281" s="51" t="s">
        <v>576</v>
      </c>
      <c r="K281" s="51"/>
      <c r="L281" s="51"/>
      <c r="M281" s="51"/>
      <c r="N281" s="53"/>
      <c r="O281" s="37"/>
      <c r="S281" s="54" t="s">
        <v>889</v>
      </c>
      <c r="U281" s="37"/>
      <c r="X281" s="54"/>
      <c r="Z281" s="37"/>
      <c r="AC281" s="54"/>
      <c r="AE281" s="37"/>
      <c r="AH281" s="54"/>
      <c r="AJ281" s="37"/>
      <c r="AM281" s="54"/>
    </row>
    <row r="282" spans="1:39" ht="12.75" customHeight="1">
      <c r="A282" s="199">
        <v>210</v>
      </c>
      <c r="B282" s="200">
        <v>45372</v>
      </c>
      <c r="C282" s="53"/>
      <c r="D282" s="53" t="s">
        <v>497</v>
      </c>
      <c r="E282" s="201" t="s">
        <v>575</v>
      </c>
      <c r="F282" s="51" t="s">
        <v>896</v>
      </c>
      <c r="G282" s="51"/>
      <c r="H282" s="51"/>
      <c r="I282" s="51">
        <v>3696</v>
      </c>
      <c r="J282" s="51" t="s">
        <v>576</v>
      </c>
      <c r="K282" s="51"/>
      <c r="L282" s="51"/>
      <c r="M282" s="51"/>
      <c r="N282" s="53"/>
      <c r="O282" s="37"/>
      <c r="S282" s="54" t="s">
        <v>889</v>
      </c>
      <c r="U282" s="37"/>
      <c r="X282" s="54"/>
      <c r="Z282" s="37"/>
      <c r="AC282" s="54"/>
      <c r="AE282" s="37"/>
      <c r="AH282" s="54"/>
      <c r="AJ282" s="37"/>
      <c r="AM282" s="54"/>
    </row>
    <row r="283" spans="1:39" ht="12.75" customHeight="1">
      <c r="A283" s="199"/>
      <c r="B283" s="200"/>
      <c r="C283" s="53"/>
      <c r="D283" s="53"/>
      <c r="E283" s="201"/>
      <c r="F283" s="51"/>
      <c r="G283" s="51"/>
      <c r="H283" s="51"/>
      <c r="I283" s="51"/>
      <c r="J283" s="51"/>
      <c r="K283" s="51"/>
      <c r="L283" s="51"/>
      <c r="M283" s="51"/>
      <c r="N283" s="53"/>
      <c r="O283" s="37"/>
      <c r="S283" s="54"/>
      <c r="U283" s="37"/>
      <c r="X283" s="54"/>
      <c r="Z283" s="37"/>
      <c r="AC283" s="54"/>
      <c r="AE283" s="37"/>
      <c r="AH283" s="54"/>
      <c r="AJ283" s="37"/>
      <c r="AM283" s="54"/>
    </row>
    <row r="284" spans="1:39" ht="15" customHeight="1">
      <c r="A284" s="199"/>
      <c r="B284" s="200"/>
      <c r="C284" s="53"/>
      <c r="D284" s="53"/>
      <c r="E284" s="201"/>
      <c r="F284" s="51"/>
      <c r="G284" s="51"/>
      <c r="H284" s="51"/>
      <c r="I284" s="51"/>
      <c r="J284" s="51"/>
      <c r="K284" s="51"/>
      <c r="L284" s="51"/>
      <c r="M284" s="51"/>
      <c r="N284" s="53"/>
    </row>
    <row r="285" spans="1:39" ht="12.75" customHeight="1">
      <c r="B285" s="202" t="s">
        <v>821</v>
      </c>
      <c r="F285" s="54"/>
      <c r="G285" s="54"/>
      <c r="H285" s="54"/>
      <c r="I285" s="54"/>
      <c r="J285" s="37"/>
      <c r="K285" s="54"/>
      <c r="L285" s="54"/>
      <c r="M285" s="54"/>
      <c r="O285" s="37"/>
      <c r="S285" s="54"/>
      <c r="U285" s="37"/>
      <c r="X285" s="54"/>
      <c r="Z285" s="37"/>
      <c r="AC285" s="54"/>
      <c r="AE285" s="37"/>
      <c r="AH285" s="54"/>
      <c r="AJ285" s="37"/>
      <c r="AM285" s="54"/>
    </row>
    <row r="286" spans="1:39" ht="12.75" customHeight="1">
      <c r="A286" s="203"/>
      <c r="F286" s="54"/>
      <c r="G286" s="54"/>
      <c r="H286" s="54"/>
      <c r="I286" s="54"/>
      <c r="J286" s="37"/>
      <c r="K286" s="54"/>
      <c r="L286" s="54"/>
      <c r="M286" s="54"/>
      <c r="O286" s="37"/>
      <c r="S286" s="54"/>
      <c r="U286" s="37"/>
      <c r="X286" s="54"/>
      <c r="Z286" s="37"/>
      <c r="AC286" s="54"/>
      <c r="AE286" s="37"/>
      <c r="AH286" s="54"/>
      <c r="AJ286" s="37"/>
      <c r="AM286" s="54"/>
    </row>
    <row r="287" spans="1:39" ht="12.75" customHeight="1">
      <c r="A287" s="203"/>
      <c r="F287" s="54"/>
      <c r="G287" s="54"/>
      <c r="H287" s="54"/>
      <c r="I287" s="54"/>
      <c r="J287" s="37"/>
      <c r="K287" s="54"/>
      <c r="L287" s="54"/>
      <c r="M287" s="54"/>
      <c r="O287" s="37"/>
      <c r="S287" s="54"/>
    </row>
    <row r="288" spans="1:39" ht="12.75" customHeight="1">
      <c r="A288" s="51"/>
      <c r="F288" s="54"/>
      <c r="G288" s="54"/>
      <c r="H288" s="54"/>
      <c r="I288" s="54"/>
      <c r="J288" s="37"/>
      <c r="K288" s="54"/>
      <c r="L288" s="54"/>
      <c r="M288" s="54"/>
      <c r="O288" s="37"/>
      <c r="S288" s="54"/>
    </row>
    <row r="289" spans="6:19" ht="12.75" customHeight="1">
      <c r="F289" s="54"/>
      <c r="G289" s="54"/>
      <c r="H289" s="54"/>
      <c r="I289" s="54"/>
      <c r="J289" s="37"/>
      <c r="K289" s="54"/>
      <c r="L289" s="54"/>
      <c r="M289" s="54"/>
      <c r="O289" s="37"/>
      <c r="S289" s="54"/>
    </row>
    <row r="290" spans="6:19" ht="12.75" customHeight="1">
      <c r="F290" s="54"/>
      <c r="G290" s="54"/>
      <c r="H290" s="54"/>
      <c r="I290" s="54"/>
      <c r="J290" s="37"/>
      <c r="K290" s="54"/>
      <c r="L290" s="54"/>
      <c r="M290" s="54"/>
      <c r="O290" s="37"/>
      <c r="S290" s="54"/>
    </row>
    <row r="291" spans="6:19" ht="12.75" customHeight="1">
      <c r="F291" s="54"/>
      <c r="G291" s="54"/>
      <c r="H291" s="54"/>
      <c r="I291" s="54"/>
      <c r="J291" s="37"/>
      <c r="K291" s="54"/>
      <c r="L291" s="54"/>
      <c r="M291" s="54"/>
      <c r="O291" s="37"/>
      <c r="S291" s="54"/>
    </row>
    <row r="292" spans="6:19" ht="12.75" customHeight="1">
      <c r="F292" s="54"/>
      <c r="G292" s="54"/>
      <c r="H292" s="54"/>
      <c r="I292" s="54"/>
      <c r="J292" s="37"/>
      <c r="K292" s="54"/>
      <c r="L292" s="54"/>
      <c r="M292" s="54"/>
      <c r="O292" s="37"/>
      <c r="S292" s="54"/>
    </row>
    <row r="293" spans="6:19" ht="12.75" customHeight="1">
      <c r="F293" s="54"/>
      <c r="G293" s="54"/>
      <c r="H293" s="54"/>
      <c r="I293" s="54"/>
      <c r="J293" s="37"/>
      <c r="K293" s="54"/>
      <c r="L293" s="54"/>
      <c r="M293" s="54"/>
      <c r="O293" s="37"/>
      <c r="S293" s="54"/>
    </row>
    <row r="294" spans="6:19" ht="12.75" customHeight="1">
      <c r="F294" s="54"/>
      <c r="G294" s="54"/>
      <c r="H294" s="54"/>
      <c r="I294" s="54"/>
      <c r="J294" s="37"/>
      <c r="K294" s="54"/>
      <c r="L294" s="54"/>
      <c r="M294" s="54"/>
      <c r="O294" s="37"/>
      <c r="S294" s="54"/>
    </row>
    <row r="295" spans="6:19" ht="12.75" customHeight="1">
      <c r="F295" s="54"/>
      <c r="G295" s="54"/>
      <c r="H295" s="54"/>
      <c r="I295" s="54"/>
      <c r="J295" s="37"/>
      <c r="K295" s="54"/>
      <c r="L295" s="54"/>
      <c r="M295" s="54"/>
      <c r="O295" s="37"/>
      <c r="S295" s="54"/>
    </row>
    <row r="296" spans="6:19" ht="12.75" customHeight="1">
      <c r="F296" s="54"/>
      <c r="G296" s="54"/>
      <c r="H296" s="54"/>
      <c r="I296" s="54"/>
      <c r="J296" s="37"/>
      <c r="K296" s="54"/>
      <c r="L296" s="54"/>
      <c r="M296" s="54"/>
      <c r="O296" s="37"/>
      <c r="S296" s="54"/>
    </row>
    <row r="297" spans="6:19" ht="12.75" customHeight="1">
      <c r="F297" s="54"/>
      <c r="G297" s="54"/>
      <c r="H297" s="54"/>
      <c r="I297" s="54"/>
      <c r="J297" s="37"/>
      <c r="K297" s="54"/>
      <c r="L297" s="54"/>
      <c r="M297" s="54"/>
      <c r="O297" s="37"/>
      <c r="S297" s="54"/>
    </row>
    <row r="298" spans="6:19" ht="12.75" customHeight="1">
      <c r="F298" s="54"/>
      <c r="G298" s="54"/>
      <c r="H298" s="54"/>
      <c r="I298" s="54"/>
      <c r="J298" s="37"/>
      <c r="K298" s="54"/>
      <c r="L298" s="54"/>
      <c r="M298" s="54"/>
      <c r="O298" s="37"/>
      <c r="S298" s="54"/>
    </row>
    <row r="299" spans="6:19" ht="12.75" customHeight="1">
      <c r="F299" s="54"/>
      <c r="G299" s="54"/>
      <c r="H299" s="54"/>
      <c r="I299" s="54"/>
      <c r="J299" s="37"/>
      <c r="K299" s="54"/>
      <c r="L299" s="54"/>
      <c r="M299" s="54"/>
      <c r="O299" s="37"/>
      <c r="S299" s="54"/>
    </row>
    <row r="300" spans="6:19" ht="12.75" customHeight="1">
      <c r="F300" s="54"/>
      <c r="G300" s="54"/>
      <c r="H300" s="54"/>
      <c r="I300" s="54"/>
      <c r="J300" s="37"/>
      <c r="K300" s="54"/>
      <c r="L300" s="54"/>
      <c r="M300" s="54"/>
      <c r="O300" s="37"/>
      <c r="S300" s="54"/>
    </row>
    <row r="301" spans="6:19" ht="12.75" customHeight="1">
      <c r="F301" s="54"/>
      <c r="G301" s="54"/>
      <c r="H301" s="54"/>
      <c r="I301" s="54"/>
      <c r="J301" s="37"/>
      <c r="K301" s="54"/>
      <c r="L301" s="54"/>
      <c r="M301" s="54"/>
      <c r="O301" s="37"/>
      <c r="S301" s="54"/>
    </row>
    <row r="302" spans="6:19" ht="12.75" customHeight="1">
      <c r="F302" s="54"/>
      <c r="G302" s="54"/>
      <c r="H302" s="54"/>
      <c r="I302" s="54"/>
      <c r="J302" s="37"/>
      <c r="K302" s="54"/>
      <c r="L302" s="54"/>
      <c r="M302" s="54"/>
      <c r="O302" s="37"/>
      <c r="S302" s="54"/>
    </row>
    <row r="303" spans="6:19" ht="12.75" customHeight="1">
      <c r="F303" s="54"/>
      <c r="G303" s="54"/>
      <c r="H303" s="54"/>
      <c r="I303" s="54"/>
      <c r="J303" s="37"/>
      <c r="K303" s="54"/>
      <c r="L303" s="54"/>
      <c r="M303" s="54"/>
      <c r="O303" s="37"/>
      <c r="S303" s="54"/>
    </row>
    <row r="304" spans="6:19" ht="12.75" customHeight="1">
      <c r="F304" s="54"/>
      <c r="G304" s="54"/>
      <c r="H304" s="54"/>
      <c r="I304" s="54"/>
      <c r="J304" s="37"/>
      <c r="K304" s="54"/>
      <c r="L304" s="54"/>
      <c r="M304" s="54"/>
      <c r="O304" s="37"/>
      <c r="S304" s="54"/>
    </row>
    <row r="305" spans="6:19" ht="12.75" customHeight="1">
      <c r="F305" s="54"/>
      <c r="G305" s="54"/>
      <c r="H305" s="54"/>
      <c r="I305" s="54"/>
      <c r="J305" s="37"/>
      <c r="K305" s="54"/>
      <c r="L305" s="54"/>
      <c r="M305" s="54"/>
      <c r="O305" s="37"/>
      <c r="S305" s="54"/>
    </row>
    <row r="306" spans="6:19" ht="12.75" customHeight="1">
      <c r="F306" s="54"/>
      <c r="G306" s="54"/>
      <c r="H306" s="54"/>
      <c r="I306" s="54"/>
      <c r="J306" s="37"/>
      <c r="K306" s="54"/>
      <c r="L306" s="54"/>
      <c r="M306" s="54"/>
      <c r="O306" s="37"/>
      <c r="S306" s="54"/>
    </row>
    <row r="307" spans="6:19" ht="12.75" customHeight="1">
      <c r="F307" s="54"/>
      <c r="G307" s="54"/>
      <c r="H307" s="54"/>
      <c r="I307" s="54"/>
      <c r="J307" s="37"/>
      <c r="K307" s="54"/>
      <c r="L307" s="54"/>
      <c r="M307" s="54"/>
      <c r="O307" s="37"/>
      <c r="S307" s="54"/>
    </row>
    <row r="308" spans="6:19" ht="12.75" customHeight="1">
      <c r="F308" s="54"/>
      <c r="G308" s="54"/>
      <c r="H308" s="54"/>
      <c r="I308" s="54"/>
      <c r="J308" s="37"/>
      <c r="K308" s="54"/>
      <c r="L308" s="54"/>
      <c r="M308" s="54"/>
      <c r="O308" s="37"/>
      <c r="S308" s="54"/>
    </row>
    <row r="309" spans="6:19" ht="12.75" customHeight="1">
      <c r="F309" s="54"/>
      <c r="G309" s="54"/>
      <c r="H309" s="54"/>
      <c r="I309" s="54"/>
      <c r="J309" s="37"/>
      <c r="K309" s="54"/>
      <c r="L309" s="54"/>
      <c r="M309" s="54"/>
      <c r="O309" s="37"/>
      <c r="S309" s="54"/>
    </row>
    <row r="310" spans="6:19" ht="12.75" customHeight="1">
      <c r="F310" s="54"/>
      <c r="G310" s="54"/>
      <c r="H310" s="54"/>
      <c r="I310" s="54"/>
      <c r="J310" s="37"/>
      <c r="K310" s="54"/>
      <c r="L310" s="54"/>
      <c r="M310" s="54"/>
      <c r="O310" s="37"/>
      <c r="S310" s="54"/>
    </row>
    <row r="311" spans="6:19" ht="12.75" customHeight="1">
      <c r="F311" s="54"/>
      <c r="G311" s="54"/>
      <c r="H311" s="54"/>
      <c r="I311" s="54"/>
      <c r="J311" s="37"/>
      <c r="K311" s="54"/>
      <c r="L311" s="54"/>
      <c r="M311" s="54"/>
      <c r="O311" s="37"/>
      <c r="S311" s="54"/>
    </row>
    <row r="312" spans="6:19" ht="12.75" customHeight="1">
      <c r="F312" s="54"/>
      <c r="G312" s="54"/>
      <c r="H312" s="54"/>
      <c r="I312" s="54"/>
      <c r="J312" s="37"/>
      <c r="K312" s="54"/>
      <c r="L312" s="54"/>
      <c r="M312" s="54"/>
      <c r="O312" s="37"/>
      <c r="S312" s="54"/>
    </row>
    <row r="313" spans="6:19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S313" s="54"/>
    </row>
    <row r="314" spans="6:19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S314" s="54"/>
    </row>
    <row r="315" spans="6:19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S315" s="54"/>
    </row>
    <row r="316" spans="6:19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S316" s="54"/>
    </row>
    <row r="317" spans="6:19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S317" s="54"/>
    </row>
    <row r="318" spans="6:19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S318" s="54"/>
    </row>
    <row r="319" spans="6:19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S319" s="54"/>
    </row>
    <row r="320" spans="6:19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S320" s="54"/>
    </row>
    <row r="321" spans="6:19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S321" s="54"/>
    </row>
    <row r="322" spans="6:19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S322" s="54"/>
    </row>
    <row r="323" spans="6:19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S323" s="54"/>
    </row>
    <row r="324" spans="6:19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S324" s="54"/>
    </row>
    <row r="325" spans="6:19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S325" s="54"/>
    </row>
    <row r="326" spans="6:19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S326" s="54"/>
    </row>
    <row r="327" spans="6:19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S327" s="54"/>
    </row>
    <row r="328" spans="6:19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S328" s="54"/>
    </row>
    <row r="329" spans="6:19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S329" s="54"/>
    </row>
    <row r="330" spans="6:19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S330" s="54"/>
    </row>
    <row r="331" spans="6:19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S331" s="54"/>
    </row>
    <row r="332" spans="6:19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S332" s="54"/>
    </row>
    <row r="333" spans="6:19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S333" s="54"/>
    </row>
    <row r="334" spans="6:19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S334" s="54"/>
    </row>
    <row r="335" spans="6:19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S335" s="54"/>
    </row>
    <row r="336" spans="6:19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S336" s="54"/>
    </row>
    <row r="337" spans="6:19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S337" s="54"/>
    </row>
    <row r="338" spans="6:19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S338" s="54"/>
    </row>
    <row r="339" spans="6:19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S339" s="54"/>
    </row>
    <row r="340" spans="6:19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S340" s="54"/>
    </row>
    <row r="341" spans="6:19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S341" s="54"/>
    </row>
    <row r="342" spans="6:19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S342" s="54"/>
    </row>
    <row r="343" spans="6:19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S343" s="54"/>
    </row>
    <row r="344" spans="6:19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S344" s="54"/>
    </row>
    <row r="345" spans="6:19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S345" s="54"/>
    </row>
    <row r="346" spans="6:19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S346" s="54"/>
    </row>
    <row r="347" spans="6:19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S347" s="54"/>
    </row>
    <row r="348" spans="6:19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S348" s="54"/>
    </row>
    <row r="349" spans="6:19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S349" s="54"/>
    </row>
    <row r="350" spans="6:19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S350" s="54"/>
    </row>
    <row r="351" spans="6:19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S351" s="54"/>
    </row>
    <row r="352" spans="6:19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S352" s="54"/>
    </row>
    <row r="353" spans="6:19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6:19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6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6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6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6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6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6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6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6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6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6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6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6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6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6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</sheetData>
  <mergeCells count="24">
    <mergeCell ref="J46:J47"/>
    <mergeCell ref="P46:P47"/>
    <mergeCell ref="A46:A47"/>
    <mergeCell ref="B46:B47"/>
    <mergeCell ref="J48:J49"/>
    <mergeCell ref="P48:P49"/>
    <mergeCell ref="A48:A49"/>
    <mergeCell ref="B48:B49"/>
    <mergeCell ref="P52:P53"/>
    <mergeCell ref="A52:A53"/>
    <mergeCell ref="B52:B53"/>
    <mergeCell ref="O44:O45"/>
    <mergeCell ref="M44:M45"/>
    <mergeCell ref="J52:J53"/>
    <mergeCell ref="M52:M53"/>
    <mergeCell ref="O52:O53"/>
    <mergeCell ref="A44:A45"/>
    <mergeCell ref="B44:B45"/>
    <mergeCell ref="P44:P45"/>
    <mergeCell ref="J44:J45"/>
    <mergeCell ref="M48:M49"/>
    <mergeCell ref="O48:O49"/>
    <mergeCell ref="M46:M47"/>
    <mergeCell ref="O46:O47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45:K46 K5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2024-04-02T17:01:33Z</dcterms:modified>
</cp:coreProperties>
</file>