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61C056AE-01CE-4A28-9DDC-74F1ACDA6C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F&amp;O)'!$S$1:$S$272</definedName>
  </definedNames>
  <calcPr calcId="181029"/>
</workbook>
</file>

<file path=xl/calcChain.xml><?xml version="1.0" encoding="utf-8"?>
<calcChain xmlns="http://schemas.openxmlformats.org/spreadsheetml/2006/main">
  <c r="P18" i="6" l="1"/>
  <c r="K34" i="6"/>
  <c r="L34" i="6"/>
  <c r="L44" i="6"/>
  <c r="K44" i="6"/>
  <c r="M34" i="6" l="1"/>
  <c r="M44" i="6"/>
  <c r="L17" i="6" l="1"/>
  <c r="K17" i="6"/>
  <c r="M17" i="6" s="1"/>
  <c r="L33" i="6" l="1"/>
  <c r="K33" i="6"/>
  <c r="L32" i="6"/>
  <c r="K32" i="6"/>
  <c r="K31" i="6"/>
  <c r="L31" i="6"/>
  <c r="M33" i="6" l="1"/>
  <c r="M32" i="6"/>
  <c r="M31" i="6"/>
  <c r="K250" i="6" l="1"/>
  <c r="L250" i="6" s="1"/>
  <c r="P15" i="6" l="1"/>
  <c r="K260" i="6" l="1"/>
  <c r="L260" i="6" s="1"/>
  <c r="P14" i="6" l="1"/>
  <c r="P12" i="6" l="1"/>
  <c r="P13" i="6"/>
  <c r="K266" i="6" l="1"/>
  <c r="L266" i="6" s="1"/>
  <c r="P11" i="6" l="1"/>
  <c r="K234" i="6" l="1"/>
  <c r="L234" i="6" s="1"/>
  <c r="P10" i="6" l="1"/>
  <c r="K235" i="6" l="1"/>
  <c r="L235" i="6" s="1"/>
  <c r="K261" i="6" l="1"/>
  <c r="L261" i="6" s="1"/>
  <c r="K253" i="6" l="1"/>
  <c r="L253" i="6" s="1"/>
  <c r="K257" i="6" l="1"/>
  <c r="L257" i="6" s="1"/>
  <c r="K262" i="6" l="1"/>
  <c r="L262" i="6" s="1"/>
  <c r="K254" i="6" l="1"/>
  <c r="L254" i="6" s="1"/>
  <c r="K248" i="6"/>
  <c r="L248" i="6" s="1"/>
  <c r="K256" i="6" l="1"/>
  <c r="L256" i="6" s="1"/>
  <c r="K244" i="6" l="1"/>
  <c r="L244" i="6" s="1"/>
  <c r="K245" i="6" l="1"/>
  <c r="L245" i="6" s="1"/>
  <c r="K238" i="6"/>
  <c r="L238" i="6" s="1"/>
  <c r="K255" i="6" l="1"/>
  <c r="L255" i="6" s="1"/>
  <c r="K249" i="6"/>
  <c r="L249" i="6" s="1"/>
  <c r="K251" i="6" l="1"/>
  <c r="L251" i="6" s="1"/>
  <c r="L6" i="2" l="1"/>
  <c r="K6" i="3"/>
  <c r="D7" i="5" l="1"/>
  <c r="M7" i="6"/>
  <c r="K246" i="6" l="1"/>
  <c r="L246" i="6" s="1"/>
  <c r="K243" i="6" l="1"/>
  <c r="L243" i="6" s="1"/>
  <c r="K247" i="6" l="1"/>
  <c r="L247" i="6" s="1"/>
  <c r="K242" i="6"/>
  <c r="L242" i="6" s="1"/>
  <c r="K241" i="6"/>
  <c r="L241" i="6" s="1"/>
  <c r="K239" i="6"/>
  <c r="L239" i="6" s="1"/>
  <c r="H237" i="6"/>
  <c r="K237" i="6" s="1"/>
  <c r="L237" i="6" s="1"/>
  <c r="K236" i="6"/>
  <c r="L236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F199" i="6"/>
  <c r="K199" i="6" s="1"/>
  <c r="L199" i="6" s="1"/>
  <c r="F198" i="6"/>
  <c r="K198" i="6" s="1"/>
  <c r="L198" i="6" s="1"/>
  <c r="K197" i="6"/>
  <c r="L197" i="6" s="1"/>
  <c r="F196" i="6"/>
  <c r="K196" i="6" s="1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0" i="6"/>
  <c r="L180" i="6" s="1"/>
  <c r="K178" i="6"/>
  <c r="L178" i="6" s="1"/>
  <c r="K177" i="6"/>
  <c r="L177" i="6" s="1"/>
  <c r="F176" i="6"/>
  <c r="K176" i="6" s="1"/>
  <c r="L176" i="6" s="1"/>
  <c r="K175" i="6"/>
  <c r="L175" i="6" s="1"/>
  <c r="K172" i="6"/>
  <c r="L172" i="6" s="1"/>
  <c r="K171" i="6"/>
  <c r="L171" i="6" s="1"/>
  <c r="K170" i="6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0" i="6"/>
  <c r="L150" i="6" s="1"/>
  <c r="K148" i="6"/>
  <c r="L148" i="6" s="1"/>
  <c r="K146" i="6"/>
  <c r="L146" i="6" s="1"/>
  <c r="K144" i="6"/>
  <c r="L144" i="6" s="1"/>
  <c r="K143" i="6"/>
  <c r="L143" i="6" s="1"/>
  <c r="K142" i="6"/>
  <c r="L142" i="6" s="1"/>
  <c r="K140" i="6"/>
  <c r="L140" i="6" s="1"/>
  <c r="K139" i="6"/>
  <c r="L139" i="6" s="1"/>
  <c r="K138" i="6"/>
  <c r="L138" i="6" s="1"/>
  <c r="K137" i="6"/>
  <c r="K136" i="6"/>
  <c r="L136" i="6" s="1"/>
  <c r="K135" i="6"/>
  <c r="L135" i="6" s="1"/>
  <c r="K133" i="6"/>
  <c r="L133" i="6" s="1"/>
  <c r="K132" i="6"/>
  <c r="L132" i="6" s="1"/>
  <c r="K131" i="6"/>
  <c r="L131" i="6" s="1"/>
  <c r="K130" i="6"/>
  <c r="L130" i="6" s="1"/>
  <c r="K129" i="6"/>
  <c r="L129" i="6" s="1"/>
  <c r="F128" i="6"/>
  <c r="K128" i="6" s="1"/>
  <c r="L128" i="6" s="1"/>
  <c r="H127" i="6"/>
  <c r="K127" i="6" s="1"/>
  <c r="L127" i="6" s="1"/>
  <c r="K124" i="6"/>
  <c r="L124" i="6" s="1"/>
  <c r="K123" i="6"/>
  <c r="L123" i="6" s="1"/>
  <c r="K122" i="6"/>
  <c r="L122" i="6" s="1"/>
  <c r="K121" i="6"/>
  <c r="L121" i="6" s="1"/>
  <c r="K120" i="6"/>
  <c r="L120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H93" i="6"/>
  <c r="K93" i="6" s="1"/>
  <c r="L93" i="6" s="1"/>
  <c r="F92" i="6"/>
  <c r="K92" i="6" s="1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" i="4"/>
</calcChain>
</file>

<file path=xl/sharedStrings.xml><?xml version="1.0" encoding="utf-8"?>
<sst xmlns="http://schemas.openxmlformats.org/spreadsheetml/2006/main" count="2963" uniqueCount="1113">
  <si>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</si>
  <si>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</si>
  <si>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</si>
  <si>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</si>
  <si>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</si>
  <si>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</si>
  <si>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</si>
  <si>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</si>
  <si>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</si>
  <si>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</si>
  <si>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</si>
  <si>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</si>
  <si>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</si>
  <si>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</si>
  <si>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</si>
  <si>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</si>
  <si>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</si>
  <si>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</si>
  <si>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</si>
  <si>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</si>
  <si>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</si>
  <si>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</si>
  <si>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</si>
  <si>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</si>
  <si>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</si>
  <si>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</si>
  <si>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</si>
  <si>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</si>
  <si>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</si>
  <si>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</si>
  <si>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</si>
  <si>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</si>
  <si>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</si>
  <si>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</si>
  <si>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</si>
  <si>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</si>
  <si>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</si>
  <si>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</si>
  <si>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</si>
  <si>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</si>
  <si>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</si>
  <si>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</si>
  <si>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</si>
  <si>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</si>
  <si>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</si>
  <si>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</si>
  <si>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</si>
  <si>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</si>
  <si>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</si>
  <si>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</si>
  <si>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</si>
  <si>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</si>
  <si>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</si>
  <si>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</si>
  <si>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</si>
  <si>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</si>
  <si>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</si>
  <si>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</si>
  <si>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</si>
  <si>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</si>
  <si>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</si>
  <si>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</si>
  <si>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</si>
  <si>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</si>
  <si>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</si>
  <si>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</si>
  <si>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</si>
  <si>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</si>
  <si>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</si>
  <si>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</si>
  <si>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</si>
  <si>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</si>
  <si>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</si>
  <si>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</si>
  <si>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</si>
  <si>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</si>
  <si>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</si>
  <si>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</si>
  <si>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</si>
  <si>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</si>
  <si>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</si>
  <si>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</si>
  <si>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</si>
  <si>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</si>
  <si>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</si>
  <si>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</si>
  <si>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</si>
  <si>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</si>
  <si>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</si>
  <si>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</si>
  <si>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</si>
  <si>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</si>
  <si>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</si>
  <si>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</si>
  <si>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</si>
  <si>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</si>
  <si>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</si>
  <si>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</si>
  <si>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</si>
  <si>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</si>
  <si>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</si>
  <si>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</si>
  <si>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</si>
  <si>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</si>
  <si>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</si>
  <si>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</si>
  <si>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</si>
  <si>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</si>
  <si>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</si>
  <si>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</si>
  <si>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</si>
  <si>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</si>
  <si>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</si>
  <si>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</si>
  <si>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</si>
  <si>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</si>
  <si>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</si>
  <si>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</si>
  <si>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</si>
  <si>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</si>
  <si>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</si>
  <si>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</si>
  <si>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</si>
  <si>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</si>
  <si>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</si>
  <si>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</si>
  <si>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</si>
  <si>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</si>
  <si>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</si>
  <si>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</si>
  <si>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</si>
  <si>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</si>
  <si>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</si>
  <si>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</si>
  <si>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</si>
  <si>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</si>
  <si>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</si>
  <si>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</si>
  <si>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</si>
  <si>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</si>
  <si>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</si>
  <si>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</si>
  <si>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</si>
  <si>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</si>
  <si>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</si>
  <si>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</si>
  <si>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</si>
  <si>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</si>
  <si>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</si>
  <si>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</si>
  <si>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</si>
  <si>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</si>
  <si>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</si>
  <si>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</si>
  <si>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</si>
  <si>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</si>
  <si>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</si>
  <si>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</si>
  <si>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</si>
  <si>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</si>
  <si>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</si>
  <si>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</si>
  <si>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</si>
  <si>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</si>
  <si>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</si>
  <si>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</si>
  <si>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</si>
  <si>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</si>
  <si>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</si>
  <si>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</si>
  <si>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</si>
  <si>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</si>
  <si>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</si>
  <si>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</si>
  <si>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</si>
  <si>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</si>
  <si>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</si>
  <si>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</si>
  <si>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</si>
  <si>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</si>
  <si>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</si>
  <si>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</si>
  <si>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</si>
  <si>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</si>
  <si>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</si>
  <si>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</si>
  <si>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</si>
  <si>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</si>
  <si>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</si>
  <si>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</si>
  <si>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</si>
  <si>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</si>
  <si>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</si>
  <si>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</si>
  <si>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</si>
  <si>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</si>
  <si>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</si>
  <si>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</si>
  <si>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</si>
  <si>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</si>
  <si>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</si>
  <si>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</si>
  <si>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</si>
  <si>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</si>
  <si>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</si>
  <si>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</si>
  <si>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</si>
  <si>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</si>
  <si>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</si>
  <si>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</si>
  <si>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</si>
  <si>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</si>
  <si>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</si>
  <si>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</si>
  <si>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</si>
  <si>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</si>
  <si>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</si>
  <si>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</si>
  <si>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</si>
  <si>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</si>
  <si>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</si>
  <si>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</si>
  <si>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</si>
  <si>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</si>
  <si>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</si>
  <si>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</si>
  <si>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</si>
  <si>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</si>
  <si>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</si>
  <si>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</si>
  <si>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</si>
  <si>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</si>
  <si>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</si>
  <si>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</si>
  <si>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</si>
  <si>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</si>
  <si>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</si>
  <si>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</si>
  <si>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</si>
  <si>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</si>
  <si>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</si>
  <si>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</si>
  <si>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</si>
  <si>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</si>
  <si>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</si>
  <si>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</si>
  <si>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</si>
  <si>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</si>
  <si>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</si>
  <si>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</si>
  <si>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</si>
  <si>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</si>
  <si>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</si>
  <si>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</si>
  <si>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</si>
  <si>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</si>
  <si>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</si>
  <si>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</si>
  <si>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</si>
  <si>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</si>
  <si>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</si>
  <si>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</si>
  <si>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</si>
  <si>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</si>
  <si>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</si>
  <si>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</si>
  <si>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</si>
  <si>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</si>
  <si>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</si>
  <si>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</si>
  <si>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</si>
  <si>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</si>
  <si>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</si>
  <si>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</si>
  <si>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</si>
  <si>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</si>
  <si>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</si>
  <si>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</si>
  <si>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</si>
  <si>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</si>
  <si>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</si>
  <si>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</si>
  <si>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</si>
  <si>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</si>
  <si>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</si>
  <si>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</si>
  <si>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</si>
  <si>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</si>
  <si>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</si>
  <si>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</si>
  <si>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</si>
  <si>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</si>
  <si>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</si>
  <si>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</si>
  <si>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</si>
  <si>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</si>
  <si>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</si>
  <si>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</si>
  <si>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</si>
  <si>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</si>
  <si>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</si>
  <si>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</si>
  <si>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</si>
  <si>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</si>
  <si>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</si>
  <si>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</si>
  <si>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</si>
  <si>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</si>
  <si>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</si>
  <si>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</si>
  <si>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</si>
  <si>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</si>
  <si>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</si>
  <si>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</si>
  <si>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</si>
  <si>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</si>
  <si>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</si>
  <si>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</si>
  <si>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</si>
  <si>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</si>
  <si>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</si>
  <si>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</si>
  <si>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</si>
  <si>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</si>
  <si>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</si>
  <si>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</si>
  <si>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</si>
  <si>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</si>
  <si>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</si>
  <si>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</si>
  <si>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</si>
  <si>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</si>
  <si>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</si>
  <si>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</si>
  <si>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</si>
  <si>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</si>
  <si>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</si>
  <si>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</si>
  <si>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</si>
  <si>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</si>
  <si>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</si>
  <si>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</si>
  <si>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</si>
  <si>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</si>
  <si>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</si>
  <si>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</si>
  <si>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</si>
  <si>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</si>
  <si>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</si>
  <si>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</si>
  <si>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</si>
  <si>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</si>
  <si>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</si>
  <si>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</si>
  <si>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</si>
  <si>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</si>
  <si>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</si>
  <si>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</si>
  <si>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</si>
  <si>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</si>
  <si>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</si>
  <si>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</si>
  <si>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</si>
  <si>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</si>
  <si>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</si>
  <si>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</si>
  <si>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</si>
  <si>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</si>
  <si>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</si>
  <si>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</si>
  <si>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</si>
  <si>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</si>
  <si>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</si>
  <si>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</si>
  <si>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</si>
  <si>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</si>
  <si>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</si>
  <si>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</si>
  <si>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</si>
  <si>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</si>
  <si>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</si>
  <si>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</si>
  <si>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</si>
  <si>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</si>
  <si>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</si>
  <si>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</si>
  <si>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</si>
  <si>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</si>
  <si>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</si>
  <si>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</si>
  <si>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</si>
  <si>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</si>
  <si>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</si>
  <si>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</si>
  <si>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</si>
  <si>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</si>
  <si>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</si>
  <si>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</si>
  <si>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</si>
  <si>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</si>
  <si>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</si>
  <si>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</si>
  <si>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</si>
  <si>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</si>
  <si>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</si>
  <si>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</si>
  <si>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</si>
  <si>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</si>
  <si>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</si>
  <si>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</si>
  <si>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</si>
  <si>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</si>
  <si>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</si>
  <si>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</si>
  <si>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</si>
  <si>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</si>
  <si>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</si>
  <si>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</si>
  <si>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</si>
  <si>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</si>
  <si>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</si>
  <si>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</si>
  <si>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</si>
  <si>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</si>
  <si>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</si>
  <si>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</si>
  <si>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</si>
  <si>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</si>
  <si>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</si>
  <si>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</si>
  <si>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</si>
  <si>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</si>
  <si>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</si>
  <si>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</si>
  <si>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</si>
  <si>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</si>
  <si>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</si>
  <si>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</si>
  <si>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</si>
  <si>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</si>
  <si>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</si>
  <si>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</si>
  <si>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</si>
  <si>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</si>
  <si>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</si>
  <si>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</si>
  <si>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</si>
  <si>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</si>
  <si>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</si>
  <si>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</si>
  <si>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</si>
  <si>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</si>
  <si>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</si>
  <si>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</si>
  <si>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</si>
  <si>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</si>
  <si>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</si>
  <si>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</si>
  <si>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</si>
  <si>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</si>
  <si>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</si>
  <si>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</si>
  <si>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</si>
  <si>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</si>
  <si>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</si>
  <si>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</si>
  <si>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</si>
  <si>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</si>
  <si>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</si>
  <si>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</si>
  <si>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</si>
  <si>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</si>
  <si>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</si>
  <si>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</si>
  <si>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</si>
  <si>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</si>
  <si>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</si>
  <si>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</si>
  <si>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</si>
  <si>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</si>
  <si>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</si>
  <si>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</si>
  <si>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</si>
  <si>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</si>
  <si>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</si>
  <si>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</si>
  <si>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</si>
  <si>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</si>
  <si>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</si>
  <si>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</si>
  <si>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</si>
  <si>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</si>
  <si>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</si>
  <si>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</si>
  <si>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</si>
  <si>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</si>
  <si>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</si>
  <si>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</si>
  <si>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</si>
  <si>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</si>
  <si>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</si>
  <si>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</si>
  <si>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</si>
  <si>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</si>
  <si>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</si>
  <si>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</si>
  <si>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</si>
  <si>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</si>
  <si>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</si>
  <si>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</si>
  <si>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</si>
  <si>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</si>
  <si>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</si>
  <si>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</si>
  <si>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</si>
  <si>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</si>
  <si>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</si>
  <si>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</si>
  <si>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</si>
  <si>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</si>
  <si>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</si>
  <si>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</si>
  <si>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</si>
  <si>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</si>
  <si>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</si>
  <si>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</si>
  <si>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</si>
  <si>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</si>
  <si>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</si>
  <si>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</si>
  <si>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</si>
  <si>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</si>
  <si>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</si>
  <si>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</si>
  <si>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</si>
  <si>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</si>
  <si>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</si>
  <si>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</si>
  <si>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</si>
  <si>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</si>
  <si>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</si>
  <si>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</si>
  <si>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</si>
  <si>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</si>
  <si>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</si>
  <si>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</si>
  <si>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</si>
  <si>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</si>
  <si>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</si>
  <si>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</si>
  <si>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</si>
  <si>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</si>
  <si>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</si>
  <si>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</si>
  <si>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</si>
  <si>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</si>
  <si>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</si>
  <si>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</si>
  <si>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</si>
  <si>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</si>
  <si>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</si>
  <si>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</si>
  <si>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</si>
  <si>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</si>
  <si>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</si>
  <si>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</si>
  <si>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</si>
  <si>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</si>
  <si>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</si>
  <si>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</si>
  <si>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</si>
  <si>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</si>
  <si>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</si>
  <si>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</si>
  <si>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</si>
  <si>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</si>
  <si>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</si>
  <si>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</si>
  <si>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</si>
  <si>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</si>
  <si>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</si>
  <si>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</si>
  <si>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</si>
  <si>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</si>
  <si>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</si>
  <si>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</si>
  <si>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</si>
  <si>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</si>
  <si>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</si>
  <si>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</si>
  <si>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</si>
  <si>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</si>
  <si>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</si>
  <si>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</si>
  <si>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</si>
  <si>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</si>
  <si>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</si>
  <si>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</si>
  <si>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</si>
  <si>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</si>
  <si>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</si>
  <si>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</si>
  <si>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</si>
  <si>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</si>
  <si>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</si>
  <si>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</si>
  <si>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</si>
  <si>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</si>
  <si>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</si>
  <si>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</si>
  <si>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</si>
  <si>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</si>
  <si>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</si>
  <si>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</si>
  <si>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</si>
  <si>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</si>
  <si>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</si>
  <si>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</si>
  <si>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</si>
  <si>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</si>
  <si>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</si>
  <si>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</si>
  <si>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</si>
  <si>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</si>
  <si>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</si>
  <si>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</si>
  <si>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</si>
  <si>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</si>
  <si>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</si>
  <si>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</si>
  <si>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</si>
  <si>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</si>
  <si>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</si>
  <si>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</si>
  <si>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</si>
  <si>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</si>
  <si>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</si>
  <si>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</si>
  <si>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</si>
  <si>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</si>
  <si>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</si>
  <si>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</si>
  <si>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</si>
  <si>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</si>
  <si>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</si>
  <si>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</si>
  <si>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</si>
  <si>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</si>
  <si>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</si>
  <si>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</si>
  <si>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</si>
  <si>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</si>
  <si>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</si>
  <si>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</si>
  <si>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</si>
  <si>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</si>
  <si>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</si>
  <si>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</si>
  <si>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</si>
  <si>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</si>
  <si>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</si>
  <si>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</si>
  <si>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</si>
  <si>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</si>
  <si>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</si>
  <si>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</si>
  <si>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</si>
  <si>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</si>
  <si>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</si>
  <si>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</si>
  <si>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</si>
  <si>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</si>
  <si>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</si>
  <si>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</si>
  <si>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</si>
  <si>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</si>
  <si>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</si>
  <si>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</si>
  <si>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</si>
  <si>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</si>
  <si>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</si>
  <si>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</si>
  <si>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</si>
  <si>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</si>
  <si>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</si>
  <si>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</si>
  <si>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</si>
  <si>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</si>
  <si>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</si>
  <si>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</si>
  <si>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</si>
  <si>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</si>
  <si>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</si>
  <si>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</si>
  <si>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</si>
  <si>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</si>
  <si>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</si>
  <si>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</si>
  <si>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</si>
  <si>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</si>
  <si>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</si>
  <si>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</si>
  <si>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</si>
  <si>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</si>
  <si>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</si>
  <si>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</si>
  <si>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</si>
  <si>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</si>
  <si>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</si>
  <si>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</si>
  <si>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</si>
  <si>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</si>
  <si>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</si>
  <si>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</si>
  <si>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</si>
  <si>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</si>
  <si>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</si>
  <si>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</si>
  <si>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</si>
  <si>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</si>
  <si>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</si>
  <si>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</si>
  <si>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</si>
  <si>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</si>
  <si>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</si>
  <si>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</si>
  <si>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</si>
  <si>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</si>
  <si>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</si>
  <si>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</si>
  <si>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</si>
  <si>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</si>
  <si>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</si>
  <si>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</si>
  <si>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</si>
  <si>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</si>
  <si>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</si>
  <si>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</si>
  <si>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</si>
  <si>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</si>
  <si>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</si>
  <si>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</si>
  <si>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</si>
  <si>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</si>
  <si>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</si>
  <si>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</si>
  <si>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</si>
  <si>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</si>
  <si>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</si>
  <si>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</si>
  <si>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</si>
  <si>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</si>
  <si>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</si>
  <si>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</si>
  <si>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</si>
  <si>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</si>
  <si>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</si>
  <si>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</si>
  <si>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</si>
  <si>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</si>
  <si>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</si>
  <si>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</si>
  <si>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</si>
  <si>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</si>
  <si>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</si>
  <si>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</si>
  <si>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</si>
  <si>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</si>
  <si>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</si>
  <si>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</si>
  <si>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</si>
  <si>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</si>
  <si>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</si>
  <si>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</si>
  <si>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</si>
  <si>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</si>
  <si>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</si>
  <si>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</si>
  <si>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</si>
  <si>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</si>
  <si>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</si>
  <si>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</si>
  <si>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</si>
  <si>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</si>
  <si>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</si>
  <si>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</si>
  <si>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</si>
  <si>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</si>
  <si>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</si>
  <si>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</si>
  <si>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</si>
  <si>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</si>
  <si>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</si>
  <si>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</si>
  <si>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</si>
  <si>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</si>
  <si>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</si>
  <si>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</si>
  <si>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</si>
  <si>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</si>
  <si>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</si>
  <si>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</si>
  <si>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</si>
  <si>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</si>
  <si>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</si>
  <si>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</si>
  <si>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</si>
  <si>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</si>
  <si>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</si>
  <si>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</si>
  <si>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</si>
  <si>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</si>
  <si>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</si>
  <si>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</si>
  <si>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</si>
  <si>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</si>
  <si>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</si>
  <si>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</si>
  <si>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</si>
  <si>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</si>
  <si>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</si>
  <si>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</si>
  <si>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</si>
  <si>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</si>
  <si>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</si>
  <si>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</si>
  <si>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</si>
  <si>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</si>
  <si>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</si>
  <si>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</si>
  <si>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</si>
  <si>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</si>
  <si>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</si>
  <si>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</si>
  <si>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</si>
  <si>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</si>
  <si>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</si>
  <si>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</si>
  <si>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</si>
  <si>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</si>
  <si>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</si>
  <si>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</si>
  <si>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</si>
  <si>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</si>
  <si>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</si>
  <si>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</si>
  <si>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</si>
  <si>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</si>
  <si>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</si>
  <si>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</si>
  <si>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</si>
  <si>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</si>
  <si>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</si>
  <si>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</si>
  <si>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</si>
  <si>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</si>
  <si>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</si>
  <si>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</si>
  <si>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</si>
  <si>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</si>
  <si>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</si>
  <si>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</si>
  <si>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</si>
  <si>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</si>
  <si>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</si>
  <si>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</si>
  <si>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</si>
  <si>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</si>
  <si>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</si>
  <si>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</si>
  <si>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</si>
  <si>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</si>
  <si>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</si>
  <si>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2870-2790</t>
  </si>
  <si>
    <t>3100-3200</t>
  </si>
  <si>
    <t>1065-1105</t>
  </si>
  <si>
    <t>1200-1280</t>
  </si>
  <si>
    <t>5200-5400</t>
  </si>
  <si>
    <t>5750-6050</t>
  </si>
  <si>
    <t>CAPACITE</t>
  </si>
  <si>
    <t>1350-1400</t>
  </si>
  <si>
    <t>1500-1600</t>
  </si>
  <si>
    <t>3260-3280</t>
  </si>
  <si>
    <t>N</t>
  </si>
  <si>
    <t>905-975</t>
  </si>
  <si>
    <t>1100-1180</t>
  </si>
  <si>
    <t>SANSERA</t>
  </si>
  <si>
    <t>QE SECURITIES LLP</t>
  </si>
  <si>
    <t>150-180</t>
  </si>
  <si>
    <t>842-864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</si>
  <si>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</si>
  <si>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</si>
  <si>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</si>
  <si>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</si>
  <si>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</si>
  <si>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</si>
  <si>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</si>
  <si>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</si>
  <si>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</si>
  <si>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</si>
  <si>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</si>
  <si>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</si>
  <si>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</si>
  <si>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</si>
  <si>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</si>
  <si>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</si>
  <si>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</si>
  <si>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</si>
  <si>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</si>
  <si>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BGRENERGY</t>
  </si>
  <si>
    <t>BGR Energy Systems Ltd</t>
  </si>
  <si>
    <t>171-189</t>
  </si>
  <si>
    <t>215-230</t>
  </si>
  <si>
    <t>ALSTONE</t>
  </si>
  <si>
    <t>MANSI SHARE AND STOCK ADVISORS PVT LTD</t>
  </si>
  <si>
    <t>Loss of Rs.110/-</t>
  </si>
  <si>
    <t>JAINAM BROKING LIMITED</t>
  </si>
  <si>
    <t>266-251.50</t>
  </si>
  <si>
    <t>240-220</t>
  </si>
  <si>
    <t>280-320</t>
  </si>
  <si>
    <t>2080-2100</t>
  </si>
  <si>
    <t>SAHASTRAA ADVISORS PRIVATE LIMITED</t>
  </si>
  <si>
    <t>TOPGAIN FINANCE PRIVATE LIMITED</t>
  </si>
  <si>
    <t>BRIDGESE</t>
  </si>
  <si>
    <t>HARSHAD AMRUTLAL PANCHAL</t>
  </si>
  <si>
    <t>CRESSAN</t>
  </si>
  <si>
    <t>THINKINK</t>
  </si>
  <si>
    <t>NIKHIL RAJESH SINGH</t>
  </si>
  <si>
    <t>JSWSTEEL MAR FUT</t>
  </si>
  <si>
    <t>831-847</t>
  </si>
  <si>
    <t>NACIO MULTI TRADERS LLP</t>
  </si>
  <si>
    <t>SW CAPITAL PRIVATE LIMITED</t>
  </si>
  <si>
    <t>NIFTY MAR FUT</t>
  </si>
  <si>
    <t>RAJNISH RATHI</t>
  </si>
  <si>
    <t>GOLKONDA</t>
  </si>
  <si>
    <t>GSLSEC</t>
  </si>
  <si>
    <t>DORNI VINIMOY PRIVATE LIMITED</t>
  </si>
  <si>
    <t>SHASHIJIT</t>
  </si>
  <si>
    <t>UHZAVERI</t>
  </si>
  <si>
    <t>153-155</t>
  </si>
  <si>
    <t>FEDERALBNK MAR FUT</t>
  </si>
  <si>
    <t>RELIANCE MAR FUT</t>
  </si>
  <si>
    <t>2976-3018</t>
  </si>
  <si>
    <t>SHERWOOD SECURITIES PVT LTD</t>
  </si>
  <si>
    <t>ELIL</t>
  </si>
  <si>
    <t>EMKAY COMMERCIAL COMPANY LIMITED</t>
  </si>
  <si>
    <t>GALACTICO</t>
  </si>
  <si>
    <t>VIPUL DILEEP LATHI</t>
  </si>
  <si>
    <t>GIANLIFE</t>
  </si>
  <si>
    <t>DEVENDRA SUBHASH MAKODE</t>
  </si>
  <si>
    <t>CHANDAN CHAURASIYA</t>
  </si>
  <si>
    <t>SIMPLEXCAS</t>
  </si>
  <si>
    <t>SPECFOOD</t>
  </si>
  <si>
    <t>TIGER SALTS PRIVATE LIMITED</t>
  </si>
  <si>
    <t>SVS</t>
  </si>
  <si>
    <t>FINVENTION FINVEST PRIVATE LIMITED</t>
  </si>
  <si>
    <t>HRTI PRIVATE LIMITED</t>
  </si>
  <si>
    <t>KTL</t>
  </si>
  <si>
    <t>Kalahridhaan Trendz Ltd</t>
  </si>
  <si>
    <t>RICOAUTO</t>
  </si>
  <si>
    <t>Rico Auto Industries Ltd</t>
  </si>
  <si>
    <t>RPPL</t>
  </si>
  <si>
    <t>Rajshree PolyPack Ltd</t>
  </si>
  <si>
    <t>AMIT KUMAR JAIN HUF</t>
  </si>
  <si>
    <t>AAKRAYA RESEARCH LLP</t>
  </si>
  <si>
    <t>YUGA STOCKS AND COMMODITIES PRIVATE LIMITED  .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</si>
  <si>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</si>
  <si>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</si>
  <si>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</si>
  <si>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</si>
  <si>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</si>
  <si>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</si>
  <si>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</si>
  <si>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</si>
  <si>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</si>
  <si>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</si>
  <si>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3705-3710</t>
  </si>
  <si>
    <t>3750-3792</t>
  </si>
  <si>
    <t>47550-47600</t>
  </si>
  <si>
    <t>3770-3780</t>
  </si>
  <si>
    <t>47850-48200</t>
  </si>
  <si>
    <t>3835-3895</t>
  </si>
  <si>
    <t>Retail Research Technical Calls &amp; Fundamental Performance Report for the month of March-2024</t>
  </si>
  <si>
    <t>ABCGAS</t>
  </si>
  <si>
    <t>SYAMALPRASAD DWARKAPRASAD SHOREWALA</t>
  </si>
  <si>
    <t>GOENKA BUSINESS &amp; FINANCE LIMITED</t>
  </si>
  <si>
    <t>ARL</t>
  </si>
  <si>
    <t>RAJESH KUMAR GUPTA</t>
  </si>
  <si>
    <t>SHWETA GUPTA</t>
  </si>
  <si>
    <t>AVANCE</t>
  </si>
  <si>
    <t>BALUFORGE</t>
  </si>
  <si>
    <t>EBENE GLOBAL OPPORTUNITY FUND</t>
  </si>
  <si>
    <t>BRANDBUCKT</t>
  </si>
  <si>
    <t>MINIBOSS CONSULTANCY PRIVATE LIMITED</t>
  </si>
  <si>
    <t>CLARA</t>
  </si>
  <si>
    <t>ZYANA STOCKS AND COMMODITIES</t>
  </si>
  <si>
    <t>MISHTI TRADERS LLP</t>
  </si>
  <si>
    <t>DML</t>
  </si>
  <si>
    <t>SIMPLURIS TECHNOLOGIES PVT LTD .</t>
  </si>
  <si>
    <t>DPL</t>
  </si>
  <si>
    <t>PRADEEPTAKUMARSETHY</t>
  </si>
  <si>
    <t>EMPOWER</t>
  </si>
  <si>
    <t>ARUN KUMAR GUPTA</t>
  </si>
  <si>
    <t>SHIELD MULTISTATE COOPERATIVE CREDIT SOCIETY LIMITED</t>
  </si>
  <si>
    <t>INNOVATIVE</t>
  </si>
  <si>
    <t>AFFLUENCE SHARES AND STOCKS PRIVATE LIMITED</t>
  </si>
  <si>
    <t>IRONWOOD</t>
  </si>
  <si>
    <t>KESHAV PORWAL</t>
  </si>
  <si>
    <t>NCLRESE</t>
  </si>
  <si>
    <t>VIBRANT SECURITIES PRIVATE LIMITED</t>
  </si>
  <si>
    <t>NITCO</t>
  </si>
  <si>
    <t>OASISEC</t>
  </si>
  <si>
    <t>MOHAMMAD ZAFAR</t>
  </si>
  <si>
    <t>OONE</t>
  </si>
  <si>
    <t>SRINIVAS RAO MUDDANA NRO NON PIS</t>
  </si>
  <si>
    <t>PANABYTE</t>
  </si>
  <si>
    <t>DEVCHAND LALJI RAMBHIA</t>
  </si>
  <si>
    <t>REETECH</t>
  </si>
  <si>
    <t>VINCENT COMMERCIAL COMPANY LIMITED</t>
  </si>
  <si>
    <t>SHREEJI CAPITAL AND FINANCE LIMITED</t>
  </si>
  <si>
    <t>SAMYAKINT</t>
  </si>
  <si>
    <t>SUNIT JAIN</t>
  </si>
  <si>
    <t>SCANPGEOM</t>
  </si>
  <si>
    <t>MISHA ASHISH SHAH</t>
  </si>
  <si>
    <t>SHAH ASHISH NAVNITLAL HUF</t>
  </si>
  <si>
    <t>ASHISH N SHAH</t>
  </si>
  <si>
    <t>SHAIVAL MAYURBHAI DESAI</t>
  </si>
  <si>
    <t>SHYMINV</t>
  </si>
  <si>
    <t>PARESH V KALYANI</t>
  </si>
  <si>
    <t>SKL</t>
  </si>
  <si>
    <t>KUBEIRKHERA</t>
  </si>
  <si>
    <t>SPAR</t>
  </si>
  <si>
    <t>AMITABH K DABHOYA</t>
  </si>
  <si>
    <t>NAWA HOTELS AND RESORTS PVT LTD</t>
  </si>
  <si>
    <t>APIS GROWTH 6 LTD</t>
  </si>
  <si>
    <t>ICICI PRUDENTIAL LIFE INSURANCE COMPANY LIMITED</t>
  </si>
  <si>
    <t>SUYOG</t>
  </si>
  <si>
    <t>RAJKUMAR DWARKADAS GURBAXANI</t>
  </si>
  <si>
    <t>GUNJAN NITINKUMAR NAYAK</t>
  </si>
  <si>
    <t>DARDA KIRAN HUF</t>
  </si>
  <si>
    <t>ROCK GRANIMARMO PRIVATE LIMITED</t>
  </si>
  <si>
    <t>MANISH AGRAWAL</t>
  </si>
  <si>
    <t>KATHANKUMAR MADHUSUDAN SHAH</t>
  </si>
  <si>
    <t>ULTRAMAR</t>
  </si>
  <si>
    <t>SWAYAM RAJIV DOSHI</t>
  </si>
  <si>
    <t>ATALREAL</t>
  </si>
  <si>
    <t>Atal Realtech Limited</t>
  </si>
  <si>
    <t>YELLOWSTONE VENTURES LLP</t>
  </si>
  <si>
    <t>ANKITA VISHAL SHAH</t>
  </si>
  <si>
    <t>BODALCHEM</t>
  </si>
  <si>
    <t>Bodal Chemicals Ltd</t>
  </si>
  <si>
    <t>CITADEL SECURITIES INDIA MARKETS PRIVATE LIMITED</t>
  </si>
  <si>
    <t>BTML</t>
  </si>
  <si>
    <t>Bodhi Tree Multimedia Ltd</t>
  </si>
  <si>
    <t>IFL ENTERPRISES LIMITED</t>
  </si>
  <si>
    <t>CMMIPL</t>
  </si>
  <si>
    <t>CMM Infraprojects Limited</t>
  </si>
  <si>
    <t>BHANDARI HITENDRA</t>
  </si>
  <si>
    <t>GANGAFORGE</t>
  </si>
  <si>
    <t>Ganga Forging Limited</t>
  </si>
  <si>
    <t>SMITAL SURESH THAKKAR</t>
  </si>
  <si>
    <t>GSLSU</t>
  </si>
  <si>
    <t>Global Surfaces Limited</t>
  </si>
  <si>
    <t>GSS</t>
  </si>
  <si>
    <t>GSS Infotech Limited</t>
  </si>
  <si>
    <t>BHUWAN CHANDER</t>
  </si>
  <si>
    <t>HARDIK DISTRIBUTOR PRIVATE LIMITED</t>
  </si>
  <si>
    <t>HEADSUP</t>
  </si>
  <si>
    <t>Heads UP Ventures Limited</t>
  </si>
  <si>
    <t>SABALE HARSHAWARDHAN HANMANT</t>
  </si>
  <si>
    <t>Jamna Auto Ind Ltd</t>
  </si>
  <si>
    <t>KELLTONTEC</t>
  </si>
  <si>
    <t>Kellton Tech Sol Ltd</t>
  </si>
  <si>
    <t>MCLEODRUSS</t>
  </si>
  <si>
    <t>McLeod Russel India Ltd.</t>
  </si>
  <si>
    <t>MERU INVESTMENT FUND PCC-CELL 1</t>
  </si>
  <si>
    <t>MOS</t>
  </si>
  <si>
    <t>Mos Utility Limited</t>
  </si>
  <si>
    <t>SHANKAR SHARMA</t>
  </si>
  <si>
    <t>MUNJALSHOW</t>
  </si>
  <si>
    <t>Munjal Showa Ltd</t>
  </si>
  <si>
    <t>SADHAV</t>
  </si>
  <si>
    <t>Sadhav Shipping Limited</t>
  </si>
  <si>
    <t>LAROIA MONA</t>
  </si>
  <si>
    <t>GUNAVANTH KUMAR HUF</t>
  </si>
  <si>
    <t>SKIPPERPP</t>
  </si>
  <si>
    <t>Skipper Limited</t>
  </si>
  <si>
    <t>INTER GLOBE FINANCE LIMITED</t>
  </si>
  <si>
    <t>Suven Pharmaceuticals Ltd</t>
  </si>
  <si>
    <t>ABU DHABI INVESTMENT AUTHORITY STABLE</t>
  </si>
  <si>
    <t>UNIINFO</t>
  </si>
  <si>
    <t>Uniinfo Telecom Servi Ltd</t>
  </si>
  <si>
    <t>VIJIFIN</t>
  </si>
  <si>
    <t>Viji Finance Limited</t>
  </si>
  <si>
    <t>VIJAY KOTHARI</t>
  </si>
  <si>
    <t>WINDLAS</t>
  </si>
  <si>
    <t>Windlas Biotech Limited</t>
  </si>
  <si>
    <t>ASHOKAMET</t>
  </si>
  <si>
    <t>Ashoka Metcast Limited</t>
  </si>
  <si>
    <t>AKHIL RETAIL PRIVATE LIMITED</t>
  </si>
  <si>
    <t>AKHIL SHAH</t>
  </si>
  <si>
    <t>BLBLIMITED</t>
  </si>
  <si>
    <t>BLB Limited</t>
  </si>
  <si>
    <t>MOHIT VINODKUMAR AGRAWAL</t>
  </si>
  <si>
    <t>Delhivery Limited</t>
  </si>
  <si>
    <t>CHIMETECH HOLDING LIMITED</t>
  </si>
  <si>
    <t>RAJMET</t>
  </si>
  <si>
    <t>Rajnandini Metal Limited</t>
  </si>
  <si>
    <t>HET RAM</t>
  </si>
  <si>
    <t>SONUINFRA</t>
  </si>
  <si>
    <t>Sonu Infratech Limited</t>
  </si>
  <si>
    <t>NAV CAPITAL VCC - NAV CAPITAL EMERGING STAR FUND</t>
  </si>
  <si>
    <t>AMANSA HOLDINGS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</si>
</sst>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3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5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7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6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164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6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2" fontId="37" fillId="45" borderId="29" xfId="0" applyNumberFormat="1" applyFont="1" applyFill="1" applyBorder="1" applyAlignment="1">
      <alignment horizontal="center" vertical="center"/>
    </xf>
    <xf numFmtId="167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7" fontId="36" fillId="44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45353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45353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3" t="s">
        <v>16</v>
      </c>
      <c r="B9" s="325" t="s">
        <v>17</v>
      </c>
      <c r="C9" s="325" t="s">
        <v>18</v>
      </c>
      <c r="D9" s="325" t="s">
        <v>19</v>
      </c>
      <c r="E9" s="26" t="s">
        <v>20</v>
      </c>
      <c r="F9" s="26" t="s">
        <v>21</v>
      </c>
      <c r="G9" s="320" t="s">
        <v>22</v>
      </c>
      <c r="H9" s="321"/>
      <c r="I9" s="322"/>
      <c r="J9" s="320" t="s">
        <v>23</v>
      </c>
      <c r="K9" s="321"/>
      <c r="L9" s="322"/>
      <c r="M9" s="26"/>
      <c r="N9" s="27"/>
      <c r="O9" s="27"/>
      <c r="P9" s="27"/>
    </row>
    <row r="10" spans="1:16" ht="38.25">
      <c r="A10" s="324"/>
      <c r="B10" s="326"/>
      <c r="C10" s="326"/>
      <c r="D10" s="326"/>
      <c r="E10" s="28" t="s">
        <v>24</v>
      </c>
      <c r="F10" s="28" t="s">
        <v>24</v>
      </c>
      <c r="G10" s="240" t="s">
        <v>25</v>
      </c>
      <c r="H10" s="240" t="s">
        <v>26</v>
      </c>
      <c r="I10" s="240" t="s">
        <v>27</v>
      </c>
      <c r="J10" s="240" t="s">
        <v>28</v>
      </c>
      <c r="K10" s="240" t="s">
        <v>29</v>
      </c>
      <c r="L10" s="240" t="s">
        <v>30</v>
      </c>
      <c r="M10" s="240" t="s">
        <v>31</v>
      </c>
      <c r="N10" s="29" t="s">
        <v>32</v>
      </c>
      <c r="O10" s="29" t="s">
        <v>33</v>
      </c>
      <c r="P10" s="30" t="s">
        <v>841</v>
      </c>
    </row>
    <row r="11" spans="1:16" ht="12.75" customHeight="1">
      <c r="A11" s="247">
        <v>1</v>
      </c>
      <c r="B11" s="260" t="s">
        <v>34</v>
      </c>
      <c r="C11" s="237" t="s">
        <v>35</v>
      </c>
      <c r="D11" s="251">
        <v>45379</v>
      </c>
      <c r="E11" s="237">
        <v>22443.200000000001</v>
      </c>
      <c r="F11" s="237">
        <v>22358.95</v>
      </c>
      <c r="G11" s="236">
        <v>22264.45</v>
      </c>
      <c r="H11" s="236">
        <v>22085.7</v>
      </c>
      <c r="I11" s="236">
        <v>21991.200000000001</v>
      </c>
      <c r="J11" s="236">
        <v>22537.7</v>
      </c>
      <c r="K11" s="236">
        <v>22632.2</v>
      </c>
      <c r="L11" s="236">
        <v>22810.95</v>
      </c>
      <c r="M11" s="235">
        <v>22453.45</v>
      </c>
      <c r="N11" s="235">
        <v>22180.2</v>
      </c>
      <c r="O11" s="235">
        <v>14239650</v>
      </c>
      <c r="P11" s="238">
        <v>1.2133101617391489E-2</v>
      </c>
    </row>
    <row r="12" spans="1:16" ht="12.75" customHeight="1">
      <c r="A12" s="247">
        <v>2</v>
      </c>
      <c r="B12" s="260" t="s">
        <v>34</v>
      </c>
      <c r="C12" s="237" t="s">
        <v>36</v>
      </c>
      <c r="D12" s="251">
        <v>45378</v>
      </c>
      <c r="E12" s="237">
        <v>47578</v>
      </c>
      <c r="F12" s="237">
        <v>47281.733333333337</v>
      </c>
      <c r="G12" s="236">
        <v>46926.066666666673</v>
      </c>
      <c r="H12" s="236">
        <v>46274.133333333339</v>
      </c>
      <c r="I12" s="236">
        <v>45918.466666666674</v>
      </c>
      <c r="J12" s="236">
        <v>47933.666666666672</v>
      </c>
      <c r="K12" s="236">
        <v>48289.333333333328</v>
      </c>
      <c r="L12" s="236">
        <v>48941.26666666667</v>
      </c>
      <c r="M12" s="235">
        <v>47637.4</v>
      </c>
      <c r="N12" s="235">
        <v>46629.8</v>
      </c>
      <c r="O12" s="235">
        <v>3576120</v>
      </c>
      <c r="P12" s="238">
        <v>0.39112371482920794</v>
      </c>
    </row>
    <row r="13" spans="1:16" ht="12.75" customHeight="1">
      <c r="A13" s="247">
        <v>3</v>
      </c>
      <c r="B13" s="260" t="s">
        <v>34</v>
      </c>
      <c r="C13" s="259" t="s">
        <v>37</v>
      </c>
      <c r="D13" s="253">
        <v>45377</v>
      </c>
      <c r="E13" s="252">
        <v>20953.900000000001</v>
      </c>
      <c r="F13" s="252">
        <v>20844.05</v>
      </c>
      <c r="G13" s="254">
        <v>20718.199999999997</v>
      </c>
      <c r="H13" s="254">
        <v>20482.499999999996</v>
      </c>
      <c r="I13" s="254">
        <v>20356.649999999994</v>
      </c>
      <c r="J13" s="254">
        <v>21079.75</v>
      </c>
      <c r="K13" s="254">
        <v>21205.599999999999</v>
      </c>
      <c r="L13" s="254">
        <v>21441.300000000003</v>
      </c>
      <c r="M13" s="255">
        <v>20969.900000000001</v>
      </c>
      <c r="N13" s="255">
        <v>20608.349999999999</v>
      </c>
      <c r="O13" s="255">
        <v>69280</v>
      </c>
      <c r="P13" s="256">
        <v>0.3101361573373676</v>
      </c>
    </row>
    <row r="14" spans="1:16" ht="12.75" customHeight="1">
      <c r="A14" s="247">
        <v>4</v>
      </c>
      <c r="B14" s="260" t="s">
        <v>34</v>
      </c>
      <c r="C14" s="259" t="s">
        <v>38</v>
      </c>
      <c r="D14" s="253">
        <v>45373</v>
      </c>
      <c r="E14" s="252">
        <v>10927.6</v>
      </c>
      <c r="F14" s="252">
        <v>10905.65</v>
      </c>
      <c r="G14" s="254">
        <v>10862.5</v>
      </c>
      <c r="H14" s="254">
        <v>10797.4</v>
      </c>
      <c r="I14" s="254">
        <v>10754.25</v>
      </c>
      <c r="J14" s="254">
        <v>10970.75</v>
      </c>
      <c r="K14" s="254">
        <v>11013.899999999998</v>
      </c>
      <c r="L14" s="254">
        <v>11079</v>
      </c>
      <c r="M14" s="255">
        <v>10948.8</v>
      </c>
      <c r="N14" s="255">
        <v>10840.55</v>
      </c>
      <c r="O14" s="255">
        <v>976350</v>
      </c>
      <c r="P14" s="256">
        <v>1.6316652353813726E-2</v>
      </c>
    </row>
    <row r="15" spans="1:16" ht="12.75" customHeight="1">
      <c r="A15" s="247">
        <v>5</v>
      </c>
      <c r="B15" s="260" t="s">
        <v>39</v>
      </c>
      <c r="C15" s="252" t="s">
        <v>40</v>
      </c>
      <c r="D15" s="253">
        <v>45379</v>
      </c>
      <c r="E15" s="252">
        <v>677.9</v>
      </c>
      <c r="F15" s="252">
        <v>675.30000000000007</v>
      </c>
      <c r="G15" s="254">
        <v>668.60000000000014</v>
      </c>
      <c r="H15" s="254">
        <v>659.30000000000007</v>
      </c>
      <c r="I15" s="254">
        <v>652.60000000000014</v>
      </c>
      <c r="J15" s="254">
        <v>684.60000000000014</v>
      </c>
      <c r="K15" s="254">
        <v>691.30000000000018</v>
      </c>
      <c r="L15" s="254">
        <v>700.60000000000014</v>
      </c>
      <c r="M15" s="255">
        <v>682</v>
      </c>
      <c r="N15" s="255">
        <v>666</v>
      </c>
      <c r="O15" s="255">
        <v>13617000</v>
      </c>
      <c r="P15" s="256">
        <v>8.9656194427978654E-3</v>
      </c>
    </row>
    <row r="16" spans="1:16" ht="12.75" customHeight="1">
      <c r="A16" s="247">
        <v>6</v>
      </c>
      <c r="B16" s="260" t="s">
        <v>41</v>
      </c>
      <c r="C16" s="257" t="s">
        <v>42</v>
      </c>
      <c r="D16" s="253">
        <v>45379</v>
      </c>
      <c r="E16" s="252">
        <v>5514.05</v>
      </c>
      <c r="F16" s="252">
        <v>5514.9000000000005</v>
      </c>
      <c r="G16" s="254">
        <v>5474.1500000000015</v>
      </c>
      <c r="H16" s="254">
        <v>5434.2500000000009</v>
      </c>
      <c r="I16" s="254">
        <v>5393.5000000000018</v>
      </c>
      <c r="J16" s="254">
        <v>5554.8000000000011</v>
      </c>
      <c r="K16" s="254">
        <v>5595.5499999999993</v>
      </c>
      <c r="L16" s="254">
        <v>5635.4500000000007</v>
      </c>
      <c r="M16" s="255">
        <v>5555.65</v>
      </c>
      <c r="N16" s="255">
        <v>5475</v>
      </c>
      <c r="O16" s="255">
        <v>1487750</v>
      </c>
      <c r="P16" s="256">
        <v>-6.7595760660936329E-3</v>
      </c>
    </row>
    <row r="17" spans="1:16" ht="12.75" customHeight="1">
      <c r="A17" s="247">
        <v>7</v>
      </c>
      <c r="B17" s="260" t="s">
        <v>43</v>
      </c>
      <c r="C17" s="257" t="s">
        <v>44</v>
      </c>
      <c r="D17" s="253">
        <v>45379</v>
      </c>
      <c r="E17" s="252">
        <v>28381.65</v>
      </c>
      <c r="F17" s="252">
        <v>28497.099999999995</v>
      </c>
      <c r="G17" s="254">
        <v>28217.399999999991</v>
      </c>
      <c r="H17" s="254">
        <v>28053.149999999994</v>
      </c>
      <c r="I17" s="254">
        <v>27773.44999999999</v>
      </c>
      <c r="J17" s="254">
        <v>28661.349999999991</v>
      </c>
      <c r="K17" s="254">
        <v>28941.049999999996</v>
      </c>
      <c r="L17" s="254">
        <v>29105.299999999992</v>
      </c>
      <c r="M17" s="255">
        <v>28776.799999999999</v>
      </c>
      <c r="N17" s="255">
        <v>28332.85</v>
      </c>
      <c r="O17" s="255">
        <v>194880</v>
      </c>
      <c r="P17" s="256">
        <v>0</v>
      </c>
    </row>
    <row r="18" spans="1:16" ht="12.75" customHeight="1">
      <c r="A18" s="247">
        <v>8</v>
      </c>
      <c r="B18" s="260" t="s">
        <v>45</v>
      </c>
      <c r="C18" s="258" t="s">
        <v>46</v>
      </c>
      <c r="D18" s="253">
        <v>45379</v>
      </c>
      <c r="E18" s="252">
        <v>188.05</v>
      </c>
      <c r="F18" s="252">
        <v>187.5</v>
      </c>
      <c r="G18" s="254">
        <v>186</v>
      </c>
      <c r="H18" s="254">
        <v>183.95</v>
      </c>
      <c r="I18" s="254">
        <v>182.45</v>
      </c>
      <c r="J18" s="254">
        <v>189.55</v>
      </c>
      <c r="K18" s="254">
        <v>191.05</v>
      </c>
      <c r="L18" s="254">
        <v>193.10000000000002</v>
      </c>
      <c r="M18" s="255">
        <v>189</v>
      </c>
      <c r="N18" s="255">
        <v>185.45</v>
      </c>
      <c r="O18" s="255">
        <v>58438800</v>
      </c>
      <c r="P18" s="256">
        <v>-1.2320890754768641E-2</v>
      </c>
    </row>
    <row r="19" spans="1:16" ht="12.75" customHeight="1">
      <c r="A19" s="247">
        <v>9</v>
      </c>
      <c r="B19" s="260" t="s">
        <v>47</v>
      </c>
      <c r="C19" s="255" t="s">
        <v>48</v>
      </c>
      <c r="D19" s="253">
        <v>45379</v>
      </c>
      <c r="E19" s="252">
        <v>231.45</v>
      </c>
      <c r="F19" s="252">
        <v>230.16666666666666</v>
      </c>
      <c r="G19" s="254">
        <v>227.18333333333331</v>
      </c>
      <c r="H19" s="254">
        <v>222.91666666666666</v>
      </c>
      <c r="I19" s="254">
        <v>219.93333333333331</v>
      </c>
      <c r="J19" s="254">
        <v>234.43333333333331</v>
      </c>
      <c r="K19" s="254">
        <v>237.41666666666666</v>
      </c>
      <c r="L19" s="254">
        <v>241.68333333333331</v>
      </c>
      <c r="M19" s="255">
        <v>233.15</v>
      </c>
      <c r="N19" s="255">
        <v>225.9</v>
      </c>
      <c r="O19" s="255">
        <v>41254200</v>
      </c>
      <c r="P19" s="256">
        <v>0.14364999279227331</v>
      </c>
    </row>
    <row r="20" spans="1:16" ht="12.75" customHeight="1">
      <c r="A20" s="247">
        <v>10</v>
      </c>
      <c r="B20" s="260" t="s">
        <v>49</v>
      </c>
      <c r="C20" s="252" t="s">
        <v>50</v>
      </c>
      <c r="D20" s="253">
        <v>45379</v>
      </c>
      <c r="E20" s="252">
        <v>2715.05</v>
      </c>
      <c r="F20" s="252">
        <v>2697.9666666666667</v>
      </c>
      <c r="G20" s="254">
        <v>2672.0833333333335</v>
      </c>
      <c r="H20" s="254">
        <v>2629.1166666666668</v>
      </c>
      <c r="I20" s="254">
        <v>2603.2333333333336</v>
      </c>
      <c r="J20" s="254">
        <v>2740.9333333333334</v>
      </c>
      <c r="K20" s="254">
        <v>2766.8166666666666</v>
      </c>
      <c r="L20" s="254">
        <v>2809.7833333333333</v>
      </c>
      <c r="M20" s="255">
        <v>2723.85</v>
      </c>
      <c r="N20" s="255">
        <v>2655</v>
      </c>
      <c r="O20" s="255">
        <v>4842000</v>
      </c>
      <c r="P20" s="256">
        <v>1.6628873771730914E-2</v>
      </c>
    </row>
    <row r="21" spans="1:16" ht="12.75" customHeight="1">
      <c r="A21" s="247">
        <v>11</v>
      </c>
      <c r="B21" s="260" t="s">
        <v>45</v>
      </c>
      <c r="C21" s="252" t="s">
        <v>51</v>
      </c>
      <c r="D21" s="253">
        <v>45379</v>
      </c>
      <c r="E21" s="252">
        <v>3344.45</v>
      </c>
      <c r="F21" s="252">
        <v>3338.2999999999997</v>
      </c>
      <c r="G21" s="254">
        <v>3304.0999999999995</v>
      </c>
      <c r="H21" s="254">
        <v>3263.7499999999995</v>
      </c>
      <c r="I21" s="254">
        <v>3229.5499999999993</v>
      </c>
      <c r="J21" s="254">
        <v>3378.6499999999996</v>
      </c>
      <c r="K21" s="254">
        <v>3412.8499999999995</v>
      </c>
      <c r="L21" s="254">
        <v>3453.2</v>
      </c>
      <c r="M21" s="255">
        <v>3372.5</v>
      </c>
      <c r="N21" s="255">
        <v>3297.95</v>
      </c>
      <c r="O21" s="255">
        <v>15626400</v>
      </c>
      <c r="P21" s="256">
        <v>2.0333006856023506E-2</v>
      </c>
    </row>
    <row r="22" spans="1:16" ht="12.75" customHeight="1">
      <c r="A22" s="247">
        <v>12</v>
      </c>
      <c r="B22" s="260" t="s">
        <v>45</v>
      </c>
      <c r="C22" s="252" t="s">
        <v>52</v>
      </c>
      <c r="D22" s="253">
        <v>45379</v>
      </c>
      <c r="E22" s="252">
        <v>1331.7</v>
      </c>
      <c r="F22" s="252">
        <v>1334.2833333333335</v>
      </c>
      <c r="G22" s="254">
        <v>1314.116666666667</v>
      </c>
      <c r="H22" s="254">
        <v>1296.5333333333335</v>
      </c>
      <c r="I22" s="254">
        <v>1276.366666666667</v>
      </c>
      <c r="J22" s="254">
        <v>1351.866666666667</v>
      </c>
      <c r="K22" s="254">
        <v>1372.0333333333335</v>
      </c>
      <c r="L22" s="254">
        <v>1389.616666666667</v>
      </c>
      <c r="M22" s="255">
        <v>1354.45</v>
      </c>
      <c r="N22" s="255">
        <v>1316.7</v>
      </c>
      <c r="O22" s="255">
        <v>37012800</v>
      </c>
      <c r="P22" s="256">
        <v>4.3743091118280057E-2</v>
      </c>
    </row>
    <row r="23" spans="1:16" ht="12.75" customHeight="1">
      <c r="A23" s="247">
        <v>13</v>
      </c>
      <c r="B23" s="260" t="s">
        <v>43</v>
      </c>
      <c r="C23" s="252" t="s">
        <v>53</v>
      </c>
      <c r="D23" s="253">
        <v>45379</v>
      </c>
      <c r="E23" s="252">
        <v>5137.1499999999996</v>
      </c>
      <c r="F23" s="252">
        <v>5152.7333333333336</v>
      </c>
      <c r="G23" s="254">
        <v>5111.6166666666668</v>
      </c>
      <c r="H23" s="254">
        <v>5086.083333333333</v>
      </c>
      <c r="I23" s="254">
        <v>5044.9666666666662</v>
      </c>
      <c r="J23" s="254">
        <v>5178.2666666666673</v>
      </c>
      <c r="K23" s="254">
        <v>5219.3833333333341</v>
      </c>
      <c r="L23" s="254">
        <v>5244.9166666666679</v>
      </c>
      <c r="M23" s="255">
        <v>5193.8500000000004</v>
      </c>
      <c r="N23" s="255">
        <v>5127.2</v>
      </c>
      <c r="O23" s="255">
        <v>1020400</v>
      </c>
      <c r="P23" s="256">
        <v>-3.6995092487731217E-2</v>
      </c>
    </row>
    <row r="24" spans="1:16" ht="12.75" customHeight="1">
      <c r="A24" s="247">
        <v>14</v>
      </c>
      <c r="B24" s="260" t="s">
        <v>49</v>
      </c>
      <c r="C24" s="252" t="s">
        <v>54</v>
      </c>
      <c r="D24" s="253">
        <v>45379</v>
      </c>
      <c r="E24" s="252">
        <v>621.79999999999995</v>
      </c>
      <c r="F24" s="252">
        <v>618.31666666666661</v>
      </c>
      <c r="G24" s="254">
        <v>613.08333333333326</v>
      </c>
      <c r="H24" s="254">
        <v>604.36666666666667</v>
      </c>
      <c r="I24" s="254">
        <v>599.13333333333333</v>
      </c>
      <c r="J24" s="254">
        <v>627.03333333333319</v>
      </c>
      <c r="K24" s="254">
        <v>632.26666666666654</v>
      </c>
      <c r="L24" s="254">
        <v>640.98333333333312</v>
      </c>
      <c r="M24" s="255">
        <v>623.54999999999995</v>
      </c>
      <c r="N24" s="255">
        <v>609.6</v>
      </c>
      <c r="O24" s="255">
        <v>47856600</v>
      </c>
      <c r="P24" s="256">
        <v>-5.6845805751897975E-3</v>
      </c>
    </row>
    <row r="25" spans="1:16" ht="12.75" customHeight="1">
      <c r="A25" s="247">
        <v>15</v>
      </c>
      <c r="B25" s="260" t="s">
        <v>45</v>
      </c>
      <c r="C25" s="252" t="s">
        <v>55</v>
      </c>
      <c r="D25" s="253">
        <v>45379</v>
      </c>
      <c r="E25" s="252">
        <v>6123.15</v>
      </c>
      <c r="F25" s="252">
        <v>6084.3</v>
      </c>
      <c r="G25" s="254">
        <v>6023.75</v>
      </c>
      <c r="H25" s="254">
        <v>5924.3499999999995</v>
      </c>
      <c r="I25" s="254">
        <v>5863.7999999999993</v>
      </c>
      <c r="J25" s="254">
        <v>6183.7000000000007</v>
      </c>
      <c r="K25" s="254">
        <v>6244.2500000000018</v>
      </c>
      <c r="L25" s="254">
        <v>6343.6500000000015</v>
      </c>
      <c r="M25" s="255">
        <v>6144.85</v>
      </c>
      <c r="N25" s="255">
        <v>5984.9</v>
      </c>
      <c r="O25" s="255">
        <v>2524375</v>
      </c>
      <c r="P25" s="256">
        <v>0.12026404837188662</v>
      </c>
    </row>
    <row r="26" spans="1:16" ht="12.75" customHeight="1">
      <c r="A26" s="247">
        <v>16</v>
      </c>
      <c r="B26" s="260" t="s">
        <v>56</v>
      </c>
      <c r="C26" s="252" t="s">
        <v>57</v>
      </c>
      <c r="D26" s="253">
        <v>45379</v>
      </c>
      <c r="E26" s="252">
        <v>533.5</v>
      </c>
      <c r="F26" s="252">
        <v>530.1</v>
      </c>
      <c r="G26" s="254">
        <v>524.20000000000005</v>
      </c>
      <c r="H26" s="254">
        <v>514.9</v>
      </c>
      <c r="I26" s="254">
        <v>509</v>
      </c>
      <c r="J26" s="254">
        <v>539.40000000000009</v>
      </c>
      <c r="K26" s="254">
        <v>545.29999999999995</v>
      </c>
      <c r="L26" s="254">
        <v>554.60000000000014</v>
      </c>
      <c r="M26" s="255">
        <v>536</v>
      </c>
      <c r="N26" s="255">
        <v>520.79999999999995</v>
      </c>
      <c r="O26" s="255">
        <v>9528500</v>
      </c>
      <c r="P26" s="256">
        <v>4.7859412974387734E-2</v>
      </c>
    </row>
    <row r="27" spans="1:16" ht="12.75" customHeight="1">
      <c r="A27" s="247">
        <v>17</v>
      </c>
      <c r="B27" s="260" t="s">
        <v>56</v>
      </c>
      <c r="C27" s="252" t="s">
        <v>58</v>
      </c>
      <c r="D27" s="253">
        <v>45379</v>
      </c>
      <c r="E27" s="252">
        <v>173.15</v>
      </c>
      <c r="F27" s="252">
        <v>173.04999999999998</v>
      </c>
      <c r="G27" s="254">
        <v>171.59999999999997</v>
      </c>
      <c r="H27" s="254">
        <v>170.04999999999998</v>
      </c>
      <c r="I27" s="254">
        <v>168.59999999999997</v>
      </c>
      <c r="J27" s="254">
        <v>174.59999999999997</v>
      </c>
      <c r="K27" s="254">
        <v>176.04999999999995</v>
      </c>
      <c r="L27" s="254">
        <v>177.59999999999997</v>
      </c>
      <c r="M27" s="255">
        <v>174.5</v>
      </c>
      <c r="N27" s="255">
        <v>171.5</v>
      </c>
      <c r="O27" s="255">
        <v>107525000</v>
      </c>
      <c r="P27" s="256">
        <v>9.4822325494061874E-3</v>
      </c>
    </row>
    <row r="28" spans="1:16" ht="12.75" customHeight="1">
      <c r="A28" s="247">
        <v>18</v>
      </c>
      <c r="B28" s="260" t="s">
        <v>59</v>
      </c>
      <c r="C28" s="252" t="s">
        <v>60</v>
      </c>
      <c r="D28" s="253">
        <v>45379</v>
      </c>
      <c r="E28" s="252">
        <v>2845</v>
      </c>
      <c r="F28" s="252">
        <v>2845.9666666666667</v>
      </c>
      <c r="G28" s="254">
        <v>2832.3833333333332</v>
      </c>
      <c r="H28" s="254">
        <v>2819.7666666666664</v>
      </c>
      <c r="I28" s="254">
        <v>2806.1833333333329</v>
      </c>
      <c r="J28" s="254">
        <v>2858.5833333333335</v>
      </c>
      <c r="K28" s="254">
        <v>2872.1666666666665</v>
      </c>
      <c r="L28" s="254">
        <v>2884.7833333333338</v>
      </c>
      <c r="M28" s="255">
        <v>2859.55</v>
      </c>
      <c r="N28" s="255">
        <v>2833.35</v>
      </c>
      <c r="O28" s="255">
        <v>8163200</v>
      </c>
      <c r="P28" s="256">
        <v>-2.2511734840501965E-2</v>
      </c>
    </row>
    <row r="29" spans="1:16" ht="12.75" customHeight="1">
      <c r="A29" s="247">
        <v>19</v>
      </c>
      <c r="B29" s="260" t="s">
        <v>45</v>
      </c>
      <c r="C29" s="252" t="s">
        <v>61</v>
      </c>
      <c r="D29" s="253">
        <v>45379</v>
      </c>
      <c r="E29" s="252">
        <v>2086.4499999999998</v>
      </c>
      <c r="F29" s="252">
        <v>2093.2000000000003</v>
      </c>
      <c r="G29" s="254">
        <v>2073.2500000000005</v>
      </c>
      <c r="H29" s="254">
        <v>2060.0500000000002</v>
      </c>
      <c r="I29" s="254">
        <v>2040.1000000000004</v>
      </c>
      <c r="J29" s="254">
        <v>2106.4000000000005</v>
      </c>
      <c r="K29" s="254">
        <v>2126.3500000000004</v>
      </c>
      <c r="L29" s="254">
        <v>2139.5500000000006</v>
      </c>
      <c r="M29" s="255">
        <v>2113.15</v>
      </c>
      <c r="N29" s="255">
        <v>2080</v>
      </c>
      <c r="O29" s="255">
        <v>3688717</v>
      </c>
      <c r="P29" s="256">
        <v>2.8340495191323922E-2</v>
      </c>
    </row>
    <row r="30" spans="1:16" ht="12.75" customHeight="1">
      <c r="A30" s="247">
        <v>20</v>
      </c>
      <c r="B30" s="260" t="s">
        <v>45</v>
      </c>
      <c r="C30" s="257" t="s">
        <v>62</v>
      </c>
      <c r="D30" s="253">
        <v>45379</v>
      </c>
      <c r="E30" s="252">
        <v>6175.25</v>
      </c>
      <c r="F30" s="252">
        <v>6198.0166666666664</v>
      </c>
      <c r="G30" s="254">
        <v>6129.2833333333328</v>
      </c>
      <c r="H30" s="254">
        <v>6083.3166666666666</v>
      </c>
      <c r="I30" s="254">
        <v>6014.583333333333</v>
      </c>
      <c r="J30" s="254">
        <v>6243.9833333333327</v>
      </c>
      <c r="K30" s="254">
        <v>6312.7166666666662</v>
      </c>
      <c r="L30" s="254">
        <v>6358.6833333333325</v>
      </c>
      <c r="M30" s="255">
        <v>6266.75</v>
      </c>
      <c r="N30" s="255">
        <v>6152.05</v>
      </c>
      <c r="O30" s="255">
        <v>349275</v>
      </c>
      <c r="P30" s="256">
        <v>3.6637931034482758E-3</v>
      </c>
    </row>
    <row r="31" spans="1:16" ht="12.75" customHeight="1">
      <c r="A31" s="247">
        <v>21</v>
      </c>
      <c r="B31" s="260" t="s">
        <v>63</v>
      </c>
      <c r="C31" s="252" t="s">
        <v>64</v>
      </c>
      <c r="D31" s="253">
        <v>45379</v>
      </c>
      <c r="E31" s="252">
        <v>579.5</v>
      </c>
      <c r="F31" s="252">
        <v>578.66666666666663</v>
      </c>
      <c r="G31" s="254">
        <v>573.93333333333328</v>
      </c>
      <c r="H31" s="254">
        <v>568.36666666666667</v>
      </c>
      <c r="I31" s="254">
        <v>563.63333333333333</v>
      </c>
      <c r="J31" s="254">
        <v>584.23333333333323</v>
      </c>
      <c r="K31" s="254">
        <v>588.96666666666658</v>
      </c>
      <c r="L31" s="254">
        <v>594.53333333333319</v>
      </c>
      <c r="M31" s="255">
        <v>583.4</v>
      </c>
      <c r="N31" s="255">
        <v>573.1</v>
      </c>
      <c r="O31" s="255">
        <v>21580000</v>
      </c>
      <c r="P31" s="256">
        <v>1.8570102135561746E-3</v>
      </c>
    </row>
    <row r="32" spans="1:16" ht="12.75" customHeight="1">
      <c r="A32" s="247">
        <v>22</v>
      </c>
      <c r="B32" s="260" t="s">
        <v>43</v>
      </c>
      <c r="C32" s="252" t="s">
        <v>65</v>
      </c>
      <c r="D32" s="253">
        <v>45379</v>
      </c>
      <c r="E32" s="252">
        <v>1030.5</v>
      </c>
      <c r="F32" s="252">
        <v>1029.1000000000001</v>
      </c>
      <c r="G32" s="254">
        <v>1019.4000000000003</v>
      </c>
      <c r="H32" s="254">
        <v>1008.3000000000002</v>
      </c>
      <c r="I32" s="254">
        <v>998.60000000000036</v>
      </c>
      <c r="J32" s="254">
        <v>1040.2000000000003</v>
      </c>
      <c r="K32" s="254">
        <v>1049.9000000000001</v>
      </c>
      <c r="L32" s="254">
        <v>1061.0000000000002</v>
      </c>
      <c r="M32" s="255">
        <v>1038.8</v>
      </c>
      <c r="N32" s="255">
        <v>1018</v>
      </c>
      <c r="O32" s="255">
        <v>19721900</v>
      </c>
      <c r="P32" s="256">
        <v>1.6735468035256051E-4</v>
      </c>
    </row>
    <row r="33" spans="1:16" ht="12.75" customHeight="1">
      <c r="A33" s="247">
        <v>23</v>
      </c>
      <c r="B33" s="260" t="s">
        <v>63</v>
      </c>
      <c r="C33" s="252" t="s">
        <v>66</v>
      </c>
      <c r="D33" s="253">
        <v>45379</v>
      </c>
      <c r="E33" s="252">
        <v>1105.8</v>
      </c>
      <c r="F33" s="252">
        <v>1098.9166666666667</v>
      </c>
      <c r="G33" s="254">
        <v>1088.8833333333334</v>
      </c>
      <c r="H33" s="254">
        <v>1071.9666666666667</v>
      </c>
      <c r="I33" s="254">
        <v>1061.9333333333334</v>
      </c>
      <c r="J33" s="254">
        <v>1115.8333333333335</v>
      </c>
      <c r="K33" s="254">
        <v>1125.8666666666668</v>
      </c>
      <c r="L33" s="254">
        <v>1142.7833333333335</v>
      </c>
      <c r="M33" s="255">
        <v>1108.95</v>
      </c>
      <c r="N33" s="255">
        <v>1082</v>
      </c>
      <c r="O33" s="255">
        <v>50636875</v>
      </c>
      <c r="P33" s="256">
        <v>-1.2601611153766469E-2</v>
      </c>
    </row>
    <row r="34" spans="1:16" ht="12.75" customHeight="1">
      <c r="A34" s="247">
        <v>24</v>
      </c>
      <c r="B34" s="260" t="s">
        <v>56</v>
      </c>
      <c r="C34" s="252" t="s">
        <v>67</v>
      </c>
      <c r="D34" s="253">
        <v>45379</v>
      </c>
      <c r="E34" s="252">
        <v>8085.9</v>
      </c>
      <c r="F34" s="252">
        <v>8071.55</v>
      </c>
      <c r="G34" s="254">
        <v>8019.35</v>
      </c>
      <c r="H34" s="254">
        <v>7952.8</v>
      </c>
      <c r="I34" s="254">
        <v>7900.6</v>
      </c>
      <c r="J34" s="254">
        <v>8138.1</v>
      </c>
      <c r="K34" s="254">
        <v>8190.2999999999993</v>
      </c>
      <c r="L34" s="254">
        <v>8256.85</v>
      </c>
      <c r="M34" s="255">
        <v>8123.75</v>
      </c>
      <c r="N34" s="255">
        <v>8005</v>
      </c>
      <c r="O34" s="255">
        <v>2104750</v>
      </c>
      <c r="P34" s="256">
        <v>-5.6103466603673298E-3</v>
      </c>
    </row>
    <row r="35" spans="1:16" ht="12.75" customHeight="1">
      <c r="A35" s="247">
        <v>25</v>
      </c>
      <c r="B35" s="260" t="s">
        <v>68</v>
      </c>
      <c r="C35" s="252" t="s">
        <v>69</v>
      </c>
      <c r="D35" s="253">
        <v>45379</v>
      </c>
      <c r="E35" s="252">
        <v>1624.35</v>
      </c>
      <c r="F35" s="252">
        <v>1620.2666666666667</v>
      </c>
      <c r="G35" s="254">
        <v>1609.5333333333333</v>
      </c>
      <c r="H35" s="254">
        <v>1594.7166666666667</v>
      </c>
      <c r="I35" s="254">
        <v>1583.9833333333333</v>
      </c>
      <c r="J35" s="254">
        <v>1635.0833333333333</v>
      </c>
      <c r="K35" s="254">
        <v>1645.8166666666664</v>
      </c>
      <c r="L35" s="254">
        <v>1660.6333333333332</v>
      </c>
      <c r="M35" s="255">
        <v>1631</v>
      </c>
      <c r="N35" s="255">
        <v>1605.45</v>
      </c>
      <c r="O35" s="255">
        <v>9559500</v>
      </c>
      <c r="P35" s="256">
        <v>4.9408672798948753E-3</v>
      </c>
    </row>
    <row r="36" spans="1:16" ht="12.75" customHeight="1">
      <c r="A36" s="247">
        <v>26</v>
      </c>
      <c r="B36" s="260" t="s">
        <v>68</v>
      </c>
      <c r="C36" s="252" t="s">
        <v>70</v>
      </c>
      <c r="D36" s="253">
        <v>45379</v>
      </c>
      <c r="E36" s="252">
        <v>6615.65</v>
      </c>
      <c r="F36" s="252">
        <v>6600.2166666666672</v>
      </c>
      <c r="G36" s="254">
        <v>6550.4333333333343</v>
      </c>
      <c r="H36" s="254">
        <v>6485.2166666666672</v>
      </c>
      <c r="I36" s="254">
        <v>6435.4333333333343</v>
      </c>
      <c r="J36" s="254">
        <v>6665.4333333333343</v>
      </c>
      <c r="K36" s="254">
        <v>6715.2166666666672</v>
      </c>
      <c r="L36" s="254">
        <v>6780.4333333333343</v>
      </c>
      <c r="M36" s="255">
        <v>6650</v>
      </c>
      <c r="N36" s="255">
        <v>6535</v>
      </c>
      <c r="O36" s="255">
        <v>9520625</v>
      </c>
      <c r="P36" s="256">
        <v>-1.6210281580986825E-2</v>
      </c>
    </row>
    <row r="37" spans="1:16" ht="12.75" customHeight="1">
      <c r="A37" s="247">
        <v>27</v>
      </c>
      <c r="B37" s="260" t="s">
        <v>56</v>
      </c>
      <c r="C37" s="252" t="s">
        <v>71</v>
      </c>
      <c r="D37" s="253">
        <v>45379</v>
      </c>
      <c r="E37" s="252">
        <v>2265.35</v>
      </c>
      <c r="F37" s="252">
        <v>2254.1</v>
      </c>
      <c r="G37" s="254">
        <v>2236.6999999999998</v>
      </c>
      <c r="H37" s="254">
        <v>2208.0499999999997</v>
      </c>
      <c r="I37" s="254">
        <v>2190.6499999999996</v>
      </c>
      <c r="J37" s="254">
        <v>2282.75</v>
      </c>
      <c r="K37" s="254">
        <v>2300.1500000000005</v>
      </c>
      <c r="L37" s="254">
        <v>2328.8000000000002</v>
      </c>
      <c r="M37" s="255">
        <v>2271.5</v>
      </c>
      <c r="N37" s="255">
        <v>2225.4499999999998</v>
      </c>
      <c r="O37" s="255">
        <v>2372400</v>
      </c>
      <c r="P37" s="256">
        <v>7.416462917685411E-2</v>
      </c>
    </row>
    <row r="38" spans="1:16" ht="12.75" customHeight="1">
      <c r="A38" s="247">
        <v>28</v>
      </c>
      <c r="B38" s="260" t="s">
        <v>45</v>
      </c>
      <c r="C38" s="258" t="s">
        <v>72</v>
      </c>
      <c r="D38" s="253">
        <v>45379</v>
      </c>
      <c r="E38" s="252">
        <v>375.2</v>
      </c>
      <c r="F38" s="252">
        <v>376.4666666666667</v>
      </c>
      <c r="G38" s="254">
        <v>372.93333333333339</v>
      </c>
      <c r="H38" s="254">
        <v>370.66666666666669</v>
      </c>
      <c r="I38" s="254">
        <v>367.13333333333338</v>
      </c>
      <c r="J38" s="254">
        <v>378.73333333333341</v>
      </c>
      <c r="K38" s="254">
        <v>382.26666666666671</v>
      </c>
      <c r="L38" s="254">
        <v>384.53333333333342</v>
      </c>
      <c r="M38" s="255">
        <v>380</v>
      </c>
      <c r="N38" s="255">
        <v>374.2</v>
      </c>
      <c r="O38" s="255">
        <v>10100800</v>
      </c>
      <c r="P38" s="256">
        <v>1.3648041104688504E-2</v>
      </c>
    </row>
    <row r="39" spans="1:16" ht="12.75" customHeight="1">
      <c r="A39" s="247">
        <v>29</v>
      </c>
      <c r="B39" s="260" t="s">
        <v>63</v>
      </c>
      <c r="C39" s="252" t="s">
        <v>73</v>
      </c>
      <c r="D39" s="253">
        <v>45379</v>
      </c>
      <c r="E39" s="252">
        <v>201.2</v>
      </c>
      <c r="F39" s="252">
        <v>200.16666666666666</v>
      </c>
      <c r="G39" s="254">
        <v>198.5333333333333</v>
      </c>
      <c r="H39" s="254">
        <v>195.86666666666665</v>
      </c>
      <c r="I39" s="254">
        <v>194.23333333333329</v>
      </c>
      <c r="J39" s="254">
        <v>202.83333333333331</v>
      </c>
      <c r="K39" s="254">
        <v>204.4666666666667</v>
      </c>
      <c r="L39" s="254">
        <v>207.13333333333333</v>
      </c>
      <c r="M39" s="255">
        <v>201.8</v>
      </c>
      <c r="N39" s="255">
        <v>197.5</v>
      </c>
      <c r="O39" s="255">
        <v>100977500</v>
      </c>
      <c r="P39" s="256">
        <v>3.1790974343690235E-3</v>
      </c>
    </row>
    <row r="40" spans="1:16" ht="12.75" customHeight="1">
      <c r="A40" s="247">
        <v>30</v>
      </c>
      <c r="B40" s="260" t="s">
        <v>63</v>
      </c>
      <c r="C40" s="252" t="s">
        <v>74</v>
      </c>
      <c r="D40" s="253">
        <v>45379</v>
      </c>
      <c r="E40" s="252">
        <v>273</v>
      </c>
      <c r="F40" s="252">
        <v>271.28333333333336</v>
      </c>
      <c r="G40" s="254">
        <v>268.4666666666667</v>
      </c>
      <c r="H40" s="254">
        <v>263.93333333333334</v>
      </c>
      <c r="I40" s="254">
        <v>261.11666666666667</v>
      </c>
      <c r="J40" s="254">
        <v>275.81666666666672</v>
      </c>
      <c r="K40" s="254">
        <v>278.63333333333344</v>
      </c>
      <c r="L40" s="254">
        <v>283.16666666666674</v>
      </c>
      <c r="M40" s="255">
        <v>274.10000000000002</v>
      </c>
      <c r="N40" s="255">
        <v>266.75</v>
      </c>
      <c r="O40" s="255">
        <v>135684900</v>
      </c>
      <c r="P40" s="256">
        <v>-1.8741803105301012E-2</v>
      </c>
    </row>
    <row r="41" spans="1:16" ht="12.75" customHeight="1">
      <c r="A41" s="247">
        <v>31</v>
      </c>
      <c r="B41" s="260" t="s">
        <v>59</v>
      </c>
      <c r="C41" s="252" t="s">
        <v>75</v>
      </c>
      <c r="D41" s="253">
        <v>45379</v>
      </c>
      <c r="E41" s="252">
        <v>1436.3</v>
      </c>
      <c r="F41" s="252">
        <v>1429.0833333333333</v>
      </c>
      <c r="G41" s="254">
        <v>1419.2666666666664</v>
      </c>
      <c r="H41" s="254">
        <v>1402.2333333333331</v>
      </c>
      <c r="I41" s="254">
        <v>1392.4166666666663</v>
      </c>
      <c r="J41" s="254">
        <v>1446.1166666666666</v>
      </c>
      <c r="K41" s="254">
        <v>1455.9333333333336</v>
      </c>
      <c r="L41" s="254">
        <v>1472.9666666666667</v>
      </c>
      <c r="M41" s="255">
        <v>1438.9</v>
      </c>
      <c r="N41" s="255">
        <v>1412.05</v>
      </c>
      <c r="O41" s="255">
        <v>2637375</v>
      </c>
      <c r="P41" s="256">
        <v>-1.1107986501687289E-2</v>
      </c>
    </row>
    <row r="42" spans="1:16" ht="12.75" customHeight="1">
      <c r="A42" s="247">
        <v>32</v>
      </c>
      <c r="B42" s="260" t="s">
        <v>41</v>
      </c>
      <c r="C42" s="252" t="s">
        <v>76</v>
      </c>
      <c r="D42" s="253">
        <v>45379</v>
      </c>
      <c r="E42" s="252">
        <v>206.65</v>
      </c>
      <c r="F42" s="252">
        <v>207.04999999999998</v>
      </c>
      <c r="G42" s="254">
        <v>204.99999999999997</v>
      </c>
      <c r="H42" s="254">
        <v>203.35</v>
      </c>
      <c r="I42" s="254">
        <v>201.29999999999998</v>
      </c>
      <c r="J42" s="254">
        <v>208.69999999999996</v>
      </c>
      <c r="K42" s="254">
        <v>210.74999999999997</v>
      </c>
      <c r="L42" s="254">
        <v>212.39999999999995</v>
      </c>
      <c r="M42" s="255">
        <v>209.1</v>
      </c>
      <c r="N42" s="255">
        <v>205.4</v>
      </c>
      <c r="O42" s="255">
        <v>125468400</v>
      </c>
      <c r="P42" s="256">
        <v>1.5173177143384217E-2</v>
      </c>
    </row>
    <row r="43" spans="1:16" ht="12.75" customHeight="1">
      <c r="A43" s="247">
        <v>33</v>
      </c>
      <c r="B43" s="260" t="s">
        <v>59</v>
      </c>
      <c r="C43" s="252" t="s">
        <v>77</v>
      </c>
      <c r="D43" s="253">
        <v>45379</v>
      </c>
      <c r="E43" s="252">
        <v>556.5</v>
      </c>
      <c r="F43" s="252">
        <v>560.55000000000007</v>
      </c>
      <c r="G43" s="254">
        <v>546.15000000000009</v>
      </c>
      <c r="H43" s="254">
        <v>535.80000000000007</v>
      </c>
      <c r="I43" s="254">
        <v>521.40000000000009</v>
      </c>
      <c r="J43" s="254">
        <v>570.90000000000009</v>
      </c>
      <c r="K43" s="254">
        <v>585.29999999999995</v>
      </c>
      <c r="L43" s="254">
        <v>595.65000000000009</v>
      </c>
      <c r="M43" s="255">
        <v>574.95000000000005</v>
      </c>
      <c r="N43" s="255">
        <v>550.20000000000005</v>
      </c>
      <c r="O43" s="255">
        <v>17724960</v>
      </c>
      <c r="P43" s="256">
        <v>2.8256374913852515E-2</v>
      </c>
    </row>
    <row r="44" spans="1:16" ht="12.75" customHeight="1">
      <c r="A44" s="247">
        <v>34</v>
      </c>
      <c r="B44" s="260" t="s">
        <v>56</v>
      </c>
      <c r="C44" s="252" t="s">
        <v>78</v>
      </c>
      <c r="D44" s="253">
        <v>45379</v>
      </c>
      <c r="E44" s="252">
        <v>1188.9000000000001</v>
      </c>
      <c r="F44" s="252">
        <v>1180.5333333333335</v>
      </c>
      <c r="G44" s="254">
        <v>1168.366666666667</v>
      </c>
      <c r="H44" s="254">
        <v>1147.8333333333335</v>
      </c>
      <c r="I44" s="254">
        <v>1135.666666666667</v>
      </c>
      <c r="J44" s="254">
        <v>1201.0666666666671</v>
      </c>
      <c r="K44" s="254">
        <v>1213.2333333333336</v>
      </c>
      <c r="L44" s="254">
        <v>1233.7666666666671</v>
      </c>
      <c r="M44" s="255">
        <v>1192.7</v>
      </c>
      <c r="N44" s="255">
        <v>1160</v>
      </c>
      <c r="O44" s="255">
        <v>7742500</v>
      </c>
      <c r="P44" s="256">
        <v>-4.5001607200257148E-3</v>
      </c>
    </row>
    <row r="45" spans="1:16" ht="12.75" customHeight="1">
      <c r="A45" s="247">
        <v>35</v>
      </c>
      <c r="B45" s="260" t="s">
        <v>79</v>
      </c>
      <c r="C45" s="252" t="s">
        <v>80</v>
      </c>
      <c r="D45" s="253">
        <v>45379</v>
      </c>
      <c r="E45" s="252">
        <v>1136.3</v>
      </c>
      <c r="F45" s="252">
        <v>1135.1666666666665</v>
      </c>
      <c r="G45" s="254">
        <v>1123.7333333333331</v>
      </c>
      <c r="H45" s="254">
        <v>1111.1666666666665</v>
      </c>
      <c r="I45" s="254">
        <v>1099.7333333333331</v>
      </c>
      <c r="J45" s="254">
        <v>1147.7333333333331</v>
      </c>
      <c r="K45" s="254">
        <v>1159.1666666666665</v>
      </c>
      <c r="L45" s="254">
        <v>1171.7333333333331</v>
      </c>
      <c r="M45" s="255">
        <v>1146.5999999999999</v>
      </c>
      <c r="N45" s="255">
        <v>1122.5999999999999</v>
      </c>
      <c r="O45" s="255">
        <v>37141200</v>
      </c>
      <c r="P45" s="256">
        <v>2.3134094001884226E-2</v>
      </c>
    </row>
    <row r="46" spans="1:16" ht="12.75" customHeight="1">
      <c r="A46" s="247">
        <v>36</v>
      </c>
      <c r="B46" s="260" t="s">
        <v>41</v>
      </c>
      <c r="C46" s="252" t="s">
        <v>81</v>
      </c>
      <c r="D46" s="253">
        <v>45379</v>
      </c>
      <c r="E46" s="252">
        <v>237</v>
      </c>
      <c r="F46" s="252">
        <v>235.20000000000002</v>
      </c>
      <c r="G46" s="254">
        <v>231.95000000000005</v>
      </c>
      <c r="H46" s="254">
        <v>226.90000000000003</v>
      </c>
      <c r="I46" s="254">
        <v>223.65000000000006</v>
      </c>
      <c r="J46" s="254">
        <v>240.25000000000003</v>
      </c>
      <c r="K46" s="254">
        <v>243.49999999999997</v>
      </c>
      <c r="L46" s="254">
        <v>248.55</v>
      </c>
      <c r="M46" s="255">
        <v>238.45</v>
      </c>
      <c r="N46" s="255">
        <v>230.15</v>
      </c>
      <c r="O46" s="255">
        <v>92652000</v>
      </c>
      <c r="P46" s="256">
        <v>-1.2699300699300699E-2</v>
      </c>
    </row>
    <row r="47" spans="1:16" ht="12.75" customHeight="1">
      <c r="A47" s="247">
        <v>37</v>
      </c>
      <c r="B47" s="260" t="s">
        <v>43</v>
      </c>
      <c r="C47" s="252" t="s">
        <v>82</v>
      </c>
      <c r="D47" s="253">
        <v>45379</v>
      </c>
      <c r="E47" s="252">
        <v>275.05</v>
      </c>
      <c r="F47" s="252">
        <v>277.58333333333337</v>
      </c>
      <c r="G47" s="254">
        <v>271.06666666666672</v>
      </c>
      <c r="H47" s="254">
        <v>267.08333333333337</v>
      </c>
      <c r="I47" s="254">
        <v>260.56666666666672</v>
      </c>
      <c r="J47" s="254">
        <v>281.56666666666672</v>
      </c>
      <c r="K47" s="254">
        <v>288.08333333333337</v>
      </c>
      <c r="L47" s="254">
        <v>292.06666666666672</v>
      </c>
      <c r="M47" s="255">
        <v>284.10000000000002</v>
      </c>
      <c r="N47" s="255">
        <v>273.60000000000002</v>
      </c>
      <c r="O47" s="255">
        <v>44822500</v>
      </c>
      <c r="P47" s="256">
        <v>4.8663508217815989E-2</v>
      </c>
    </row>
    <row r="48" spans="1:16" ht="12.75" customHeight="1">
      <c r="A48" s="247">
        <v>38</v>
      </c>
      <c r="B48" s="260" t="s">
        <v>56</v>
      </c>
      <c r="C48" s="252" t="s">
        <v>83</v>
      </c>
      <c r="D48" s="253">
        <v>45379</v>
      </c>
      <c r="E48" s="252">
        <v>29146.65</v>
      </c>
      <c r="F48" s="252">
        <v>29183.5</v>
      </c>
      <c r="G48" s="254">
        <v>28943.15</v>
      </c>
      <c r="H48" s="254">
        <v>28739.65</v>
      </c>
      <c r="I48" s="254">
        <v>28499.300000000003</v>
      </c>
      <c r="J48" s="254">
        <v>29387</v>
      </c>
      <c r="K48" s="254">
        <v>29627.35</v>
      </c>
      <c r="L48" s="254">
        <v>29830.85</v>
      </c>
      <c r="M48" s="255">
        <v>29423.85</v>
      </c>
      <c r="N48" s="255">
        <v>28980</v>
      </c>
      <c r="O48" s="255">
        <v>233600</v>
      </c>
      <c r="P48" s="256">
        <v>4.870931537598204E-2</v>
      </c>
    </row>
    <row r="49" spans="1:16" ht="12.75" customHeight="1">
      <c r="A49" s="247">
        <v>39</v>
      </c>
      <c r="B49" s="260" t="s">
        <v>84</v>
      </c>
      <c r="C49" s="252" t="s">
        <v>85</v>
      </c>
      <c r="D49" s="253">
        <v>45379</v>
      </c>
      <c r="E49" s="252">
        <v>623</v>
      </c>
      <c r="F49" s="252">
        <v>621.58333333333337</v>
      </c>
      <c r="G49" s="254">
        <v>613.16666666666674</v>
      </c>
      <c r="H49" s="254">
        <v>603.33333333333337</v>
      </c>
      <c r="I49" s="254">
        <v>594.91666666666674</v>
      </c>
      <c r="J49" s="254">
        <v>631.41666666666674</v>
      </c>
      <c r="K49" s="254">
        <v>639.83333333333348</v>
      </c>
      <c r="L49" s="254">
        <v>649.66666666666674</v>
      </c>
      <c r="M49" s="255">
        <v>630</v>
      </c>
      <c r="N49" s="255">
        <v>611.75</v>
      </c>
      <c r="O49" s="255">
        <v>31764600</v>
      </c>
      <c r="P49" s="256">
        <v>-7.8709169618260532E-3</v>
      </c>
    </row>
    <row r="50" spans="1:16" ht="12.75" customHeight="1">
      <c r="A50" s="247">
        <v>40</v>
      </c>
      <c r="B50" s="260" t="s">
        <v>59</v>
      </c>
      <c r="C50" s="252" t="s">
        <v>86</v>
      </c>
      <c r="D50" s="253">
        <v>45379</v>
      </c>
      <c r="E50" s="252">
        <v>4953.3500000000004</v>
      </c>
      <c r="F50" s="252">
        <v>4970.6500000000005</v>
      </c>
      <c r="G50" s="254">
        <v>4929.7000000000007</v>
      </c>
      <c r="H50" s="254">
        <v>4906.05</v>
      </c>
      <c r="I50" s="254">
        <v>4865.1000000000004</v>
      </c>
      <c r="J50" s="254">
        <v>4994.3000000000011</v>
      </c>
      <c r="K50" s="254">
        <v>5035.25</v>
      </c>
      <c r="L50" s="254">
        <v>5058.9000000000015</v>
      </c>
      <c r="M50" s="255">
        <v>5011.6000000000004</v>
      </c>
      <c r="N50" s="255">
        <v>4947</v>
      </c>
      <c r="O50" s="255">
        <v>2506000</v>
      </c>
      <c r="P50" s="256">
        <v>-1.3549055551127761E-3</v>
      </c>
    </row>
    <row r="51" spans="1:16" ht="12.75" customHeight="1">
      <c r="A51" s="247">
        <v>41</v>
      </c>
      <c r="B51" s="260" t="s">
        <v>87</v>
      </c>
      <c r="C51" s="257" t="s">
        <v>88</v>
      </c>
      <c r="D51" s="253">
        <v>45379</v>
      </c>
      <c r="E51" s="252">
        <v>780.25</v>
      </c>
      <c r="F51" s="252">
        <v>783.51666666666677</v>
      </c>
      <c r="G51" s="254">
        <v>772.73333333333358</v>
      </c>
      <c r="H51" s="254">
        <v>765.21666666666681</v>
      </c>
      <c r="I51" s="254">
        <v>754.43333333333362</v>
      </c>
      <c r="J51" s="254">
        <v>791.03333333333353</v>
      </c>
      <c r="K51" s="254">
        <v>801.81666666666661</v>
      </c>
      <c r="L51" s="254">
        <v>809.33333333333348</v>
      </c>
      <c r="M51" s="255">
        <v>794.3</v>
      </c>
      <c r="N51" s="255">
        <v>776</v>
      </c>
      <c r="O51" s="255">
        <v>7739000</v>
      </c>
      <c r="P51" s="256">
        <v>1.3887069304336435E-2</v>
      </c>
    </row>
    <row r="52" spans="1:16" ht="12.75" customHeight="1">
      <c r="A52" s="247">
        <v>42</v>
      </c>
      <c r="B52" s="260" t="s">
        <v>63</v>
      </c>
      <c r="C52" s="252" t="s">
        <v>89</v>
      </c>
      <c r="D52" s="253">
        <v>45379</v>
      </c>
      <c r="E52" s="252">
        <v>582.70000000000005</v>
      </c>
      <c r="F52" s="252">
        <v>579.11666666666667</v>
      </c>
      <c r="G52" s="254">
        <v>574.73333333333335</v>
      </c>
      <c r="H52" s="254">
        <v>566.76666666666665</v>
      </c>
      <c r="I52" s="254">
        <v>562.38333333333333</v>
      </c>
      <c r="J52" s="254">
        <v>587.08333333333337</v>
      </c>
      <c r="K52" s="254">
        <v>591.46666666666681</v>
      </c>
      <c r="L52" s="254">
        <v>599.43333333333339</v>
      </c>
      <c r="M52" s="255">
        <v>583.5</v>
      </c>
      <c r="N52" s="255">
        <v>571.15</v>
      </c>
      <c r="O52" s="255">
        <v>41922900</v>
      </c>
      <c r="P52" s="256">
        <v>4.3691604490152587E-2</v>
      </c>
    </row>
    <row r="53" spans="1:16" ht="12.75" customHeight="1">
      <c r="A53" s="247">
        <v>43</v>
      </c>
      <c r="B53" s="260" t="s">
        <v>68</v>
      </c>
      <c r="C53" s="259" t="s">
        <v>90</v>
      </c>
      <c r="D53" s="253">
        <v>45379</v>
      </c>
      <c r="E53" s="252">
        <v>796.05</v>
      </c>
      <c r="F53" s="252">
        <v>791.94999999999993</v>
      </c>
      <c r="G53" s="254">
        <v>784.09999999999991</v>
      </c>
      <c r="H53" s="254">
        <v>772.15</v>
      </c>
      <c r="I53" s="254">
        <v>764.3</v>
      </c>
      <c r="J53" s="254">
        <v>803.89999999999986</v>
      </c>
      <c r="K53" s="254">
        <v>811.75</v>
      </c>
      <c r="L53" s="254">
        <v>823.69999999999982</v>
      </c>
      <c r="M53" s="255">
        <v>799.8</v>
      </c>
      <c r="N53" s="255">
        <v>780</v>
      </c>
      <c r="O53" s="255">
        <v>3547050</v>
      </c>
      <c r="P53" s="256">
        <v>-3.1158455392809589E-2</v>
      </c>
    </row>
    <row r="54" spans="1:16" ht="12.75" customHeight="1">
      <c r="A54" s="247">
        <v>44</v>
      </c>
      <c r="B54" s="260" t="s">
        <v>45</v>
      </c>
      <c r="C54" s="257" t="s">
        <v>91</v>
      </c>
      <c r="D54" s="253">
        <v>45379</v>
      </c>
      <c r="E54" s="252">
        <v>356.45</v>
      </c>
      <c r="F54" s="252">
        <v>355.34999999999997</v>
      </c>
      <c r="G54" s="254">
        <v>352.84999999999991</v>
      </c>
      <c r="H54" s="254">
        <v>349.24999999999994</v>
      </c>
      <c r="I54" s="254">
        <v>346.74999999999989</v>
      </c>
      <c r="J54" s="254">
        <v>358.94999999999993</v>
      </c>
      <c r="K54" s="254">
        <v>361.45000000000005</v>
      </c>
      <c r="L54" s="254">
        <v>365.04999999999995</v>
      </c>
      <c r="M54" s="255">
        <v>357.85</v>
      </c>
      <c r="N54" s="255">
        <v>351.75</v>
      </c>
      <c r="O54" s="255">
        <v>8966100</v>
      </c>
      <c r="P54" s="256">
        <v>5.9688765721594541E-3</v>
      </c>
    </row>
    <row r="55" spans="1:16" ht="12.75" customHeight="1">
      <c r="A55" s="247">
        <v>45</v>
      </c>
      <c r="B55" s="260" t="s">
        <v>68</v>
      </c>
      <c r="C55" s="252" t="s">
        <v>92</v>
      </c>
      <c r="D55" s="253">
        <v>45379</v>
      </c>
      <c r="E55" s="252">
        <v>1102.6500000000001</v>
      </c>
      <c r="F55" s="252">
        <v>1098.0666666666666</v>
      </c>
      <c r="G55" s="254">
        <v>1090.6333333333332</v>
      </c>
      <c r="H55" s="254">
        <v>1078.6166666666666</v>
      </c>
      <c r="I55" s="254">
        <v>1071.1833333333332</v>
      </c>
      <c r="J55" s="254">
        <v>1110.0833333333333</v>
      </c>
      <c r="K55" s="254">
        <v>1117.5166666666667</v>
      </c>
      <c r="L55" s="254">
        <v>1129.5333333333333</v>
      </c>
      <c r="M55" s="255">
        <v>1105.5</v>
      </c>
      <c r="N55" s="255">
        <v>1086.05</v>
      </c>
      <c r="O55" s="255">
        <v>12893125</v>
      </c>
      <c r="P55" s="256">
        <v>2.6114206128133706E-2</v>
      </c>
    </row>
    <row r="56" spans="1:16" ht="12.75" customHeight="1">
      <c r="A56" s="247">
        <v>46</v>
      </c>
      <c r="B56" s="260" t="s">
        <v>43</v>
      </c>
      <c r="C56" s="252" t="s">
        <v>93</v>
      </c>
      <c r="D56" s="253">
        <v>45379</v>
      </c>
      <c r="E56" s="252">
        <v>1473.3</v>
      </c>
      <c r="F56" s="252">
        <v>1477.8166666666666</v>
      </c>
      <c r="G56" s="254">
        <v>1463.2833333333333</v>
      </c>
      <c r="H56" s="254">
        <v>1453.2666666666667</v>
      </c>
      <c r="I56" s="254">
        <v>1438.7333333333333</v>
      </c>
      <c r="J56" s="254">
        <v>1487.8333333333333</v>
      </c>
      <c r="K56" s="254">
        <v>1502.3666666666666</v>
      </c>
      <c r="L56" s="254">
        <v>1512.3833333333332</v>
      </c>
      <c r="M56" s="255">
        <v>1492.35</v>
      </c>
      <c r="N56" s="255">
        <v>1467.8</v>
      </c>
      <c r="O56" s="255">
        <v>9602450</v>
      </c>
      <c r="P56" s="256">
        <v>-6.9239042753428343E-3</v>
      </c>
    </row>
    <row r="57" spans="1:16" ht="12.75" customHeight="1">
      <c r="A57" s="247">
        <v>47</v>
      </c>
      <c r="B57" s="260" t="s">
        <v>45</v>
      </c>
      <c r="C57" s="252" t="s">
        <v>94</v>
      </c>
      <c r="D57" s="253">
        <v>45379</v>
      </c>
      <c r="E57" s="252">
        <v>449.7</v>
      </c>
      <c r="F57" s="252">
        <v>447.55</v>
      </c>
      <c r="G57" s="254">
        <v>443.15000000000003</v>
      </c>
      <c r="H57" s="254">
        <v>436.6</v>
      </c>
      <c r="I57" s="254">
        <v>432.20000000000005</v>
      </c>
      <c r="J57" s="254">
        <v>454.1</v>
      </c>
      <c r="K57" s="254">
        <v>458.5</v>
      </c>
      <c r="L57" s="254">
        <v>465.05</v>
      </c>
      <c r="M57" s="255">
        <v>451.95</v>
      </c>
      <c r="N57" s="255">
        <v>441</v>
      </c>
      <c r="O57" s="255">
        <v>64526700</v>
      </c>
      <c r="P57" s="256">
        <v>6.8814103614378867E-3</v>
      </c>
    </row>
    <row r="58" spans="1:16" ht="12.75" customHeight="1">
      <c r="A58" s="247">
        <v>48</v>
      </c>
      <c r="B58" s="260" t="s">
        <v>87</v>
      </c>
      <c r="C58" s="252" t="s">
        <v>95</v>
      </c>
      <c r="D58" s="253">
        <v>45379</v>
      </c>
      <c r="E58" s="252">
        <v>6538.2</v>
      </c>
      <c r="F58" s="252">
        <v>6562.4666666666672</v>
      </c>
      <c r="G58" s="254">
        <v>6473.7333333333345</v>
      </c>
      <c r="H58" s="254">
        <v>6409.2666666666673</v>
      </c>
      <c r="I58" s="254">
        <v>6320.5333333333347</v>
      </c>
      <c r="J58" s="254">
        <v>6626.9333333333343</v>
      </c>
      <c r="K58" s="254">
        <v>6715.6666666666679</v>
      </c>
      <c r="L58" s="254">
        <v>6780.1333333333341</v>
      </c>
      <c r="M58" s="255">
        <v>6651.2</v>
      </c>
      <c r="N58" s="255">
        <v>6498</v>
      </c>
      <c r="O58" s="255">
        <v>1210950</v>
      </c>
      <c r="P58" s="256">
        <v>-2.629357134241949E-2</v>
      </c>
    </row>
    <row r="59" spans="1:16" ht="12.75" customHeight="1">
      <c r="A59" s="247">
        <v>49</v>
      </c>
      <c r="B59" s="260" t="s">
        <v>59</v>
      </c>
      <c r="C59" s="252" t="s">
        <v>96</v>
      </c>
      <c r="D59" s="253">
        <v>45379</v>
      </c>
      <c r="E59" s="252">
        <v>2548.5500000000002</v>
      </c>
      <c r="F59" s="252">
        <v>2548.1166666666668</v>
      </c>
      <c r="G59" s="254">
        <v>2531.8333333333335</v>
      </c>
      <c r="H59" s="254">
        <v>2515.1166666666668</v>
      </c>
      <c r="I59" s="254">
        <v>2498.8333333333335</v>
      </c>
      <c r="J59" s="254">
        <v>2564.8333333333335</v>
      </c>
      <c r="K59" s="254">
        <v>2581.1166666666663</v>
      </c>
      <c r="L59" s="254">
        <v>2597.8333333333335</v>
      </c>
      <c r="M59" s="255">
        <v>2564.4</v>
      </c>
      <c r="N59" s="255">
        <v>2531.4</v>
      </c>
      <c r="O59" s="255">
        <v>3224900</v>
      </c>
      <c r="P59" s="256">
        <v>-3.9995676143119666E-3</v>
      </c>
    </row>
    <row r="60" spans="1:16" ht="12.75" customHeight="1">
      <c r="A60" s="247">
        <v>50</v>
      </c>
      <c r="B60" s="260" t="s">
        <v>45</v>
      </c>
      <c r="C60" s="252" t="s">
        <v>97</v>
      </c>
      <c r="D60" s="253">
        <v>45379</v>
      </c>
      <c r="E60" s="252">
        <v>984.45</v>
      </c>
      <c r="F60" s="252">
        <v>986.08333333333337</v>
      </c>
      <c r="G60" s="254">
        <v>977.16666666666674</v>
      </c>
      <c r="H60" s="254">
        <v>969.88333333333333</v>
      </c>
      <c r="I60" s="254">
        <v>960.9666666666667</v>
      </c>
      <c r="J60" s="254">
        <v>993.36666666666679</v>
      </c>
      <c r="K60" s="254">
        <v>1002.2833333333335</v>
      </c>
      <c r="L60" s="254">
        <v>1009.5666666666668</v>
      </c>
      <c r="M60" s="255">
        <v>995</v>
      </c>
      <c r="N60" s="255">
        <v>978.8</v>
      </c>
      <c r="O60" s="255">
        <v>17731000</v>
      </c>
      <c r="P60" s="256">
        <v>-1.2392271728721906E-3</v>
      </c>
    </row>
    <row r="61" spans="1:16" ht="12.75" customHeight="1">
      <c r="A61" s="247">
        <v>51</v>
      </c>
      <c r="B61" s="260" t="s">
        <v>45</v>
      </c>
      <c r="C61" s="259" t="s">
        <v>98</v>
      </c>
      <c r="D61" s="253">
        <v>45379</v>
      </c>
      <c r="E61" s="252">
        <v>1088.1500000000001</v>
      </c>
      <c r="F61" s="252">
        <v>1081.6333333333334</v>
      </c>
      <c r="G61" s="254">
        <v>1072.8666666666668</v>
      </c>
      <c r="H61" s="254">
        <v>1057.5833333333333</v>
      </c>
      <c r="I61" s="254">
        <v>1048.8166666666666</v>
      </c>
      <c r="J61" s="254">
        <v>1096.916666666667</v>
      </c>
      <c r="K61" s="254">
        <v>1105.6833333333338</v>
      </c>
      <c r="L61" s="254">
        <v>1120.9666666666672</v>
      </c>
      <c r="M61" s="255">
        <v>1090.4000000000001</v>
      </c>
      <c r="N61" s="255">
        <v>1066.3499999999999</v>
      </c>
      <c r="O61" s="255">
        <v>1463700</v>
      </c>
      <c r="P61" s="256">
        <v>-9.0047393364928903E-3</v>
      </c>
    </row>
    <row r="62" spans="1:16" ht="12.75" customHeight="1">
      <c r="A62" s="247">
        <v>52</v>
      </c>
      <c r="B62" s="260" t="s">
        <v>41</v>
      </c>
      <c r="C62" s="257" t="s">
        <v>99</v>
      </c>
      <c r="D62" s="253">
        <v>45379</v>
      </c>
      <c r="E62" s="252">
        <v>297.5</v>
      </c>
      <c r="F62" s="252">
        <v>296.41666666666669</v>
      </c>
      <c r="G62" s="254">
        <v>294.08333333333337</v>
      </c>
      <c r="H62" s="254">
        <v>290.66666666666669</v>
      </c>
      <c r="I62" s="254">
        <v>288.33333333333337</v>
      </c>
      <c r="J62" s="254">
        <v>299.83333333333337</v>
      </c>
      <c r="K62" s="254">
        <v>302.16666666666674</v>
      </c>
      <c r="L62" s="254">
        <v>305.58333333333337</v>
      </c>
      <c r="M62" s="255">
        <v>298.75</v>
      </c>
      <c r="N62" s="255">
        <v>293</v>
      </c>
      <c r="O62" s="255">
        <v>16785000</v>
      </c>
      <c r="P62" s="256">
        <v>-1.1658717541070483E-2</v>
      </c>
    </row>
    <row r="63" spans="1:16" ht="12.75" customHeight="1">
      <c r="A63" s="247">
        <v>53</v>
      </c>
      <c r="B63" s="260" t="s">
        <v>63</v>
      </c>
      <c r="C63" s="252" t="s">
        <v>100</v>
      </c>
      <c r="D63" s="253">
        <v>45379</v>
      </c>
      <c r="E63" s="252">
        <v>138.55000000000001</v>
      </c>
      <c r="F63" s="252">
        <v>137.9</v>
      </c>
      <c r="G63" s="254">
        <v>136.9</v>
      </c>
      <c r="H63" s="254">
        <v>135.25</v>
      </c>
      <c r="I63" s="254">
        <v>134.25</v>
      </c>
      <c r="J63" s="254">
        <v>139.55000000000001</v>
      </c>
      <c r="K63" s="254">
        <v>140.55000000000001</v>
      </c>
      <c r="L63" s="254">
        <v>142.20000000000002</v>
      </c>
      <c r="M63" s="255">
        <v>138.9</v>
      </c>
      <c r="N63" s="255">
        <v>136.25</v>
      </c>
      <c r="O63" s="255">
        <v>41965000</v>
      </c>
      <c r="P63" s="256">
        <v>5.8724832214765103E-3</v>
      </c>
    </row>
    <row r="64" spans="1:16" ht="12.75" customHeight="1">
      <c r="A64" s="247">
        <v>54</v>
      </c>
      <c r="B64" s="260" t="s">
        <v>41</v>
      </c>
      <c r="C64" s="252" t="s">
        <v>101</v>
      </c>
      <c r="D64" s="253">
        <v>45379</v>
      </c>
      <c r="E64" s="252">
        <v>2741.3</v>
      </c>
      <c r="F64" s="252">
        <v>2749.2333333333336</v>
      </c>
      <c r="G64" s="254">
        <v>2724.2166666666672</v>
      </c>
      <c r="H64" s="254">
        <v>2707.1333333333337</v>
      </c>
      <c r="I64" s="254">
        <v>2682.1166666666672</v>
      </c>
      <c r="J64" s="254">
        <v>2766.3166666666671</v>
      </c>
      <c r="K64" s="254">
        <v>2791.3333333333335</v>
      </c>
      <c r="L64" s="254">
        <v>2808.416666666667</v>
      </c>
      <c r="M64" s="255">
        <v>2774.25</v>
      </c>
      <c r="N64" s="255">
        <v>2732.15</v>
      </c>
      <c r="O64" s="255">
        <v>3923700</v>
      </c>
      <c r="P64" s="256">
        <v>1.5686883590898502E-2</v>
      </c>
    </row>
    <row r="65" spans="1:16" ht="12.75" customHeight="1">
      <c r="A65" s="247">
        <v>55</v>
      </c>
      <c r="B65" s="260" t="s">
        <v>59</v>
      </c>
      <c r="C65" s="252" t="s">
        <v>102</v>
      </c>
      <c r="D65" s="253">
        <v>45379</v>
      </c>
      <c r="E65" s="252">
        <v>544.15</v>
      </c>
      <c r="F65" s="252">
        <v>544.55000000000007</v>
      </c>
      <c r="G65" s="254">
        <v>541.85000000000014</v>
      </c>
      <c r="H65" s="254">
        <v>539.55000000000007</v>
      </c>
      <c r="I65" s="254">
        <v>536.85000000000014</v>
      </c>
      <c r="J65" s="254">
        <v>546.85000000000014</v>
      </c>
      <c r="K65" s="254">
        <v>549.55000000000018</v>
      </c>
      <c r="L65" s="254">
        <v>551.85000000000014</v>
      </c>
      <c r="M65" s="255">
        <v>547.25</v>
      </c>
      <c r="N65" s="255">
        <v>542.25</v>
      </c>
      <c r="O65" s="255">
        <v>22276250</v>
      </c>
      <c r="P65" s="256">
        <v>-2.8048917311791766E-4</v>
      </c>
    </row>
    <row r="66" spans="1:16" ht="12.75" customHeight="1">
      <c r="A66" s="247">
        <v>56</v>
      </c>
      <c r="B66" s="260" t="s">
        <v>49</v>
      </c>
      <c r="C66" s="257" t="s">
        <v>103</v>
      </c>
      <c r="D66" s="253">
        <v>45379</v>
      </c>
      <c r="E66" s="252">
        <v>2068</v>
      </c>
      <c r="F66" s="252">
        <v>2061.0500000000002</v>
      </c>
      <c r="G66" s="254">
        <v>2050.5000000000005</v>
      </c>
      <c r="H66" s="254">
        <v>2033.0000000000002</v>
      </c>
      <c r="I66" s="254">
        <v>2022.4500000000005</v>
      </c>
      <c r="J66" s="254">
        <v>2078.5500000000002</v>
      </c>
      <c r="K66" s="254">
        <v>2089.0999999999995</v>
      </c>
      <c r="L66" s="254">
        <v>2106.6000000000004</v>
      </c>
      <c r="M66" s="255">
        <v>2071.6</v>
      </c>
      <c r="N66" s="255">
        <v>2043.55</v>
      </c>
      <c r="O66" s="255">
        <v>3175000</v>
      </c>
      <c r="P66" s="256">
        <v>1.5431358439274007E-2</v>
      </c>
    </row>
    <row r="67" spans="1:16" ht="12.75" customHeight="1">
      <c r="A67" s="247">
        <v>57</v>
      </c>
      <c r="B67" s="260" t="s">
        <v>39</v>
      </c>
      <c r="C67" s="252" t="s">
        <v>104</v>
      </c>
      <c r="D67" s="253">
        <v>45379</v>
      </c>
      <c r="E67" s="252">
        <v>2237</v>
      </c>
      <c r="F67" s="252">
        <v>2235.9666666666667</v>
      </c>
      <c r="G67" s="254">
        <v>2225.4833333333336</v>
      </c>
      <c r="H67" s="254">
        <v>2213.9666666666667</v>
      </c>
      <c r="I67" s="254">
        <v>2203.4833333333336</v>
      </c>
      <c r="J67" s="254">
        <v>2247.4833333333336</v>
      </c>
      <c r="K67" s="254">
        <v>2257.9666666666662</v>
      </c>
      <c r="L67" s="254">
        <v>2269.4833333333336</v>
      </c>
      <c r="M67" s="255">
        <v>2246.4499999999998</v>
      </c>
      <c r="N67" s="255">
        <v>2224.4499999999998</v>
      </c>
      <c r="O67" s="255">
        <v>2765100</v>
      </c>
      <c r="P67" s="256">
        <v>-7.2167169323567428E-3</v>
      </c>
    </row>
    <row r="68" spans="1:16" ht="12.75" customHeight="1">
      <c r="A68" s="247">
        <v>58</v>
      </c>
      <c r="B68" s="260" t="s">
        <v>45</v>
      </c>
      <c r="C68" s="257" t="s">
        <v>105</v>
      </c>
      <c r="D68" s="253" t="e">
        <v>#N/A</v>
      </c>
      <c r="E68" s="252" t="e">
        <v>#N/A</v>
      </c>
      <c r="F68" s="252" t="e">
        <v>#N/A</v>
      </c>
      <c r="G68" s="254" t="e">
        <v>#N/A</v>
      </c>
      <c r="H68" s="254" t="e">
        <v>#N/A</v>
      </c>
      <c r="I68" s="254" t="e">
        <v>#N/A</v>
      </c>
      <c r="J68" s="254" t="e">
        <v>#N/A</v>
      </c>
      <c r="K68" s="254" t="e">
        <v>#N/A</v>
      </c>
      <c r="L68" s="254" t="e">
        <v>#N/A</v>
      </c>
      <c r="M68" s="255" t="e">
        <v>#N/A</v>
      </c>
      <c r="N68" s="255" t="e">
        <v>#N/A</v>
      </c>
      <c r="O68" s="255" t="e">
        <v>#N/A</v>
      </c>
      <c r="P68" s="256" t="e">
        <v>#N/A</v>
      </c>
    </row>
    <row r="69" spans="1:16" ht="12.75" customHeight="1">
      <c r="A69" s="247">
        <v>59</v>
      </c>
      <c r="B69" s="260" t="s">
        <v>43</v>
      </c>
      <c r="C69" s="252" t="s">
        <v>106</v>
      </c>
      <c r="D69" s="253">
        <v>45379</v>
      </c>
      <c r="E69" s="252">
        <v>3497.7</v>
      </c>
      <c r="F69" s="252">
        <v>3510.15</v>
      </c>
      <c r="G69" s="254">
        <v>3481.3</v>
      </c>
      <c r="H69" s="254">
        <v>3464.9</v>
      </c>
      <c r="I69" s="254">
        <v>3436.05</v>
      </c>
      <c r="J69" s="254">
        <v>3526.55</v>
      </c>
      <c r="K69" s="254">
        <v>3555.3999999999996</v>
      </c>
      <c r="L69" s="254">
        <v>3571.8</v>
      </c>
      <c r="M69" s="255">
        <v>3539</v>
      </c>
      <c r="N69" s="255">
        <v>3493.75</v>
      </c>
      <c r="O69" s="255">
        <v>4034000</v>
      </c>
      <c r="P69" s="256">
        <v>1.2651872677979717E-2</v>
      </c>
    </row>
    <row r="70" spans="1:16" ht="12.75" customHeight="1">
      <c r="A70" s="247">
        <v>60</v>
      </c>
      <c r="B70" s="260" t="s">
        <v>45</v>
      </c>
      <c r="C70" s="259" t="s">
        <v>107</v>
      </c>
      <c r="D70" s="253">
        <v>45379</v>
      </c>
      <c r="E70" s="252">
        <v>7035.75</v>
      </c>
      <c r="F70" s="252">
        <v>6935.3166666666666</v>
      </c>
      <c r="G70" s="254">
        <v>6808.6333333333332</v>
      </c>
      <c r="H70" s="254">
        <v>6581.5166666666664</v>
      </c>
      <c r="I70" s="254">
        <v>6454.833333333333</v>
      </c>
      <c r="J70" s="254">
        <v>7162.4333333333334</v>
      </c>
      <c r="K70" s="254">
        <v>7289.1166666666659</v>
      </c>
      <c r="L70" s="254">
        <v>7516.2333333333336</v>
      </c>
      <c r="M70" s="255">
        <v>7062</v>
      </c>
      <c r="N70" s="255">
        <v>6708.2</v>
      </c>
      <c r="O70" s="255">
        <v>1458200</v>
      </c>
      <c r="P70" s="256">
        <v>8.6020704550532512E-2</v>
      </c>
    </row>
    <row r="71" spans="1:16" ht="12.75" customHeight="1">
      <c r="A71" s="247">
        <v>61</v>
      </c>
      <c r="B71" s="260" t="s">
        <v>108</v>
      </c>
      <c r="C71" s="252" t="s">
        <v>109</v>
      </c>
      <c r="D71" s="253">
        <v>45379</v>
      </c>
      <c r="E71" s="252">
        <v>917.6</v>
      </c>
      <c r="F71" s="252">
        <v>915.76666666666677</v>
      </c>
      <c r="G71" s="254">
        <v>908.53333333333353</v>
      </c>
      <c r="H71" s="254">
        <v>899.46666666666681</v>
      </c>
      <c r="I71" s="254">
        <v>892.23333333333358</v>
      </c>
      <c r="J71" s="254">
        <v>924.83333333333348</v>
      </c>
      <c r="K71" s="254">
        <v>932.06666666666683</v>
      </c>
      <c r="L71" s="254">
        <v>941.13333333333344</v>
      </c>
      <c r="M71" s="255">
        <v>923</v>
      </c>
      <c r="N71" s="255">
        <v>906.7</v>
      </c>
      <c r="O71" s="255">
        <v>34447050</v>
      </c>
      <c r="P71" s="256">
        <v>-1.2534291930753949E-2</v>
      </c>
    </row>
    <row r="72" spans="1:16" ht="12.75" customHeight="1">
      <c r="A72" s="247">
        <v>62</v>
      </c>
      <c r="B72" s="260" t="s">
        <v>43</v>
      </c>
      <c r="C72" s="252" t="s">
        <v>110</v>
      </c>
      <c r="D72" s="253">
        <v>45379</v>
      </c>
      <c r="E72" s="252">
        <v>6214.85</v>
      </c>
      <c r="F72" s="252">
        <v>6298.6166666666659</v>
      </c>
      <c r="G72" s="254">
        <v>6106.2333333333318</v>
      </c>
      <c r="H72" s="254">
        <v>5997.6166666666659</v>
      </c>
      <c r="I72" s="254">
        <v>5805.2333333333318</v>
      </c>
      <c r="J72" s="254">
        <v>6407.2333333333318</v>
      </c>
      <c r="K72" s="254">
        <v>6599.616666666665</v>
      </c>
      <c r="L72" s="254">
        <v>6708.2333333333318</v>
      </c>
      <c r="M72" s="255">
        <v>6491</v>
      </c>
      <c r="N72" s="255">
        <v>6190</v>
      </c>
      <c r="O72" s="255">
        <v>2177000</v>
      </c>
      <c r="P72" s="256">
        <v>1.8777420298332848E-2</v>
      </c>
    </row>
    <row r="73" spans="1:16" ht="12.75" customHeight="1">
      <c r="A73" s="247">
        <v>63</v>
      </c>
      <c r="B73" s="260" t="s">
        <v>56</v>
      </c>
      <c r="C73" s="252" t="s">
        <v>111</v>
      </c>
      <c r="D73" s="253">
        <v>45379</v>
      </c>
      <c r="E73" s="252">
        <v>3870.35</v>
      </c>
      <c r="F73" s="252">
        <v>3854.8000000000006</v>
      </c>
      <c r="G73" s="254">
        <v>3815.6000000000013</v>
      </c>
      <c r="H73" s="254">
        <v>3760.8500000000008</v>
      </c>
      <c r="I73" s="254">
        <v>3721.6500000000015</v>
      </c>
      <c r="J73" s="254">
        <v>3909.5500000000011</v>
      </c>
      <c r="K73" s="254">
        <v>3948.7500000000009</v>
      </c>
      <c r="L73" s="254">
        <v>4003.5000000000009</v>
      </c>
      <c r="M73" s="255">
        <v>3894</v>
      </c>
      <c r="N73" s="255">
        <v>3800.05</v>
      </c>
      <c r="O73" s="255">
        <v>3948000</v>
      </c>
      <c r="P73" s="256">
        <v>-2.3437845487109185E-3</v>
      </c>
    </row>
    <row r="74" spans="1:16" ht="12.75" customHeight="1">
      <c r="A74" s="247">
        <v>64</v>
      </c>
      <c r="B74" s="260" t="s">
        <v>56</v>
      </c>
      <c r="C74" s="252" t="s">
        <v>112</v>
      </c>
      <c r="D74" s="253">
        <v>45379</v>
      </c>
      <c r="E74" s="252">
        <v>2909.65</v>
      </c>
      <c r="F74" s="252">
        <v>2895.2666666666664</v>
      </c>
      <c r="G74" s="254">
        <v>2854.5333333333328</v>
      </c>
      <c r="H74" s="254">
        <v>2799.4166666666665</v>
      </c>
      <c r="I74" s="254">
        <v>2758.6833333333329</v>
      </c>
      <c r="J74" s="254">
        <v>2950.3833333333328</v>
      </c>
      <c r="K74" s="254">
        <v>2991.1166666666663</v>
      </c>
      <c r="L74" s="254">
        <v>3046.2333333333327</v>
      </c>
      <c r="M74" s="255">
        <v>2936</v>
      </c>
      <c r="N74" s="255">
        <v>2840.15</v>
      </c>
      <c r="O74" s="255">
        <v>1880725</v>
      </c>
      <c r="P74" s="256">
        <v>-4.3674479545785412E-3</v>
      </c>
    </row>
    <row r="75" spans="1:16" ht="12.75" customHeight="1">
      <c r="A75" s="247">
        <v>65</v>
      </c>
      <c r="B75" s="260" t="s">
        <v>56</v>
      </c>
      <c r="C75" s="252" t="s">
        <v>113</v>
      </c>
      <c r="D75" s="253">
        <v>45379</v>
      </c>
      <c r="E75" s="252">
        <v>326.60000000000002</v>
      </c>
      <c r="F75" s="252">
        <v>326.33333333333331</v>
      </c>
      <c r="G75" s="254">
        <v>324.01666666666665</v>
      </c>
      <c r="H75" s="254">
        <v>321.43333333333334</v>
      </c>
      <c r="I75" s="254">
        <v>319.11666666666667</v>
      </c>
      <c r="J75" s="254">
        <v>328.91666666666663</v>
      </c>
      <c r="K75" s="254">
        <v>331.23333333333335</v>
      </c>
      <c r="L75" s="254">
        <v>333.81666666666661</v>
      </c>
      <c r="M75" s="255">
        <v>328.65</v>
      </c>
      <c r="N75" s="255">
        <v>323.75</v>
      </c>
      <c r="O75" s="255">
        <v>18331200</v>
      </c>
      <c r="P75" s="256">
        <v>1.3131715081575806E-2</v>
      </c>
    </row>
    <row r="76" spans="1:16" ht="12.75" customHeight="1">
      <c r="A76" s="247">
        <v>66</v>
      </c>
      <c r="B76" s="260" t="s">
        <v>63</v>
      </c>
      <c r="C76" s="252" t="s">
        <v>114</v>
      </c>
      <c r="D76" s="253">
        <v>45379</v>
      </c>
      <c r="E76" s="252">
        <v>153.65</v>
      </c>
      <c r="F76" s="252">
        <v>153.13333333333333</v>
      </c>
      <c r="G76" s="254">
        <v>152.26666666666665</v>
      </c>
      <c r="H76" s="254">
        <v>150.88333333333333</v>
      </c>
      <c r="I76" s="254">
        <v>150.01666666666665</v>
      </c>
      <c r="J76" s="254">
        <v>154.51666666666665</v>
      </c>
      <c r="K76" s="254">
        <v>155.38333333333333</v>
      </c>
      <c r="L76" s="254">
        <v>156.76666666666665</v>
      </c>
      <c r="M76" s="255">
        <v>154</v>
      </c>
      <c r="N76" s="255">
        <v>151.75</v>
      </c>
      <c r="O76" s="255">
        <v>94955000</v>
      </c>
      <c r="P76" s="256">
        <v>1.4422306500721115E-2</v>
      </c>
    </row>
    <row r="77" spans="1:16" ht="12.75" customHeight="1">
      <c r="A77" s="247">
        <v>67</v>
      </c>
      <c r="B77" s="260" t="s">
        <v>84</v>
      </c>
      <c r="C77" s="252" t="s">
        <v>115</v>
      </c>
      <c r="D77" s="253">
        <v>45379</v>
      </c>
      <c r="E77" s="252">
        <v>185.45</v>
      </c>
      <c r="F77" s="252">
        <v>184.96666666666667</v>
      </c>
      <c r="G77" s="254">
        <v>183.18333333333334</v>
      </c>
      <c r="H77" s="254">
        <v>180.91666666666666</v>
      </c>
      <c r="I77" s="254">
        <v>179.13333333333333</v>
      </c>
      <c r="J77" s="254">
        <v>187.23333333333335</v>
      </c>
      <c r="K77" s="254">
        <v>189.01666666666671</v>
      </c>
      <c r="L77" s="254">
        <v>191.28333333333336</v>
      </c>
      <c r="M77" s="255">
        <v>186.75</v>
      </c>
      <c r="N77" s="255">
        <v>182.7</v>
      </c>
      <c r="O77" s="255">
        <v>127583025</v>
      </c>
      <c r="P77" s="256">
        <v>1.3667260368579841E-2</v>
      </c>
    </row>
    <row r="78" spans="1:16" ht="12.75" customHeight="1">
      <c r="A78" s="247">
        <v>68</v>
      </c>
      <c r="B78" s="260" t="s">
        <v>43</v>
      </c>
      <c r="C78" s="252" t="s">
        <v>116</v>
      </c>
      <c r="D78" s="253">
        <v>45379</v>
      </c>
      <c r="E78" s="252">
        <v>924.05</v>
      </c>
      <c r="F78" s="252">
        <v>921.7166666666667</v>
      </c>
      <c r="G78" s="254">
        <v>912.68333333333339</v>
      </c>
      <c r="H78" s="254">
        <v>901.31666666666672</v>
      </c>
      <c r="I78" s="254">
        <v>892.28333333333342</v>
      </c>
      <c r="J78" s="254">
        <v>933.08333333333337</v>
      </c>
      <c r="K78" s="254">
        <v>942.11666666666667</v>
      </c>
      <c r="L78" s="254">
        <v>953.48333333333335</v>
      </c>
      <c r="M78" s="255">
        <v>930.75</v>
      </c>
      <c r="N78" s="255">
        <v>910.35</v>
      </c>
      <c r="O78" s="255">
        <v>14434025</v>
      </c>
      <c r="P78" s="256">
        <v>-1.7130726698262242E-2</v>
      </c>
    </row>
    <row r="79" spans="1:16" ht="12.75" customHeight="1">
      <c r="A79" s="247">
        <v>69</v>
      </c>
      <c r="B79" s="260" t="s">
        <v>117</v>
      </c>
      <c r="C79" s="252" t="s">
        <v>118</v>
      </c>
      <c r="D79" s="253">
        <v>45379</v>
      </c>
      <c r="E79" s="252">
        <v>86.2</v>
      </c>
      <c r="F79" s="252">
        <v>85.916666666666671</v>
      </c>
      <c r="G79" s="254">
        <v>85.083333333333343</v>
      </c>
      <c r="H79" s="254">
        <v>83.966666666666669</v>
      </c>
      <c r="I79" s="254">
        <v>83.13333333333334</v>
      </c>
      <c r="J79" s="254">
        <v>87.033333333333346</v>
      </c>
      <c r="K79" s="254">
        <v>87.866666666666688</v>
      </c>
      <c r="L79" s="254">
        <v>88.983333333333348</v>
      </c>
      <c r="M79" s="255">
        <v>86.75</v>
      </c>
      <c r="N79" s="255">
        <v>84.8</v>
      </c>
      <c r="O79" s="255">
        <v>201105000</v>
      </c>
      <c r="P79" s="256">
        <v>2.6825205353552761E-2</v>
      </c>
    </row>
    <row r="80" spans="1:16" ht="12.75" customHeight="1">
      <c r="A80" s="247">
        <v>70</v>
      </c>
      <c r="B80" s="260" t="s">
        <v>45</v>
      </c>
      <c r="C80" s="258" t="s">
        <v>119</v>
      </c>
      <c r="D80" s="253">
        <v>45379</v>
      </c>
      <c r="E80" s="252">
        <v>635.70000000000005</v>
      </c>
      <c r="F80" s="252">
        <v>641.13333333333333</v>
      </c>
      <c r="G80" s="254">
        <v>628.56666666666661</v>
      </c>
      <c r="H80" s="254">
        <v>621.43333333333328</v>
      </c>
      <c r="I80" s="254">
        <v>608.86666666666656</v>
      </c>
      <c r="J80" s="254">
        <v>648.26666666666665</v>
      </c>
      <c r="K80" s="254">
        <v>660.83333333333348</v>
      </c>
      <c r="L80" s="254">
        <v>667.9666666666667</v>
      </c>
      <c r="M80" s="255">
        <v>653.70000000000005</v>
      </c>
      <c r="N80" s="255">
        <v>634</v>
      </c>
      <c r="O80" s="255">
        <v>7524400</v>
      </c>
      <c r="P80" s="256">
        <v>7.2646404744255003E-2</v>
      </c>
    </row>
    <row r="81" spans="1:16" ht="12.75" customHeight="1">
      <c r="A81" s="247">
        <v>71</v>
      </c>
      <c r="B81" s="260" t="s">
        <v>59</v>
      </c>
      <c r="C81" s="252" t="s">
        <v>120</v>
      </c>
      <c r="D81" s="253">
        <v>45379</v>
      </c>
      <c r="E81" s="252">
        <v>1274.5</v>
      </c>
      <c r="F81" s="252">
        <v>1275</v>
      </c>
      <c r="G81" s="254">
        <v>1263.3499999999999</v>
      </c>
      <c r="H81" s="254">
        <v>1252.1999999999998</v>
      </c>
      <c r="I81" s="254">
        <v>1240.5499999999997</v>
      </c>
      <c r="J81" s="254">
        <v>1286.1500000000001</v>
      </c>
      <c r="K81" s="254">
        <v>1297.8000000000002</v>
      </c>
      <c r="L81" s="254">
        <v>1308.9500000000003</v>
      </c>
      <c r="M81" s="255">
        <v>1286.6500000000001</v>
      </c>
      <c r="N81" s="255">
        <v>1263.8499999999999</v>
      </c>
      <c r="O81" s="255">
        <v>6088000</v>
      </c>
      <c r="P81" s="256">
        <v>-1.0483543275091427E-2</v>
      </c>
    </row>
    <row r="82" spans="1:16" ht="12.75" customHeight="1">
      <c r="A82" s="247">
        <v>72</v>
      </c>
      <c r="B82" s="260" t="s">
        <v>108</v>
      </c>
      <c r="C82" s="252" t="s">
        <v>121</v>
      </c>
      <c r="D82" s="253">
        <v>45379</v>
      </c>
      <c r="E82" s="252">
        <v>2445.8000000000002</v>
      </c>
      <c r="F82" s="252">
        <v>2435.7333333333336</v>
      </c>
      <c r="G82" s="254">
        <v>2419.4666666666672</v>
      </c>
      <c r="H82" s="254">
        <v>2393.1333333333337</v>
      </c>
      <c r="I82" s="254">
        <v>2376.8666666666672</v>
      </c>
      <c r="J82" s="254">
        <v>2462.0666666666671</v>
      </c>
      <c r="K82" s="254">
        <v>2478.3333333333335</v>
      </c>
      <c r="L82" s="254">
        <v>2504.666666666667</v>
      </c>
      <c r="M82" s="255">
        <v>2452</v>
      </c>
      <c r="N82" s="255">
        <v>2409.4</v>
      </c>
      <c r="O82" s="255">
        <v>4383775</v>
      </c>
      <c r="P82" s="256">
        <v>-6.4592528797502418E-3</v>
      </c>
    </row>
    <row r="83" spans="1:16" ht="12.75" customHeight="1">
      <c r="A83" s="247">
        <v>73</v>
      </c>
      <c r="B83" s="260" t="s">
        <v>43</v>
      </c>
      <c r="C83" s="252" t="s">
        <v>122</v>
      </c>
      <c r="D83" s="253">
        <v>45379</v>
      </c>
      <c r="E83" s="252">
        <v>466.75</v>
      </c>
      <c r="F83" s="252">
        <v>466.66666666666669</v>
      </c>
      <c r="G83" s="254">
        <v>464.33333333333337</v>
      </c>
      <c r="H83" s="254">
        <v>461.91666666666669</v>
      </c>
      <c r="I83" s="254">
        <v>459.58333333333337</v>
      </c>
      <c r="J83" s="254">
        <v>469.08333333333337</v>
      </c>
      <c r="K83" s="254">
        <v>471.41666666666674</v>
      </c>
      <c r="L83" s="254">
        <v>473.83333333333337</v>
      </c>
      <c r="M83" s="255">
        <v>469</v>
      </c>
      <c r="N83" s="255">
        <v>464.25</v>
      </c>
      <c r="O83" s="255">
        <v>10340000</v>
      </c>
      <c r="P83" s="256">
        <v>1.4123185562965868E-2</v>
      </c>
    </row>
    <row r="84" spans="1:16" ht="12.75" customHeight="1">
      <c r="A84" s="247">
        <v>74</v>
      </c>
      <c r="B84" s="260" t="s">
        <v>49</v>
      </c>
      <c r="C84" s="252" t="s">
        <v>123</v>
      </c>
      <c r="D84" s="253">
        <v>45379</v>
      </c>
      <c r="E84" s="252">
        <v>2265.1999999999998</v>
      </c>
      <c r="F84" s="252">
        <v>2250.3999999999996</v>
      </c>
      <c r="G84" s="254">
        <v>2229.4499999999994</v>
      </c>
      <c r="H84" s="254">
        <v>2193.6999999999998</v>
      </c>
      <c r="I84" s="254">
        <v>2172.7499999999995</v>
      </c>
      <c r="J84" s="254">
        <v>2286.1499999999992</v>
      </c>
      <c r="K84" s="254">
        <v>2307.1</v>
      </c>
      <c r="L84" s="254">
        <v>2342.849999999999</v>
      </c>
      <c r="M84" s="255">
        <v>2271.35</v>
      </c>
      <c r="N84" s="255">
        <v>2214.65</v>
      </c>
      <c r="O84" s="255">
        <v>7737417</v>
      </c>
      <c r="P84" s="256">
        <v>-2.3831016428958296E-2</v>
      </c>
    </row>
    <row r="85" spans="1:16" ht="12.75" customHeight="1">
      <c r="A85" s="247">
        <v>75</v>
      </c>
      <c r="B85" s="260" t="s">
        <v>84</v>
      </c>
      <c r="C85" s="252" t="s">
        <v>124</v>
      </c>
      <c r="D85" s="253">
        <v>45379</v>
      </c>
      <c r="E85" s="252">
        <v>582.45000000000005</v>
      </c>
      <c r="F85" s="252">
        <v>580.5</v>
      </c>
      <c r="G85" s="254">
        <v>576</v>
      </c>
      <c r="H85" s="254">
        <v>569.54999999999995</v>
      </c>
      <c r="I85" s="254">
        <v>565.04999999999995</v>
      </c>
      <c r="J85" s="254">
        <v>586.95000000000005</v>
      </c>
      <c r="K85" s="254">
        <v>591.45000000000005</v>
      </c>
      <c r="L85" s="254">
        <v>597.90000000000009</v>
      </c>
      <c r="M85" s="255">
        <v>585</v>
      </c>
      <c r="N85" s="255">
        <v>574.04999999999995</v>
      </c>
      <c r="O85" s="255">
        <v>7406250</v>
      </c>
      <c r="P85" s="256">
        <v>-1.1016524787180772E-2</v>
      </c>
    </row>
    <row r="86" spans="1:16" ht="12.75" customHeight="1">
      <c r="A86" s="247">
        <v>76</v>
      </c>
      <c r="B86" s="260" t="s">
        <v>45</v>
      </c>
      <c r="C86" s="259" t="s">
        <v>125</v>
      </c>
      <c r="D86" s="253">
        <v>45379</v>
      </c>
      <c r="E86" s="252">
        <v>3176.85</v>
      </c>
      <c r="F86" s="252">
        <v>3154.3000000000006</v>
      </c>
      <c r="G86" s="254">
        <v>3122.6000000000013</v>
      </c>
      <c r="H86" s="254">
        <v>3068.3500000000008</v>
      </c>
      <c r="I86" s="254">
        <v>3036.6500000000015</v>
      </c>
      <c r="J86" s="254">
        <v>3208.5500000000011</v>
      </c>
      <c r="K86" s="254">
        <v>3240.2500000000009</v>
      </c>
      <c r="L86" s="254">
        <v>3294.5000000000009</v>
      </c>
      <c r="M86" s="255">
        <v>3186</v>
      </c>
      <c r="N86" s="255">
        <v>3100.05</v>
      </c>
      <c r="O86" s="255">
        <v>8767800</v>
      </c>
      <c r="P86" s="256">
        <v>2.0995633187772925E-2</v>
      </c>
    </row>
    <row r="87" spans="1:16" ht="12.75" customHeight="1">
      <c r="A87" s="247">
        <v>77</v>
      </c>
      <c r="B87" s="260" t="s">
        <v>41</v>
      </c>
      <c r="C87" s="252" t="s">
        <v>126</v>
      </c>
      <c r="D87" s="253">
        <v>45379</v>
      </c>
      <c r="E87" s="252">
        <v>1526.45</v>
      </c>
      <c r="F87" s="252">
        <v>1528.0666666666666</v>
      </c>
      <c r="G87" s="254">
        <v>1511.6333333333332</v>
      </c>
      <c r="H87" s="254">
        <v>1496.8166666666666</v>
      </c>
      <c r="I87" s="254">
        <v>1480.3833333333332</v>
      </c>
      <c r="J87" s="254">
        <v>1542.8833333333332</v>
      </c>
      <c r="K87" s="254">
        <v>1559.3166666666666</v>
      </c>
      <c r="L87" s="254">
        <v>1574.1333333333332</v>
      </c>
      <c r="M87" s="255">
        <v>1544.5</v>
      </c>
      <c r="N87" s="255">
        <v>1513.25</v>
      </c>
      <c r="O87" s="255">
        <v>5031000</v>
      </c>
      <c r="P87" s="256">
        <v>-1.0716743683020351E-2</v>
      </c>
    </row>
    <row r="88" spans="1:16" ht="12.75" customHeight="1">
      <c r="A88" s="247">
        <v>78</v>
      </c>
      <c r="B88" s="260" t="s">
        <v>87</v>
      </c>
      <c r="C88" s="252" t="s">
        <v>127</v>
      </c>
      <c r="D88" s="253">
        <v>45379</v>
      </c>
      <c r="E88" s="252">
        <v>1651.5</v>
      </c>
      <c r="F88" s="252">
        <v>1661.3500000000001</v>
      </c>
      <c r="G88" s="254">
        <v>1638.6500000000003</v>
      </c>
      <c r="H88" s="254">
        <v>1625.8000000000002</v>
      </c>
      <c r="I88" s="254">
        <v>1603.1000000000004</v>
      </c>
      <c r="J88" s="254">
        <v>1674.2000000000003</v>
      </c>
      <c r="K88" s="254">
        <v>1696.9</v>
      </c>
      <c r="L88" s="254">
        <v>1709.7500000000002</v>
      </c>
      <c r="M88" s="255">
        <v>1684.05</v>
      </c>
      <c r="N88" s="255">
        <v>1648.5</v>
      </c>
      <c r="O88" s="255">
        <v>13662600</v>
      </c>
      <c r="P88" s="256">
        <v>4.7833789660170718E-2</v>
      </c>
    </row>
    <row r="89" spans="1:16" ht="12.75" customHeight="1">
      <c r="A89" s="247">
        <v>79</v>
      </c>
      <c r="B89" s="260" t="s">
        <v>68</v>
      </c>
      <c r="C89" s="252" t="s">
        <v>128</v>
      </c>
      <c r="D89" s="253">
        <v>45379</v>
      </c>
      <c r="E89" s="252">
        <v>3771.95</v>
      </c>
      <c r="F89" s="252">
        <v>3760.8666666666668</v>
      </c>
      <c r="G89" s="254">
        <v>3736.0833333333335</v>
      </c>
      <c r="H89" s="254">
        <v>3700.2166666666667</v>
      </c>
      <c r="I89" s="254">
        <v>3675.4333333333334</v>
      </c>
      <c r="J89" s="254">
        <v>3796.7333333333336</v>
      </c>
      <c r="K89" s="254">
        <v>3821.5166666666664</v>
      </c>
      <c r="L89" s="254">
        <v>3857.3833333333337</v>
      </c>
      <c r="M89" s="255">
        <v>3785.65</v>
      </c>
      <c r="N89" s="255">
        <v>3725</v>
      </c>
      <c r="O89" s="255">
        <v>3080700</v>
      </c>
      <c r="P89" s="256">
        <v>-3.4934497816593887E-3</v>
      </c>
    </row>
    <row r="90" spans="1:16" ht="12.75" customHeight="1">
      <c r="A90" s="247">
        <v>80</v>
      </c>
      <c r="B90" s="260" t="s">
        <v>63</v>
      </c>
      <c r="C90" s="252" t="s">
        <v>129</v>
      </c>
      <c r="D90" s="253">
        <v>45379</v>
      </c>
      <c r="E90" s="252">
        <v>1439</v>
      </c>
      <c r="F90" s="252">
        <v>1430.6000000000001</v>
      </c>
      <c r="G90" s="254">
        <v>1420.4000000000003</v>
      </c>
      <c r="H90" s="254">
        <v>1401.8000000000002</v>
      </c>
      <c r="I90" s="254">
        <v>1391.6000000000004</v>
      </c>
      <c r="J90" s="254">
        <v>1449.2000000000003</v>
      </c>
      <c r="K90" s="254">
        <v>1459.4</v>
      </c>
      <c r="L90" s="254">
        <v>1478.0000000000002</v>
      </c>
      <c r="M90" s="255">
        <v>1440.8</v>
      </c>
      <c r="N90" s="255">
        <v>1412</v>
      </c>
      <c r="O90" s="255">
        <v>233198350</v>
      </c>
      <c r="P90" s="256">
        <v>-1.0374799856223246E-2</v>
      </c>
    </row>
    <row r="91" spans="1:16" ht="12.75" customHeight="1">
      <c r="A91" s="247">
        <v>81</v>
      </c>
      <c r="B91" s="260" t="s">
        <v>68</v>
      </c>
      <c r="C91" s="252" t="s">
        <v>130</v>
      </c>
      <c r="D91" s="253">
        <v>45379</v>
      </c>
      <c r="E91" s="252">
        <v>593.9</v>
      </c>
      <c r="F91" s="252">
        <v>593.41666666666663</v>
      </c>
      <c r="G91" s="254">
        <v>586.48333333333323</v>
      </c>
      <c r="H91" s="254">
        <v>579.06666666666661</v>
      </c>
      <c r="I91" s="254">
        <v>572.13333333333321</v>
      </c>
      <c r="J91" s="254">
        <v>600.83333333333326</v>
      </c>
      <c r="K91" s="254">
        <v>607.76666666666665</v>
      </c>
      <c r="L91" s="254">
        <v>615.18333333333328</v>
      </c>
      <c r="M91" s="255">
        <v>600.35</v>
      </c>
      <c r="N91" s="255">
        <v>586</v>
      </c>
      <c r="O91" s="255">
        <v>32556700</v>
      </c>
      <c r="P91" s="256">
        <v>-1.1474469305794606E-3</v>
      </c>
    </row>
    <row r="92" spans="1:16" ht="12.75" customHeight="1">
      <c r="A92" s="247">
        <v>82</v>
      </c>
      <c r="B92" s="260" t="s">
        <v>56</v>
      </c>
      <c r="C92" s="252" t="s">
        <v>131</v>
      </c>
      <c r="D92" s="253">
        <v>45379</v>
      </c>
      <c r="E92" s="252">
        <v>4529.7</v>
      </c>
      <c r="F92" s="252">
        <v>4507.5666666666666</v>
      </c>
      <c r="G92" s="254">
        <v>4480.1333333333332</v>
      </c>
      <c r="H92" s="254">
        <v>4430.5666666666666</v>
      </c>
      <c r="I92" s="254">
        <v>4403.1333333333332</v>
      </c>
      <c r="J92" s="254">
        <v>4557.1333333333332</v>
      </c>
      <c r="K92" s="254">
        <v>4584.5666666666657</v>
      </c>
      <c r="L92" s="254">
        <v>4634.1333333333332</v>
      </c>
      <c r="M92" s="255">
        <v>4535</v>
      </c>
      <c r="N92" s="255">
        <v>4458</v>
      </c>
      <c r="O92" s="255">
        <v>4194300</v>
      </c>
      <c r="P92" s="256">
        <v>-6.2548866301798279E-3</v>
      </c>
    </row>
    <row r="93" spans="1:16" ht="12.75" customHeight="1">
      <c r="A93" s="247">
        <v>83</v>
      </c>
      <c r="B93" s="260" t="s">
        <v>132</v>
      </c>
      <c r="C93" s="252" t="s">
        <v>133</v>
      </c>
      <c r="D93" s="253">
        <v>45379</v>
      </c>
      <c r="E93" s="252">
        <v>521.25</v>
      </c>
      <c r="F93" s="252">
        <v>519.25</v>
      </c>
      <c r="G93" s="254">
        <v>513.95000000000005</v>
      </c>
      <c r="H93" s="254">
        <v>506.65000000000003</v>
      </c>
      <c r="I93" s="254">
        <v>501.35000000000008</v>
      </c>
      <c r="J93" s="254">
        <v>526.54999999999995</v>
      </c>
      <c r="K93" s="254">
        <v>531.84999999999991</v>
      </c>
      <c r="L93" s="254">
        <v>539.15</v>
      </c>
      <c r="M93" s="255">
        <v>524.54999999999995</v>
      </c>
      <c r="N93" s="255">
        <v>511.95</v>
      </c>
      <c r="O93" s="255">
        <v>45333400</v>
      </c>
      <c r="P93" s="256">
        <v>-6.8789002962068274E-2</v>
      </c>
    </row>
    <row r="94" spans="1:16" ht="12.75" customHeight="1">
      <c r="A94" s="247">
        <v>84</v>
      </c>
      <c r="B94" s="260" t="s">
        <v>132</v>
      </c>
      <c r="C94" s="258" t="s">
        <v>134</v>
      </c>
      <c r="D94" s="253">
        <v>45379</v>
      </c>
      <c r="E94" s="252">
        <v>273.35000000000002</v>
      </c>
      <c r="F94" s="252">
        <v>272.90000000000003</v>
      </c>
      <c r="G94" s="254">
        <v>269.15000000000009</v>
      </c>
      <c r="H94" s="254">
        <v>264.95000000000005</v>
      </c>
      <c r="I94" s="254">
        <v>261.2000000000001</v>
      </c>
      <c r="J94" s="254">
        <v>277.10000000000008</v>
      </c>
      <c r="K94" s="254">
        <v>280.84999999999997</v>
      </c>
      <c r="L94" s="254">
        <v>285.05000000000007</v>
      </c>
      <c r="M94" s="255">
        <v>276.64999999999998</v>
      </c>
      <c r="N94" s="255">
        <v>268.7</v>
      </c>
      <c r="O94" s="255">
        <v>33416500</v>
      </c>
      <c r="P94" s="256">
        <v>-3.0745580322828592E-2</v>
      </c>
    </row>
    <row r="95" spans="1:16" ht="12.75" customHeight="1">
      <c r="A95" s="247">
        <v>85</v>
      </c>
      <c r="B95" s="260" t="s">
        <v>84</v>
      </c>
      <c r="C95" s="252" t="s">
        <v>135</v>
      </c>
      <c r="D95" s="253">
        <v>45379</v>
      </c>
      <c r="E95" s="252">
        <v>520.04999999999995</v>
      </c>
      <c r="F95" s="252">
        <v>522.18333333333339</v>
      </c>
      <c r="G95" s="254">
        <v>515.51666666666677</v>
      </c>
      <c r="H95" s="254">
        <v>510.98333333333335</v>
      </c>
      <c r="I95" s="254">
        <v>504.31666666666672</v>
      </c>
      <c r="J95" s="254">
        <v>526.71666666666681</v>
      </c>
      <c r="K95" s="254">
        <v>533.38333333333333</v>
      </c>
      <c r="L95" s="254">
        <v>537.91666666666686</v>
      </c>
      <c r="M95" s="255">
        <v>528.85</v>
      </c>
      <c r="N95" s="255">
        <v>517.65</v>
      </c>
      <c r="O95" s="255">
        <v>39306600</v>
      </c>
      <c r="P95" s="256">
        <v>6.0120240480961923E-3</v>
      </c>
    </row>
    <row r="96" spans="1:16" ht="12.75" customHeight="1">
      <c r="A96" s="247">
        <v>86</v>
      </c>
      <c r="B96" s="260" t="s">
        <v>59</v>
      </c>
      <c r="C96" s="252" t="s">
        <v>136</v>
      </c>
      <c r="D96" s="253">
        <v>45379</v>
      </c>
      <c r="E96" s="252">
        <v>2423.0500000000002</v>
      </c>
      <c r="F96" s="252">
        <v>2428.35</v>
      </c>
      <c r="G96" s="254">
        <v>2409.6999999999998</v>
      </c>
      <c r="H96" s="254">
        <v>2396.35</v>
      </c>
      <c r="I96" s="254">
        <v>2377.6999999999998</v>
      </c>
      <c r="J96" s="254">
        <v>2441.6999999999998</v>
      </c>
      <c r="K96" s="254">
        <v>2460.3500000000004</v>
      </c>
      <c r="L96" s="254">
        <v>2473.6999999999998</v>
      </c>
      <c r="M96" s="255">
        <v>2447</v>
      </c>
      <c r="N96" s="255">
        <v>2415</v>
      </c>
      <c r="O96" s="255">
        <v>12065700</v>
      </c>
      <c r="P96" s="256">
        <v>-1.1210817455439458E-2</v>
      </c>
    </row>
    <row r="97" spans="1:16" ht="12.75" customHeight="1">
      <c r="A97" s="247">
        <v>87</v>
      </c>
      <c r="B97" s="260" t="s">
        <v>63</v>
      </c>
      <c r="C97" s="252" t="s">
        <v>138</v>
      </c>
      <c r="D97" s="253">
        <v>45379</v>
      </c>
      <c r="E97" s="252">
        <v>1090.2</v>
      </c>
      <c r="F97" s="252">
        <v>1081.1000000000001</v>
      </c>
      <c r="G97" s="254">
        <v>1069.4000000000003</v>
      </c>
      <c r="H97" s="254">
        <v>1048.6000000000001</v>
      </c>
      <c r="I97" s="254">
        <v>1036.9000000000003</v>
      </c>
      <c r="J97" s="254">
        <v>1101.9000000000003</v>
      </c>
      <c r="K97" s="254">
        <v>1113.6000000000001</v>
      </c>
      <c r="L97" s="254">
        <v>1134.4000000000003</v>
      </c>
      <c r="M97" s="255">
        <v>1092.8</v>
      </c>
      <c r="N97" s="255">
        <v>1060.3</v>
      </c>
      <c r="O97" s="255">
        <v>81111800</v>
      </c>
      <c r="P97" s="256">
        <v>-1.4986781369807118E-2</v>
      </c>
    </row>
    <row r="98" spans="1:16" ht="12.75" customHeight="1">
      <c r="A98" s="247">
        <v>88</v>
      </c>
      <c r="B98" s="260" t="s">
        <v>68</v>
      </c>
      <c r="C98" s="252" t="s">
        <v>139</v>
      </c>
      <c r="D98" s="253">
        <v>45379</v>
      </c>
      <c r="E98" s="252">
        <v>1653.45</v>
      </c>
      <c r="F98" s="252">
        <v>1676.3</v>
      </c>
      <c r="G98" s="254">
        <v>1622.6499999999999</v>
      </c>
      <c r="H98" s="254">
        <v>1591.85</v>
      </c>
      <c r="I98" s="254">
        <v>1538.1999999999998</v>
      </c>
      <c r="J98" s="254">
        <v>1707.1</v>
      </c>
      <c r="K98" s="254">
        <v>1760.75</v>
      </c>
      <c r="L98" s="254">
        <v>1791.55</v>
      </c>
      <c r="M98" s="255">
        <v>1729.95</v>
      </c>
      <c r="N98" s="255">
        <v>1645.5</v>
      </c>
      <c r="O98" s="255">
        <v>2616500</v>
      </c>
      <c r="P98" s="256">
        <v>-4.0872434017595306E-2</v>
      </c>
    </row>
    <row r="99" spans="1:16" ht="12.75" customHeight="1">
      <c r="A99" s="247">
        <v>89</v>
      </c>
      <c r="B99" s="260" t="s">
        <v>68</v>
      </c>
      <c r="C99" s="252" t="s">
        <v>140</v>
      </c>
      <c r="D99" s="253">
        <v>45379</v>
      </c>
      <c r="E99" s="252">
        <v>541.95000000000005</v>
      </c>
      <c r="F99" s="252">
        <v>542.30000000000007</v>
      </c>
      <c r="G99" s="254">
        <v>535.85000000000014</v>
      </c>
      <c r="H99" s="254">
        <v>529.75000000000011</v>
      </c>
      <c r="I99" s="254">
        <v>523.30000000000018</v>
      </c>
      <c r="J99" s="254">
        <v>548.40000000000009</v>
      </c>
      <c r="K99" s="254">
        <v>554.85000000000014</v>
      </c>
      <c r="L99" s="254">
        <v>560.95000000000005</v>
      </c>
      <c r="M99" s="255">
        <v>548.75</v>
      </c>
      <c r="N99" s="255">
        <v>536.20000000000005</v>
      </c>
      <c r="O99" s="255">
        <v>12213000</v>
      </c>
      <c r="P99" s="256">
        <v>1.9534184823441023E-2</v>
      </c>
    </row>
    <row r="100" spans="1:16" ht="12.75" customHeight="1">
      <c r="A100" s="247">
        <v>90</v>
      </c>
      <c r="B100" s="260" t="s">
        <v>79</v>
      </c>
      <c r="C100" s="252" t="s">
        <v>141</v>
      </c>
      <c r="D100" s="253">
        <v>45379</v>
      </c>
      <c r="E100" s="252">
        <v>14.35</v>
      </c>
      <c r="F100" s="252">
        <v>14.216666666666667</v>
      </c>
      <c r="G100" s="254">
        <v>13.733333333333334</v>
      </c>
      <c r="H100" s="254">
        <v>13.116666666666667</v>
      </c>
      <c r="I100" s="254">
        <v>12.633333333333335</v>
      </c>
      <c r="J100" s="254">
        <v>14.833333333333334</v>
      </c>
      <c r="K100" s="254">
        <v>15.316666666666665</v>
      </c>
      <c r="L100" s="254">
        <v>15.933333333333334</v>
      </c>
      <c r="M100" s="255">
        <v>14.7</v>
      </c>
      <c r="N100" s="255">
        <v>13.6</v>
      </c>
      <c r="O100" s="255">
        <v>2022800000</v>
      </c>
      <c r="P100" s="256">
        <v>4.8213249315977119E-2</v>
      </c>
    </row>
    <row r="101" spans="1:16" ht="12.75" customHeight="1">
      <c r="A101" s="247">
        <v>91</v>
      </c>
      <c r="B101" s="260" t="s">
        <v>68</v>
      </c>
      <c r="C101" s="252" t="s">
        <v>142</v>
      </c>
      <c r="D101" s="253">
        <v>45379</v>
      </c>
      <c r="E101" s="252">
        <v>118.4</v>
      </c>
      <c r="F101" s="252">
        <v>118.08333333333333</v>
      </c>
      <c r="G101" s="254">
        <v>116.91666666666666</v>
      </c>
      <c r="H101" s="254">
        <v>115.43333333333332</v>
      </c>
      <c r="I101" s="254">
        <v>114.26666666666665</v>
      </c>
      <c r="J101" s="254">
        <v>119.56666666666666</v>
      </c>
      <c r="K101" s="254">
        <v>120.73333333333332</v>
      </c>
      <c r="L101" s="254">
        <v>122.21666666666667</v>
      </c>
      <c r="M101" s="255">
        <v>119.25</v>
      </c>
      <c r="N101" s="255">
        <v>116.6</v>
      </c>
      <c r="O101" s="255">
        <v>68780000</v>
      </c>
      <c r="P101" s="256">
        <v>1.3258691809074838E-2</v>
      </c>
    </row>
    <row r="102" spans="1:16" ht="12.75" customHeight="1">
      <c r="A102" s="247">
        <v>92</v>
      </c>
      <c r="B102" s="260" t="s">
        <v>63</v>
      </c>
      <c r="C102" s="258" t="s">
        <v>143</v>
      </c>
      <c r="D102" s="253">
        <v>45379</v>
      </c>
      <c r="E102" s="252">
        <v>82.7</v>
      </c>
      <c r="F102" s="252">
        <v>82.333333333333329</v>
      </c>
      <c r="G102" s="254">
        <v>81.416666666666657</v>
      </c>
      <c r="H102" s="254">
        <v>80.133333333333326</v>
      </c>
      <c r="I102" s="254">
        <v>79.216666666666654</v>
      </c>
      <c r="J102" s="254">
        <v>83.61666666666666</v>
      </c>
      <c r="K102" s="254">
        <v>84.533333333333317</v>
      </c>
      <c r="L102" s="254">
        <v>85.816666666666663</v>
      </c>
      <c r="M102" s="255">
        <v>83.25</v>
      </c>
      <c r="N102" s="255">
        <v>81.05</v>
      </c>
      <c r="O102" s="255">
        <v>351525000</v>
      </c>
      <c r="P102" s="256">
        <v>2.4413699648110507E-2</v>
      </c>
    </row>
    <row r="103" spans="1:16" ht="12.75" customHeight="1">
      <c r="A103" s="247">
        <v>93</v>
      </c>
      <c r="B103" s="260" t="s">
        <v>45</v>
      </c>
      <c r="C103" s="252" t="s">
        <v>144</v>
      </c>
      <c r="D103" s="253">
        <v>45379</v>
      </c>
      <c r="E103" s="252">
        <v>145.4</v>
      </c>
      <c r="F103" s="252">
        <v>145.00000000000003</v>
      </c>
      <c r="G103" s="254">
        <v>143.70000000000005</v>
      </c>
      <c r="H103" s="254">
        <v>142.00000000000003</v>
      </c>
      <c r="I103" s="254">
        <v>140.70000000000005</v>
      </c>
      <c r="J103" s="254">
        <v>146.70000000000005</v>
      </c>
      <c r="K103" s="254">
        <v>148.00000000000006</v>
      </c>
      <c r="L103" s="254">
        <v>149.70000000000005</v>
      </c>
      <c r="M103" s="255">
        <v>146.30000000000001</v>
      </c>
      <c r="N103" s="255">
        <v>143.30000000000001</v>
      </c>
      <c r="O103" s="255">
        <v>59190000</v>
      </c>
      <c r="P103" s="256">
        <v>-2.132936507936508E-2</v>
      </c>
    </row>
    <row r="104" spans="1:16" ht="12.75" customHeight="1">
      <c r="A104" s="247">
        <v>94</v>
      </c>
      <c r="B104" s="260" t="s">
        <v>84</v>
      </c>
      <c r="C104" s="259" t="s">
        <v>145</v>
      </c>
      <c r="D104" s="253">
        <v>45379</v>
      </c>
      <c r="E104" s="252">
        <v>434.05</v>
      </c>
      <c r="F104" s="252">
        <v>431.58333333333331</v>
      </c>
      <c r="G104" s="254">
        <v>428.46666666666664</v>
      </c>
      <c r="H104" s="254">
        <v>422.88333333333333</v>
      </c>
      <c r="I104" s="254">
        <v>419.76666666666665</v>
      </c>
      <c r="J104" s="254">
        <v>437.16666666666663</v>
      </c>
      <c r="K104" s="254">
        <v>440.2833333333333</v>
      </c>
      <c r="L104" s="254">
        <v>445.86666666666662</v>
      </c>
      <c r="M104" s="255">
        <v>434.7</v>
      </c>
      <c r="N104" s="255">
        <v>426</v>
      </c>
      <c r="O104" s="255">
        <v>12645875</v>
      </c>
      <c r="P104" s="256">
        <v>1.2773923576698602E-2</v>
      </c>
    </row>
    <row r="105" spans="1:16" ht="12.75" customHeight="1">
      <c r="A105" s="247">
        <v>95</v>
      </c>
      <c r="B105" s="260" t="s">
        <v>117</v>
      </c>
      <c r="C105" s="252" t="s">
        <v>146</v>
      </c>
      <c r="D105" s="253">
        <v>45379</v>
      </c>
      <c r="E105" s="252">
        <v>593</v>
      </c>
      <c r="F105" s="252">
        <v>592.5</v>
      </c>
      <c r="G105" s="254">
        <v>587.5</v>
      </c>
      <c r="H105" s="254">
        <v>582</v>
      </c>
      <c r="I105" s="254">
        <v>577</v>
      </c>
      <c r="J105" s="254">
        <v>598</v>
      </c>
      <c r="K105" s="254">
        <v>603</v>
      </c>
      <c r="L105" s="254">
        <v>608.5</v>
      </c>
      <c r="M105" s="255">
        <v>597.5</v>
      </c>
      <c r="N105" s="255">
        <v>587</v>
      </c>
      <c r="O105" s="255">
        <v>16684000</v>
      </c>
      <c r="P105" s="256">
        <v>-1.3598202672342439E-2</v>
      </c>
    </row>
    <row r="106" spans="1:16" ht="12.75" customHeight="1">
      <c r="A106" s="247">
        <v>96</v>
      </c>
      <c r="B106" s="260" t="s">
        <v>49</v>
      </c>
      <c r="C106" s="259" t="s">
        <v>147</v>
      </c>
      <c r="D106" s="253">
        <v>45379</v>
      </c>
      <c r="E106" s="252">
        <v>232.8</v>
      </c>
      <c r="F106" s="252">
        <v>232.46666666666667</v>
      </c>
      <c r="G106" s="254">
        <v>230.48333333333335</v>
      </c>
      <c r="H106" s="254">
        <v>228.16666666666669</v>
      </c>
      <c r="I106" s="254">
        <v>226.18333333333337</v>
      </c>
      <c r="J106" s="254">
        <v>234.78333333333333</v>
      </c>
      <c r="K106" s="254">
        <v>236.76666666666662</v>
      </c>
      <c r="L106" s="254">
        <v>239.08333333333331</v>
      </c>
      <c r="M106" s="255">
        <v>234.45</v>
      </c>
      <c r="N106" s="255">
        <v>230.15</v>
      </c>
      <c r="O106" s="255">
        <v>20955400</v>
      </c>
      <c r="P106" s="256">
        <v>-8.2964601769911503E-4</v>
      </c>
    </row>
    <row r="107" spans="1:16" ht="12.75" customHeight="1">
      <c r="A107" s="247">
        <v>97</v>
      </c>
      <c r="B107" s="260" t="s">
        <v>45</v>
      </c>
      <c r="C107" s="257" t="s">
        <v>148</v>
      </c>
      <c r="D107" s="253">
        <v>45379</v>
      </c>
      <c r="E107" s="252">
        <v>2652.45</v>
      </c>
      <c r="F107" s="252">
        <v>2652.4833333333331</v>
      </c>
      <c r="G107" s="254">
        <v>2629.9666666666662</v>
      </c>
      <c r="H107" s="254">
        <v>2607.4833333333331</v>
      </c>
      <c r="I107" s="254">
        <v>2584.9666666666662</v>
      </c>
      <c r="J107" s="254">
        <v>2674.9666666666662</v>
      </c>
      <c r="K107" s="254">
        <v>2697.4833333333336</v>
      </c>
      <c r="L107" s="254">
        <v>2719.9666666666662</v>
      </c>
      <c r="M107" s="255">
        <v>2675</v>
      </c>
      <c r="N107" s="255">
        <v>2630</v>
      </c>
      <c r="O107" s="255">
        <v>814800</v>
      </c>
      <c r="P107" s="256">
        <v>-3.6805299963194699E-4</v>
      </c>
    </row>
    <row r="108" spans="1:16" ht="12.75" customHeight="1">
      <c r="A108" s="247">
        <v>98</v>
      </c>
      <c r="B108" s="260" t="s">
        <v>45</v>
      </c>
      <c r="C108" s="259" t="s">
        <v>149</v>
      </c>
      <c r="D108" s="253">
        <v>45379</v>
      </c>
      <c r="E108" s="252">
        <v>3178.85</v>
      </c>
      <c r="F108" s="252">
        <v>3171.2833333333333</v>
      </c>
      <c r="G108" s="254">
        <v>3152.5666666666666</v>
      </c>
      <c r="H108" s="254">
        <v>3126.2833333333333</v>
      </c>
      <c r="I108" s="254">
        <v>3107.5666666666666</v>
      </c>
      <c r="J108" s="254">
        <v>3197.5666666666666</v>
      </c>
      <c r="K108" s="254">
        <v>3216.2833333333328</v>
      </c>
      <c r="L108" s="254">
        <v>3242.5666666666666</v>
      </c>
      <c r="M108" s="255">
        <v>3190</v>
      </c>
      <c r="N108" s="255">
        <v>3145</v>
      </c>
      <c r="O108" s="255">
        <v>5555400</v>
      </c>
      <c r="P108" s="256">
        <v>-7.9820003214228323E-3</v>
      </c>
    </row>
    <row r="109" spans="1:16" ht="12.75" customHeight="1">
      <c r="A109" s="247">
        <v>99</v>
      </c>
      <c r="B109" s="260" t="s">
        <v>63</v>
      </c>
      <c r="C109" s="252" t="s">
        <v>150</v>
      </c>
      <c r="D109" s="253">
        <v>45379</v>
      </c>
      <c r="E109" s="252">
        <v>1533.55</v>
      </c>
      <c r="F109" s="252">
        <v>1518.5333333333335</v>
      </c>
      <c r="G109" s="254">
        <v>1501.2666666666671</v>
      </c>
      <c r="H109" s="254">
        <v>1468.9833333333336</v>
      </c>
      <c r="I109" s="254">
        <v>1451.7166666666672</v>
      </c>
      <c r="J109" s="254">
        <v>1550.8166666666671</v>
      </c>
      <c r="K109" s="254">
        <v>1568.0833333333335</v>
      </c>
      <c r="L109" s="254">
        <v>1600.366666666667</v>
      </c>
      <c r="M109" s="255">
        <v>1535.8</v>
      </c>
      <c r="N109" s="255">
        <v>1486.25</v>
      </c>
      <c r="O109" s="255">
        <v>27613500</v>
      </c>
      <c r="P109" s="256">
        <v>-5.4639757613105328E-2</v>
      </c>
    </row>
    <row r="110" spans="1:16" ht="12.75" customHeight="1">
      <c r="A110" s="247">
        <v>100</v>
      </c>
      <c r="B110" s="260" t="s">
        <v>79</v>
      </c>
      <c r="C110" s="252" t="s">
        <v>151</v>
      </c>
      <c r="D110" s="253">
        <v>45379</v>
      </c>
      <c r="E110" s="252">
        <v>264.60000000000002</v>
      </c>
      <c r="F110" s="252">
        <v>259.55</v>
      </c>
      <c r="G110" s="254">
        <v>253.20000000000005</v>
      </c>
      <c r="H110" s="254">
        <v>241.80000000000004</v>
      </c>
      <c r="I110" s="254">
        <v>235.45000000000007</v>
      </c>
      <c r="J110" s="254">
        <v>270.95000000000005</v>
      </c>
      <c r="K110" s="254">
        <v>277.30000000000007</v>
      </c>
      <c r="L110" s="254">
        <v>288.7</v>
      </c>
      <c r="M110" s="255">
        <v>265.89999999999998</v>
      </c>
      <c r="N110" s="255">
        <v>248.15</v>
      </c>
      <c r="O110" s="255">
        <v>90310800</v>
      </c>
      <c r="P110" s="256">
        <v>0.10156347198606561</v>
      </c>
    </row>
    <row r="111" spans="1:16" ht="12.75" customHeight="1">
      <c r="A111" s="247">
        <v>101</v>
      </c>
      <c r="B111" s="260" t="s">
        <v>87</v>
      </c>
      <c r="C111" s="252" t="s">
        <v>152</v>
      </c>
      <c r="D111" s="253">
        <v>45379</v>
      </c>
      <c r="E111" s="252">
        <v>1661.15</v>
      </c>
      <c r="F111" s="252">
        <v>1667.7</v>
      </c>
      <c r="G111" s="254">
        <v>1652.45</v>
      </c>
      <c r="H111" s="254">
        <v>1643.75</v>
      </c>
      <c r="I111" s="254">
        <v>1628.5</v>
      </c>
      <c r="J111" s="254">
        <v>1676.4</v>
      </c>
      <c r="K111" s="254">
        <v>1691.65</v>
      </c>
      <c r="L111" s="254">
        <v>1700.3500000000001</v>
      </c>
      <c r="M111" s="255">
        <v>1682.95</v>
      </c>
      <c r="N111" s="255">
        <v>1659</v>
      </c>
      <c r="O111" s="255">
        <v>26611200</v>
      </c>
      <c r="P111" s="256">
        <v>3.9077874613438292E-2</v>
      </c>
    </row>
    <row r="112" spans="1:16" ht="12.75" customHeight="1">
      <c r="A112" s="247">
        <v>102</v>
      </c>
      <c r="B112" s="260" t="s">
        <v>84</v>
      </c>
      <c r="C112" s="252" t="s">
        <v>154</v>
      </c>
      <c r="D112" s="253">
        <v>45379</v>
      </c>
      <c r="E112" s="252">
        <v>170.5</v>
      </c>
      <c r="F112" s="252">
        <v>170.70000000000002</v>
      </c>
      <c r="G112" s="254">
        <v>168.80000000000004</v>
      </c>
      <c r="H112" s="254">
        <v>167.10000000000002</v>
      </c>
      <c r="I112" s="254">
        <v>165.20000000000005</v>
      </c>
      <c r="J112" s="254">
        <v>172.40000000000003</v>
      </c>
      <c r="K112" s="254">
        <v>174.3</v>
      </c>
      <c r="L112" s="254">
        <v>176.00000000000003</v>
      </c>
      <c r="M112" s="255">
        <v>172.6</v>
      </c>
      <c r="N112" s="255">
        <v>169</v>
      </c>
      <c r="O112" s="255">
        <v>190242000</v>
      </c>
      <c r="P112" s="256">
        <v>2.5921446974078555E-2</v>
      </c>
    </row>
    <row r="113" spans="1:16" ht="12.75" customHeight="1">
      <c r="A113" s="247">
        <v>103</v>
      </c>
      <c r="B113" s="260" t="s">
        <v>43</v>
      </c>
      <c r="C113" s="252" t="s">
        <v>155</v>
      </c>
      <c r="D113" s="253">
        <v>45379</v>
      </c>
      <c r="E113" s="252">
        <v>1197.45</v>
      </c>
      <c r="F113" s="252">
        <v>1199.1833333333332</v>
      </c>
      <c r="G113" s="254">
        <v>1189.8666666666663</v>
      </c>
      <c r="H113" s="254">
        <v>1182.2833333333331</v>
      </c>
      <c r="I113" s="254">
        <v>1172.9666666666662</v>
      </c>
      <c r="J113" s="254">
        <v>1206.7666666666664</v>
      </c>
      <c r="K113" s="254">
        <v>1216.0833333333335</v>
      </c>
      <c r="L113" s="254">
        <v>1223.6666666666665</v>
      </c>
      <c r="M113" s="255">
        <v>1208.5</v>
      </c>
      <c r="N113" s="255">
        <v>1191.5999999999999</v>
      </c>
      <c r="O113" s="255">
        <v>2808000</v>
      </c>
      <c r="P113" s="256">
        <v>-1.4823261117445839E-2</v>
      </c>
    </row>
    <row r="114" spans="1:16" ht="12.75" customHeight="1">
      <c r="A114" s="247">
        <v>104</v>
      </c>
      <c r="B114" s="260" t="s">
        <v>45</v>
      </c>
      <c r="C114" s="259" t="s">
        <v>156</v>
      </c>
      <c r="D114" s="253">
        <v>45379</v>
      </c>
      <c r="E114" s="252">
        <v>935.4</v>
      </c>
      <c r="F114" s="252">
        <v>936.05000000000007</v>
      </c>
      <c r="G114" s="254">
        <v>929.35000000000014</v>
      </c>
      <c r="H114" s="254">
        <v>923.30000000000007</v>
      </c>
      <c r="I114" s="254">
        <v>916.60000000000014</v>
      </c>
      <c r="J114" s="254">
        <v>942.10000000000014</v>
      </c>
      <c r="K114" s="254">
        <v>948.80000000000018</v>
      </c>
      <c r="L114" s="254">
        <v>954.85000000000014</v>
      </c>
      <c r="M114" s="255">
        <v>942.75</v>
      </c>
      <c r="N114" s="255">
        <v>930</v>
      </c>
      <c r="O114" s="255">
        <v>16418500</v>
      </c>
      <c r="P114" s="256">
        <v>1.7129228100607113E-2</v>
      </c>
    </row>
    <row r="115" spans="1:16" ht="12.75" customHeight="1">
      <c r="A115" s="247">
        <v>105</v>
      </c>
      <c r="B115" s="260" t="s">
        <v>59</v>
      </c>
      <c r="C115" s="252" t="s">
        <v>157</v>
      </c>
      <c r="D115" s="253">
        <v>45379</v>
      </c>
      <c r="E115" s="252">
        <v>411.4</v>
      </c>
      <c r="F115" s="252">
        <v>411.68333333333334</v>
      </c>
      <c r="G115" s="254">
        <v>408.7166666666667</v>
      </c>
      <c r="H115" s="254">
        <v>406.03333333333336</v>
      </c>
      <c r="I115" s="254">
        <v>403.06666666666672</v>
      </c>
      <c r="J115" s="254">
        <v>414.36666666666667</v>
      </c>
      <c r="K115" s="254">
        <v>417.33333333333326</v>
      </c>
      <c r="L115" s="254">
        <v>420.01666666666665</v>
      </c>
      <c r="M115" s="255">
        <v>414.65</v>
      </c>
      <c r="N115" s="255">
        <v>409</v>
      </c>
      <c r="O115" s="255">
        <v>108856000</v>
      </c>
      <c r="P115" s="256">
        <v>-2.9914590848815821E-2</v>
      </c>
    </row>
    <row r="116" spans="1:16" ht="12.75" customHeight="1">
      <c r="A116" s="247">
        <v>106</v>
      </c>
      <c r="B116" s="260" t="s">
        <v>132</v>
      </c>
      <c r="C116" s="252" t="s">
        <v>158</v>
      </c>
      <c r="D116" s="253">
        <v>45379</v>
      </c>
      <c r="E116" s="252">
        <v>827.8</v>
      </c>
      <c r="F116" s="252">
        <v>812.91666666666663</v>
      </c>
      <c r="G116" s="254">
        <v>795.68333333333328</v>
      </c>
      <c r="H116" s="254">
        <v>763.56666666666661</v>
      </c>
      <c r="I116" s="254">
        <v>746.33333333333326</v>
      </c>
      <c r="J116" s="254">
        <v>845.0333333333333</v>
      </c>
      <c r="K116" s="254">
        <v>862.26666666666665</v>
      </c>
      <c r="L116" s="254">
        <v>894.38333333333333</v>
      </c>
      <c r="M116" s="255">
        <v>830.15</v>
      </c>
      <c r="N116" s="255">
        <v>780.8</v>
      </c>
      <c r="O116" s="255">
        <v>23892500</v>
      </c>
      <c r="P116" s="256">
        <v>3.6438564147055631E-2</v>
      </c>
    </row>
    <row r="117" spans="1:16" ht="12.75" customHeight="1">
      <c r="A117" s="247">
        <v>107</v>
      </c>
      <c r="B117" s="260" t="s">
        <v>49</v>
      </c>
      <c r="C117" s="252" t="s">
        <v>159</v>
      </c>
      <c r="D117" s="253">
        <v>45379</v>
      </c>
      <c r="E117" s="252">
        <v>4533.3</v>
      </c>
      <c r="F117" s="252">
        <v>4543.2</v>
      </c>
      <c r="G117" s="254">
        <v>4513.45</v>
      </c>
      <c r="H117" s="254">
        <v>4493.6000000000004</v>
      </c>
      <c r="I117" s="254">
        <v>4463.8500000000004</v>
      </c>
      <c r="J117" s="254">
        <v>4563.0499999999993</v>
      </c>
      <c r="K117" s="254">
        <v>4592.7999999999993</v>
      </c>
      <c r="L117" s="254">
        <v>4612.6499999999987</v>
      </c>
      <c r="M117" s="255">
        <v>4572.95</v>
      </c>
      <c r="N117" s="255">
        <v>4523.3500000000004</v>
      </c>
      <c r="O117" s="255">
        <v>627000</v>
      </c>
      <c r="P117" s="256">
        <v>1.9926799511996746E-2</v>
      </c>
    </row>
    <row r="118" spans="1:16" ht="12.75" customHeight="1">
      <c r="A118" s="247">
        <v>108</v>
      </c>
      <c r="B118" s="260" t="s">
        <v>132</v>
      </c>
      <c r="C118" s="257" t="s">
        <v>160</v>
      </c>
      <c r="D118" s="253">
        <v>45379</v>
      </c>
      <c r="E118" s="252">
        <v>839.45</v>
      </c>
      <c r="F118" s="252">
        <v>830.1</v>
      </c>
      <c r="G118" s="254">
        <v>817.7</v>
      </c>
      <c r="H118" s="254">
        <v>795.95</v>
      </c>
      <c r="I118" s="254">
        <v>783.55000000000007</v>
      </c>
      <c r="J118" s="254">
        <v>851.85</v>
      </c>
      <c r="K118" s="254">
        <v>864.24999999999989</v>
      </c>
      <c r="L118" s="254">
        <v>886</v>
      </c>
      <c r="M118" s="255">
        <v>842.5</v>
      </c>
      <c r="N118" s="255">
        <v>808.35</v>
      </c>
      <c r="O118" s="255">
        <v>15948900</v>
      </c>
      <c r="P118" s="256">
        <v>-3.4291085952507461E-2</v>
      </c>
    </row>
    <row r="119" spans="1:16" ht="12.75" customHeight="1">
      <c r="A119" s="247">
        <v>109</v>
      </c>
      <c r="B119" s="260" t="s">
        <v>45</v>
      </c>
      <c r="C119" s="252" t="s">
        <v>161</v>
      </c>
      <c r="D119" s="253">
        <v>45379</v>
      </c>
      <c r="E119" s="252">
        <v>466.3</v>
      </c>
      <c r="F119" s="252">
        <v>467.11666666666662</v>
      </c>
      <c r="G119" s="254">
        <v>464.43333333333322</v>
      </c>
      <c r="H119" s="254">
        <v>462.56666666666661</v>
      </c>
      <c r="I119" s="254">
        <v>459.88333333333321</v>
      </c>
      <c r="J119" s="254">
        <v>468.98333333333323</v>
      </c>
      <c r="K119" s="254">
        <v>471.66666666666663</v>
      </c>
      <c r="L119" s="254">
        <v>473.53333333333325</v>
      </c>
      <c r="M119" s="255">
        <v>469.8</v>
      </c>
      <c r="N119" s="255">
        <v>465.25</v>
      </c>
      <c r="O119" s="255">
        <v>17286250</v>
      </c>
      <c r="P119" s="256">
        <v>1.4228089475614228E-2</v>
      </c>
    </row>
    <row r="120" spans="1:16" ht="12.75" customHeight="1">
      <c r="A120" s="247">
        <v>110</v>
      </c>
      <c r="B120" s="260" t="s">
        <v>63</v>
      </c>
      <c r="C120" s="252" t="s">
        <v>162</v>
      </c>
      <c r="D120" s="253">
        <v>45379</v>
      </c>
      <c r="E120" s="252">
        <v>1735.3</v>
      </c>
      <c r="F120" s="252">
        <v>1725.3</v>
      </c>
      <c r="G120" s="254">
        <v>1713.6</v>
      </c>
      <c r="H120" s="254">
        <v>1691.8999999999999</v>
      </c>
      <c r="I120" s="254">
        <v>1680.1999999999998</v>
      </c>
      <c r="J120" s="254">
        <v>1747</v>
      </c>
      <c r="K120" s="254">
        <v>1758.7000000000003</v>
      </c>
      <c r="L120" s="254">
        <v>1780.4</v>
      </c>
      <c r="M120" s="255">
        <v>1737</v>
      </c>
      <c r="N120" s="255">
        <v>1703.6</v>
      </c>
      <c r="O120" s="255">
        <v>39998000</v>
      </c>
      <c r="P120" s="256">
        <v>-1.758608832342683E-2</v>
      </c>
    </row>
    <row r="121" spans="1:16" ht="12.75" customHeight="1">
      <c r="A121" s="247">
        <v>111</v>
      </c>
      <c r="B121" s="260" t="s">
        <v>68</v>
      </c>
      <c r="C121" s="252" t="s">
        <v>163</v>
      </c>
      <c r="D121" s="253">
        <v>45379</v>
      </c>
      <c r="E121" s="252">
        <v>171.45</v>
      </c>
      <c r="F121" s="252">
        <v>170.51666666666665</v>
      </c>
      <c r="G121" s="254">
        <v>169.08333333333331</v>
      </c>
      <c r="H121" s="254">
        <v>166.71666666666667</v>
      </c>
      <c r="I121" s="254">
        <v>165.28333333333333</v>
      </c>
      <c r="J121" s="254">
        <v>172.8833333333333</v>
      </c>
      <c r="K121" s="254">
        <v>174.31666666666663</v>
      </c>
      <c r="L121" s="254">
        <v>176.68333333333328</v>
      </c>
      <c r="M121" s="255">
        <v>171.95</v>
      </c>
      <c r="N121" s="255">
        <v>168.15</v>
      </c>
      <c r="O121" s="255">
        <v>40537270</v>
      </c>
      <c r="P121" s="256">
        <v>2.4585541896921168E-2</v>
      </c>
    </row>
    <row r="122" spans="1:16" ht="12.75" customHeight="1">
      <c r="A122" s="247">
        <v>112</v>
      </c>
      <c r="B122" s="260" t="s">
        <v>45</v>
      </c>
      <c r="C122" s="252" t="s">
        <v>164</v>
      </c>
      <c r="D122" s="253">
        <v>45379</v>
      </c>
      <c r="E122" s="252">
        <v>2344.5500000000002</v>
      </c>
      <c r="F122" s="252">
        <v>2352.1833333333329</v>
      </c>
      <c r="G122" s="254">
        <v>2323.516666666666</v>
      </c>
      <c r="H122" s="254">
        <v>2302.4833333333331</v>
      </c>
      <c r="I122" s="254">
        <v>2273.8166666666662</v>
      </c>
      <c r="J122" s="254">
        <v>2373.2166666666658</v>
      </c>
      <c r="K122" s="254">
        <v>2401.8833333333328</v>
      </c>
      <c r="L122" s="254">
        <v>2422.9166666666656</v>
      </c>
      <c r="M122" s="255">
        <v>2380.85</v>
      </c>
      <c r="N122" s="255">
        <v>2331.15</v>
      </c>
      <c r="O122" s="255">
        <v>1154400</v>
      </c>
      <c r="P122" s="256">
        <v>3.468674374831944E-2</v>
      </c>
    </row>
    <row r="123" spans="1:16" ht="12.75" customHeight="1">
      <c r="A123" s="247">
        <v>113</v>
      </c>
      <c r="B123" s="260" t="s">
        <v>43</v>
      </c>
      <c r="C123" s="252" t="s">
        <v>165</v>
      </c>
      <c r="D123" s="253">
        <v>45379</v>
      </c>
      <c r="E123" s="252">
        <v>411.1</v>
      </c>
      <c r="F123" s="252">
        <v>411.05</v>
      </c>
      <c r="G123" s="254">
        <v>407.8</v>
      </c>
      <c r="H123" s="254">
        <v>404.5</v>
      </c>
      <c r="I123" s="254">
        <v>401.25</v>
      </c>
      <c r="J123" s="254">
        <v>414.35</v>
      </c>
      <c r="K123" s="254">
        <v>417.6</v>
      </c>
      <c r="L123" s="254">
        <v>420.90000000000003</v>
      </c>
      <c r="M123" s="255">
        <v>414.3</v>
      </c>
      <c r="N123" s="255">
        <v>407.75</v>
      </c>
      <c r="O123" s="255">
        <v>11748700</v>
      </c>
      <c r="P123" s="256">
        <v>3.776325344952796E-3</v>
      </c>
    </row>
    <row r="124" spans="1:16" ht="12.75" customHeight="1">
      <c r="A124" s="247">
        <v>114</v>
      </c>
      <c r="B124" s="260" t="s">
        <v>68</v>
      </c>
      <c r="C124" s="257" t="s">
        <v>166</v>
      </c>
      <c r="D124" s="253">
        <v>45379</v>
      </c>
      <c r="E124" s="252">
        <v>653.45000000000005</v>
      </c>
      <c r="F124" s="252">
        <v>653.68333333333328</v>
      </c>
      <c r="G124" s="254">
        <v>649.56666666666661</v>
      </c>
      <c r="H124" s="254">
        <v>645.68333333333328</v>
      </c>
      <c r="I124" s="254">
        <v>641.56666666666661</v>
      </c>
      <c r="J124" s="254">
        <v>657.56666666666661</v>
      </c>
      <c r="K124" s="254">
        <v>661.68333333333317</v>
      </c>
      <c r="L124" s="254">
        <v>665.56666666666661</v>
      </c>
      <c r="M124" s="255">
        <v>657.8</v>
      </c>
      <c r="N124" s="255">
        <v>649.79999999999995</v>
      </c>
      <c r="O124" s="255">
        <v>15068000</v>
      </c>
      <c r="P124" s="256">
        <v>7.3539243214333465E-3</v>
      </c>
    </row>
    <row r="125" spans="1:16" ht="12.75" customHeight="1">
      <c r="A125" s="247">
        <v>115</v>
      </c>
      <c r="B125" s="260" t="s">
        <v>41</v>
      </c>
      <c r="C125" s="252" t="s">
        <v>167</v>
      </c>
      <c r="D125" s="253">
        <v>45379</v>
      </c>
      <c r="E125" s="252">
        <v>3654.25</v>
      </c>
      <c r="F125" s="252">
        <v>3619.2666666666664</v>
      </c>
      <c r="G125" s="254">
        <v>3556.5333333333328</v>
      </c>
      <c r="H125" s="254">
        <v>3458.8166666666666</v>
      </c>
      <c r="I125" s="254">
        <v>3396.083333333333</v>
      </c>
      <c r="J125" s="254">
        <v>3716.9833333333327</v>
      </c>
      <c r="K125" s="254">
        <v>3779.7166666666662</v>
      </c>
      <c r="L125" s="254">
        <v>3877.4333333333325</v>
      </c>
      <c r="M125" s="255">
        <v>3682</v>
      </c>
      <c r="N125" s="255">
        <v>3521.55</v>
      </c>
      <c r="O125" s="255">
        <v>15633300</v>
      </c>
      <c r="P125" s="256">
        <v>-5.1165543442982875E-3</v>
      </c>
    </row>
    <row r="126" spans="1:16" ht="12.75" customHeight="1">
      <c r="A126" s="247">
        <v>116</v>
      </c>
      <c r="B126" s="260" t="s">
        <v>87</v>
      </c>
      <c r="C126" s="252" t="s">
        <v>168</v>
      </c>
      <c r="D126" s="253">
        <v>45379</v>
      </c>
      <c r="E126" s="252">
        <v>5307.75</v>
      </c>
      <c r="F126" s="252">
        <v>5323.2</v>
      </c>
      <c r="G126" s="254">
        <v>5276.4</v>
      </c>
      <c r="H126" s="254">
        <v>5245.05</v>
      </c>
      <c r="I126" s="254">
        <v>5198.25</v>
      </c>
      <c r="J126" s="254">
        <v>5354.5499999999993</v>
      </c>
      <c r="K126" s="254">
        <v>5401.35</v>
      </c>
      <c r="L126" s="254">
        <v>5432.6999999999989</v>
      </c>
      <c r="M126" s="255">
        <v>5370</v>
      </c>
      <c r="N126" s="255">
        <v>5291.85</v>
      </c>
      <c r="O126" s="255">
        <v>2613150</v>
      </c>
      <c r="P126" s="256">
        <v>5.3328496281516417E-2</v>
      </c>
    </row>
    <row r="127" spans="1:16" ht="12.75" customHeight="1">
      <c r="A127" s="247">
        <v>117</v>
      </c>
      <c r="B127" s="260" t="s">
        <v>87</v>
      </c>
      <c r="C127" s="252" t="s">
        <v>169</v>
      </c>
      <c r="D127" s="253">
        <v>45379</v>
      </c>
      <c r="E127" s="252">
        <v>5325.35</v>
      </c>
      <c r="F127" s="252">
        <v>5375.8833333333341</v>
      </c>
      <c r="G127" s="254">
        <v>5252.7666666666682</v>
      </c>
      <c r="H127" s="254">
        <v>5180.1833333333343</v>
      </c>
      <c r="I127" s="254">
        <v>5057.0666666666684</v>
      </c>
      <c r="J127" s="254">
        <v>5448.4666666666681</v>
      </c>
      <c r="K127" s="254">
        <v>5571.5833333333348</v>
      </c>
      <c r="L127" s="254">
        <v>5644.1666666666679</v>
      </c>
      <c r="M127" s="255">
        <v>5499</v>
      </c>
      <c r="N127" s="255">
        <v>5303.3</v>
      </c>
      <c r="O127" s="255">
        <v>738000</v>
      </c>
      <c r="P127" s="256">
        <v>3.855896425555868E-2</v>
      </c>
    </row>
    <row r="128" spans="1:16" ht="12.75" customHeight="1">
      <c r="A128" s="247">
        <v>118</v>
      </c>
      <c r="B128" s="260" t="s">
        <v>43</v>
      </c>
      <c r="C128" s="252" t="s">
        <v>170</v>
      </c>
      <c r="D128" s="253">
        <v>45379</v>
      </c>
      <c r="E128" s="252">
        <v>1632.5</v>
      </c>
      <c r="F128" s="252">
        <v>1631.8999999999999</v>
      </c>
      <c r="G128" s="254">
        <v>1620.7999999999997</v>
      </c>
      <c r="H128" s="254">
        <v>1609.1</v>
      </c>
      <c r="I128" s="254">
        <v>1597.9999999999998</v>
      </c>
      <c r="J128" s="254">
        <v>1643.5999999999997</v>
      </c>
      <c r="K128" s="254">
        <v>1654.6999999999996</v>
      </c>
      <c r="L128" s="254">
        <v>1666.3999999999996</v>
      </c>
      <c r="M128" s="255">
        <v>1643</v>
      </c>
      <c r="N128" s="255">
        <v>1620.2</v>
      </c>
      <c r="O128" s="255">
        <v>6340150</v>
      </c>
      <c r="P128" s="256">
        <v>-2.2027009309033695E-2</v>
      </c>
    </row>
    <row r="129" spans="1:16" ht="12.75" customHeight="1">
      <c r="A129" s="247">
        <v>119</v>
      </c>
      <c r="B129" s="260" t="s">
        <v>56</v>
      </c>
      <c r="C129" s="252" t="s">
        <v>171</v>
      </c>
      <c r="D129" s="253">
        <v>45379</v>
      </c>
      <c r="E129" s="252">
        <v>1977.45</v>
      </c>
      <c r="F129" s="252">
        <v>1967</v>
      </c>
      <c r="G129" s="254">
        <v>1948.2</v>
      </c>
      <c r="H129" s="254">
        <v>1918.95</v>
      </c>
      <c r="I129" s="254">
        <v>1900.15</v>
      </c>
      <c r="J129" s="254">
        <v>1996.25</v>
      </c>
      <c r="K129" s="254">
        <v>2015.0500000000002</v>
      </c>
      <c r="L129" s="254">
        <v>2044.3</v>
      </c>
      <c r="M129" s="255">
        <v>1985.8</v>
      </c>
      <c r="N129" s="255">
        <v>1937.75</v>
      </c>
      <c r="O129" s="255">
        <v>12587050</v>
      </c>
      <c r="P129" s="256">
        <v>3.2618370804261061E-2</v>
      </c>
    </row>
    <row r="130" spans="1:16" ht="12.75" customHeight="1">
      <c r="A130" s="247">
        <v>120</v>
      </c>
      <c r="B130" s="260" t="s">
        <v>68</v>
      </c>
      <c r="C130" s="252" t="s">
        <v>172</v>
      </c>
      <c r="D130" s="253">
        <v>45379</v>
      </c>
      <c r="E130" s="252">
        <v>289.64999999999998</v>
      </c>
      <c r="F130" s="252">
        <v>288.61666666666662</v>
      </c>
      <c r="G130" s="254">
        <v>286.48333333333323</v>
      </c>
      <c r="H130" s="254">
        <v>283.31666666666661</v>
      </c>
      <c r="I130" s="254">
        <v>281.18333333333322</v>
      </c>
      <c r="J130" s="254">
        <v>291.78333333333325</v>
      </c>
      <c r="K130" s="254">
        <v>293.91666666666657</v>
      </c>
      <c r="L130" s="254">
        <v>297.08333333333326</v>
      </c>
      <c r="M130" s="255">
        <v>290.75</v>
      </c>
      <c r="N130" s="255">
        <v>285.45</v>
      </c>
      <c r="O130" s="255">
        <v>23102000</v>
      </c>
      <c r="P130" s="256">
        <v>-1.1383087983567271E-2</v>
      </c>
    </row>
    <row r="131" spans="1:16" ht="12.75" customHeight="1">
      <c r="A131" s="247">
        <v>121</v>
      </c>
      <c r="B131" s="260" t="s">
        <v>68</v>
      </c>
      <c r="C131" s="252" t="s">
        <v>173</v>
      </c>
      <c r="D131" s="253">
        <v>45379</v>
      </c>
      <c r="E131" s="252">
        <v>181.25</v>
      </c>
      <c r="F131" s="252">
        <v>180.28333333333333</v>
      </c>
      <c r="G131" s="254">
        <v>178.71666666666667</v>
      </c>
      <c r="H131" s="254">
        <v>176.18333333333334</v>
      </c>
      <c r="I131" s="254">
        <v>174.61666666666667</v>
      </c>
      <c r="J131" s="254">
        <v>182.81666666666666</v>
      </c>
      <c r="K131" s="254">
        <v>184.38333333333333</v>
      </c>
      <c r="L131" s="254">
        <v>186.91666666666666</v>
      </c>
      <c r="M131" s="255">
        <v>181.85</v>
      </c>
      <c r="N131" s="255">
        <v>177.75</v>
      </c>
      <c r="O131" s="255">
        <v>53490000</v>
      </c>
      <c r="P131" s="256">
        <v>8.7123783661461861E-3</v>
      </c>
    </row>
    <row r="132" spans="1:16" ht="12.75" customHeight="1">
      <c r="A132" s="247">
        <v>122</v>
      </c>
      <c r="B132" s="260" t="s">
        <v>59</v>
      </c>
      <c r="C132" s="252" t="s">
        <v>174</v>
      </c>
      <c r="D132" s="253">
        <v>45379</v>
      </c>
      <c r="E132" s="252">
        <v>521.4</v>
      </c>
      <c r="F132" s="252">
        <v>520.91666666666663</v>
      </c>
      <c r="G132" s="254">
        <v>519.18333333333328</v>
      </c>
      <c r="H132" s="254">
        <v>516.9666666666667</v>
      </c>
      <c r="I132" s="254">
        <v>515.23333333333335</v>
      </c>
      <c r="J132" s="254">
        <v>523.13333333333321</v>
      </c>
      <c r="K132" s="254">
        <v>524.86666666666656</v>
      </c>
      <c r="L132" s="254">
        <v>527.08333333333314</v>
      </c>
      <c r="M132" s="255">
        <v>522.65</v>
      </c>
      <c r="N132" s="255">
        <v>518.70000000000005</v>
      </c>
      <c r="O132" s="255">
        <v>12087600</v>
      </c>
      <c r="P132" s="256">
        <v>-3.9694353478217723E-4</v>
      </c>
    </row>
    <row r="133" spans="1:16" ht="12.75" customHeight="1">
      <c r="A133" s="247">
        <v>123</v>
      </c>
      <c r="B133" s="260" t="s">
        <v>56</v>
      </c>
      <c r="C133" s="252" t="s">
        <v>175</v>
      </c>
      <c r="D133" s="253">
        <v>45379</v>
      </c>
      <c r="E133" s="252">
        <v>11672.75</v>
      </c>
      <c r="F133" s="252">
        <v>11592.550000000001</v>
      </c>
      <c r="G133" s="254">
        <v>11465.200000000003</v>
      </c>
      <c r="H133" s="254">
        <v>11257.650000000001</v>
      </c>
      <c r="I133" s="254">
        <v>11130.300000000003</v>
      </c>
      <c r="J133" s="254">
        <v>11800.100000000002</v>
      </c>
      <c r="K133" s="254">
        <v>11927.45</v>
      </c>
      <c r="L133" s="254">
        <v>12135.000000000002</v>
      </c>
      <c r="M133" s="255">
        <v>11719.9</v>
      </c>
      <c r="N133" s="255">
        <v>11385</v>
      </c>
      <c r="O133" s="255">
        <v>2542350</v>
      </c>
      <c r="P133" s="256">
        <v>-8.5405089207370583E-3</v>
      </c>
    </row>
    <row r="134" spans="1:16" ht="12.75" customHeight="1">
      <c r="A134" s="247">
        <v>124</v>
      </c>
      <c r="B134" s="260" t="s">
        <v>59</v>
      </c>
      <c r="C134" s="252" t="s">
        <v>176</v>
      </c>
      <c r="D134" s="253">
        <v>45379</v>
      </c>
      <c r="E134" s="252">
        <v>1173.9000000000001</v>
      </c>
      <c r="F134" s="252">
        <v>1176.0833333333333</v>
      </c>
      <c r="G134" s="254">
        <v>1166.3666666666666</v>
      </c>
      <c r="H134" s="254">
        <v>1158.8333333333333</v>
      </c>
      <c r="I134" s="254">
        <v>1149.1166666666666</v>
      </c>
      <c r="J134" s="254">
        <v>1183.6166666666666</v>
      </c>
      <c r="K134" s="254">
        <v>1193.3333333333333</v>
      </c>
      <c r="L134" s="254">
        <v>1200.8666666666666</v>
      </c>
      <c r="M134" s="255">
        <v>1185.8</v>
      </c>
      <c r="N134" s="255">
        <v>1168.55</v>
      </c>
      <c r="O134" s="255">
        <v>6489000</v>
      </c>
      <c r="P134" s="256">
        <v>5.859375E-3</v>
      </c>
    </row>
    <row r="135" spans="1:16" ht="12.75" customHeight="1">
      <c r="A135" s="247">
        <v>125</v>
      </c>
      <c r="B135" s="260" t="s">
        <v>45</v>
      </c>
      <c r="C135" s="252" t="s">
        <v>177</v>
      </c>
      <c r="D135" s="253">
        <v>45379</v>
      </c>
      <c r="E135" s="252">
        <v>3847.6</v>
      </c>
      <c r="F135" s="252">
        <v>3854.4666666666667</v>
      </c>
      <c r="G135" s="254">
        <v>3810.3833333333332</v>
      </c>
      <c r="H135" s="254">
        <v>3773.1666666666665</v>
      </c>
      <c r="I135" s="254">
        <v>3729.083333333333</v>
      </c>
      <c r="J135" s="254">
        <v>3891.6833333333334</v>
      </c>
      <c r="K135" s="254">
        <v>3935.7666666666664</v>
      </c>
      <c r="L135" s="254">
        <v>3972.9833333333336</v>
      </c>
      <c r="M135" s="255">
        <v>3898.55</v>
      </c>
      <c r="N135" s="255">
        <v>3817.25</v>
      </c>
      <c r="O135" s="255">
        <v>2429600</v>
      </c>
      <c r="P135" s="256">
        <v>2.5840229690930586E-2</v>
      </c>
    </row>
    <row r="136" spans="1:16" ht="12.75" customHeight="1">
      <c r="A136" s="247">
        <v>126</v>
      </c>
      <c r="B136" s="260" t="s">
        <v>43</v>
      </c>
      <c r="C136" s="259" t="s">
        <v>178</v>
      </c>
      <c r="D136" s="253">
        <v>45379</v>
      </c>
      <c r="E136" s="252">
        <v>1657.6</v>
      </c>
      <c r="F136" s="252">
        <v>1650.8333333333333</v>
      </c>
      <c r="G136" s="254">
        <v>1625.8166666666666</v>
      </c>
      <c r="H136" s="254">
        <v>1594.0333333333333</v>
      </c>
      <c r="I136" s="254">
        <v>1569.0166666666667</v>
      </c>
      <c r="J136" s="254">
        <v>1682.6166666666666</v>
      </c>
      <c r="K136" s="254">
        <v>1707.6333333333334</v>
      </c>
      <c r="L136" s="254">
        <v>1739.4166666666665</v>
      </c>
      <c r="M136" s="255">
        <v>1675.85</v>
      </c>
      <c r="N136" s="255">
        <v>1619.05</v>
      </c>
      <c r="O136" s="255">
        <v>1054000</v>
      </c>
      <c r="P136" s="256">
        <v>2.2110162916989914E-2</v>
      </c>
    </row>
    <row r="137" spans="1:16" ht="12.75" customHeight="1">
      <c r="A137" s="247">
        <v>127</v>
      </c>
      <c r="B137" s="260" t="s">
        <v>68</v>
      </c>
      <c r="C137" s="259" t="s">
        <v>179</v>
      </c>
      <c r="D137" s="253">
        <v>45379</v>
      </c>
      <c r="E137" s="252">
        <v>974.8</v>
      </c>
      <c r="F137" s="252">
        <v>973.65</v>
      </c>
      <c r="G137" s="254">
        <v>963.4</v>
      </c>
      <c r="H137" s="254">
        <v>952</v>
      </c>
      <c r="I137" s="254">
        <v>941.75</v>
      </c>
      <c r="J137" s="254">
        <v>985.05</v>
      </c>
      <c r="K137" s="254">
        <v>995.3</v>
      </c>
      <c r="L137" s="254">
        <v>1006.6999999999999</v>
      </c>
      <c r="M137" s="255">
        <v>983.9</v>
      </c>
      <c r="N137" s="255">
        <v>962.25</v>
      </c>
      <c r="O137" s="255">
        <v>10202400</v>
      </c>
      <c r="P137" s="256">
        <v>1.6742406122937096E-2</v>
      </c>
    </row>
    <row r="138" spans="1:16" ht="12.75" customHeight="1">
      <c r="A138" s="247">
        <v>128</v>
      </c>
      <c r="B138" s="260" t="s">
        <v>84</v>
      </c>
      <c r="C138" s="252" t="s">
        <v>180</v>
      </c>
      <c r="D138" s="253">
        <v>45379</v>
      </c>
      <c r="E138" s="252">
        <v>1508</v>
      </c>
      <c r="F138" s="252">
        <v>1506.9333333333334</v>
      </c>
      <c r="G138" s="254">
        <v>1498.0666666666668</v>
      </c>
      <c r="H138" s="254">
        <v>1488.1333333333334</v>
      </c>
      <c r="I138" s="254">
        <v>1479.2666666666669</v>
      </c>
      <c r="J138" s="254">
        <v>1516.8666666666668</v>
      </c>
      <c r="K138" s="254">
        <v>1525.7333333333336</v>
      </c>
      <c r="L138" s="254">
        <v>1535.6666666666667</v>
      </c>
      <c r="M138" s="255">
        <v>1515.8</v>
      </c>
      <c r="N138" s="255">
        <v>1497</v>
      </c>
      <c r="O138" s="255">
        <v>2153600</v>
      </c>
      <c r="P138" s="256">
        <v>1.1649755730928222E-2</v>
      </c>
    </row>
    <row r="139" spans="1:16" ht="12.75" customHeight="1">
      <c r="A139" s="247">
        <v>129</v>
      </c>
      <c r="B139" s="260" t="s">
        <v>56</v>
      </c>
      <c r="C139" s="252" t="s">
        <v>181</v>
      </c>
      <c r="D139" s="253">
        <v>45379</v>
      </c>
      <c r="E139" s="252">
        <v>120.3</v>
      </c>
      <c r="F139" s="252">
        <v>120.11666666666667</v>
      </c>
      <c r="G139" s="254">
        <v>118.98333333333335</v>
      </c>
      <c r="H139" s="254">
        <v>117.66666666666667</v>
      </c>
      <c r="I139" s="254">
        <v>116.53333333333335</v>
      </c>
      <c r="J139" s="254">
        <v>121.43333333333335</v>
      </c>
      <c r="K139" s="254">
        <v>122.56666666666668</v>
      </c>
      <c r="L139" s="254">
        <v>123.88333333333335</v>
      </c>
      <c r="M139" s="255">
        <v>121.25</v>
      </c>
      <c r="N139" s="255">
        <v>118.8</v>
      </c>
      <c r="O139" s="255">
        <v>94948300</v>
      </c>
      <c r="P139" s="256">
        <v>4.1673157812743417E-2</v>
      </c>
    </row>
    <row r="140" spans="1:16" ht="12.75" customHeight="1">
      <c r="A140" s="247">
        <v>130</v>
      </c>
      <c r="B140" s="260" t="s">
        <v>87</v>
      </c>
      <c r="C140" s="257" t="s">
        <v>182</v>
      </c>
      <c r="D140" s="253">
        <v>45379</v>
      </c>
      <c r="E140" s="252">
        <v>2635.65</v>
      </c>
      <c r="F140" s="252">
        <v>2644.3833333333337</v>
      </c>
      <c r="G140" s="254">
        <v>2606.8166666666675</v>
      </c>
      <c r="H140" s="254">
        <v>2577.983333333334</v>
      </c>
      <c r="I140" s="254">
        <v>2540.4166666666679</v>
      </c>
      <c r="J140" s="254">
        <v>2673.2166666666672</v>
      </c>
      <c r="K140" s="254">
        <v>2710.7833333333338</v>
      </c>
      <c r="L140" s="254">
        <v>2739.6166666666668</v>
      </c>
      <c r="M140" s="255">
        <v>2681.95</v>
      </c>
      <c r="N140" s="255">
        <v>2615.5500000000002</v>
      </c>
      <c r="O140" s="255">
        <v>3153975</v>
      </c>
      <c r="P140" s="256">
        <v>1.2268314210061783E-2</v>
      </c>
    </row>
    <row r="141" spans="1:16" ht="12.75" customHeight="1">
      <c r="A141" s="247">
        <v>131</v>
      </c>
      <c r="B141" s="260" t="s">
        <v>56</v>
      </c>
      <c r="C141" s="252" t="s">
        <v>183</v>
      </c>
      <c r="D141" s="253">
        <v>45379</v>
      </c>
      <c r="E141" s="252">
        <v>146029.85</v>
      </c>
      <c r="F141" s="252">
        <v>146041.91666666666</v>
      </c>
      <c r="G141" s="254">
        <v>144687.93333333332</v>
      </c>
      <c r="H141" s="254">
        <v>143346.01666666666</v>
      </c>
      <c r="I141" s="254">
        <v>141992.03333333333</v>
      </c>
      <c r="J141" s="254">
        <v>147383.83333333331</v>
      </c>
      <c r="K141" s="254">
        <v>148737.81666666665</v>
      </c>
      <c r="L141" s="254">
        <v>150079.73333333331</v>
      </c>
      <c r="M141" s="255">
        <v>147395.9</v>
      </c>
      <c r="N141" s="255">
        <v>144700</v>
      </c>
      <c r="O141" s="255">
        <v>39725</v>
      </c>
      <c r="P141" s="256">
        <v>3.9921465968586388E-2</v>
      </c>
    </row>
    <row r="142" spans="1:16" ht="12.75" customHeight="1">
      <c r="A142" s="247">
        <v>132</v>
      </c>
      <c r="B142" s="260" t="s">
        <v>68</v>
      </c>
      <c r="C142" s="252" t="s">
        <v>184</v>
      </c>
      <c r="D142" s="253">
        <v>45379</v>
      </c>
      <c r="E142" s="252">
        <v>1304.55</v>
      </c>
      <c r="F142" s="252">
        <v>1299.2333333333333</v>
      </c>
      <c r="G142" s="254">
        <v>1291.5166666666667</v>
      </c>
      <c r="H142" s="254">
        <v>1278.4833333333333</v>
      </c>
      <c r="I142" s="254">
        <v>1270.7666666666667</v>
      </c>
      <c r="J142" s="254">
        <v>1312.2666666666667</v>
      </c>
      <c r="K142" s="254">
        <v>1319.9833333333333</v>
      </c>
      <c r="L142" s="254">
        <v>1333.0166666666667</v>
      </c>
      <c r="M142" s="255">
        <v>1306.95</v>
      </c>
      <c r="N142" s="255">
        <v>1286.2</v>
      </c>
      <c r="O142" s="255">
        <v>6529050</v>
      </c>
      <c r="P142" s="256">
        <v>3.9583150888869427E-2</v>
      </c>
    </row>
    <row r="143" spans="1:16" ht="12.75" customHeight="1">
      <c r="A143" s="247">
        <v>133</v>
      </c>
      <c r="B143" s="260" t="s">
        <v>132</v>
      </c>
      <c r="C143" s="252" t="s">
        <v>185</v>
      </c>
      <c r="D143" s="253">
        <v>45379</v>
      </c>
      <c r="E143" s="252">
        <v>161.94999999999999</v>
      </c>
      <c r="F143" s="252">
        <v>161.13333333333333</v>
      </c>
      <c r="G143" s="254">
        <v>159.31666666666666</v>
      </c>
      <c r="H143" s="254">
        <v>156.68333333333334</v>
      </c>
      <c r="I143" s="254">
        <v>154.86666666666667</v>
      </c>
      <c r="J143" s="254">
        <v>163.76666666666665</v>
      </c>
      <c r="K143" s="254">
        <v>165.58333333333331</v>
      </c>
      <c r="L143" s="254">
        <v>168.21666666666664</v>
      </c>
      <c r="M143" s="255">
        <v>162.94999999999999</v>
      </c>
      <c r="N143" s="255">
        <v>158.5</v>
      </c>
      <c r="O143" s="255">
        <v>72750000</v>
      </c>
      <c r="P143" s="256">
        <v>9.5178954499266111E-2</v>
      </c>
    </row>
    <row r="144" spans="1:16" ht="12.75" customHeight="1">
      <c r="A144" s="247">
        <v>134</v>
      </c>
      <c r="B144" s="260" t="s">
        <v>45</v>
      </c>
      <c r="C144" s="252" t="s">
        <v>186</v>
      </c>
      <c r="D144" s="253">
        <v>45379</v>
      </c>
      <c r="E144" s="252">
        <v>5308.15</v>
      </c>
      <c r="F144" s="252">
        <v>5293.7166666666662</v>
      </c>
      <c r="G144" s="254">
        <v>5227.4333333333325</v>
      </c>
      <c r="H144" s="254">
        <v>5146.7166666666662</v>
      </c>
      <c r="I144" s="254">
        <v>5080.4333333333325</v>
      </c>
      <c r="J144" s="254">
        <v>5374.4333333333325</v>
      </c>
      <c r="K144" s="254">
        <v>5440.7166666666672</v>
      </c>
      <c r="L144" s="254">
        <v>5521.4333333333325</v>
      </c>
      <c r="M144" s="255">
        <v>5360</v>
      </c>
      <c r="N144" s="255">
        <v>5213</v>
      </c>
      <c r="O144" s="255">
        <v>1053150</v>
      </c>
      <c r="P144" s="256">
        <v>1.0943124550035998E-2</v>
      </c>
    </row>
    <row r="145" spans="1:16" ht="12.75" customHeight="1">
      <c r="A145" s="247">
        <v>135</v>
      </c>
      <c r="B145" s="260" t="s">
        <v>39</v>
      </c>
      <c r="C145" s="252" t="s">
        <v>187</v>
      </c>
      <c r="D145" s="253">
        <v>45379</v>
      </c>
      <c r="E145" s="252">
        <v>3073.3</v>
      </c>
      <c r="F145" s="252">
        <v>3063.4</v>
      </c>
      <c r="G145" s="254">
        <v>3043.65</v>
      </c>
      <c r="H145" s="254">
        <v>3014</v>
      </c>
      <c r="I145" s="254">
        <v>2994.25</v>
      </c>
      <c r="J145" s="254">
        <v>3093.05</v>
      </c>
      <c r="K145" s="254">
        <v>3112.8</v>
      </c>
      <c r="L145" s="254">
        <v>3142.4500000000003</v>
      </c>
      <c r="M145" s="255">
        <v>3083.15</v>
      </c>
      <c r="N145" s="255">
        <v>3033.75</v>
      </c>
      <c r="O145" s="255">
        <v>1637400</v>
      </c>
      <c r="P145" s="256">
        <v>7.334066740007334E-4</v>
      </c>
    </row>
    <row r="146" spans="1:16" ht="12.75" customHeight="1">
      <c r="A146" s="247">
        <v>136</v>
      </c>
      <c r="B146" s="260" t="s">
        <v>59</v>
      </c>
      <c r="C146" s="252" t="s">
        <v>188</v>
      </c>
      <c r="D146" s="253">
        <v>45379</v>
      </c>
      <c r="E146" s="252">
        <v>2611.35</v>
      </c>
      <c r="F146" s="252">
        <v>2609.8833333333332</v>
      </c>
      <c r="G146" s="254">
        <v>2595.4666666666662</v>
      </c>
      <c r="H146" s="254">
        <v>2579.583333333333</v>
      </c>
      <c r="I146" s="254">
        <v>2565.1666666666661</v>
      </c>
      <c r="J146" s="254">
        <v>2625.7666666666664</v>
      </c>
      <c r="K146" s="254">
        <v>2640.1833333333334</v>
      </c>
      <c r="L146" s="254">
        <v>2656.0666666666666</v>
      </c>
      <c r="M146" s="255">
        <v>2624.3</v>
      </c>
      <c r="N146" s="255">
        <v>2594</v>
      </c>
      <c r="O146" s="255">
        <v>5128800</v>
      </c>
      <c r="P146" s="256">
        <v>-3.5722343385726101E-2</v>
      </c>
    </row>
    <row r="147" spans="1:16" ht="12.75" customHeight="1">
      <c r="A147" s="247">
        <v>137</v>
      </c>
      <c r="B147" s="260" t="s">
        <v>132</v>
      </c>
      <c r="C147" s="252" t="s">
        <v>189</v>
      </c>
      <c r="D147" s="253">
        <v>45379</v>
      </c>
      <c r="E147" s="252">
        <v>232.75</v>
      </c>
      <c r="F147" s="252">
        <v>232.11666666666667</v>
      </c>
      <c r="G147" s="254">
        <v>228.48333333333335</v>
      </c>
      <c r="H147" s="254">
        <v>224.21666666666667</v>
      </c>
      <c r="I147" s="254">
        <v>220.58333333333334</v>
      </c>
      <c r="J147" s="254">
        <v>236.38333333333335</v>
      </c>
      <c r="K147" s="254">
        <v>240.01666666666668</v>
      </c>
      <c r="L147" s="254">
        <v>244.28333333333336</v>
      </c>
      <c r="M147" s="255">
        <v>235.75</v>
      </c>
      <c r="N147" s="255">
        <v>227.85</v>
      </c>
      <c r="O147" s="255">
        <v>85621500</v>
      </c>
      <c r="P147" s="256">
        <v>-5.1761999372581828E-3</v>
      </c>
    </row>
    <row r="148" spans="1:16" ht="12.75" customHeight="1">
      <c r="A148" s="247">
        <v>138</v>
      </c>
      <c r="B148" s="260" t="s">
        <v>190</v>
      </c>
      <c r="C148" s="252" t="s">
        <v>191</v>
      </c>
      <c r="D148" s="253">
        <v>45379</v>
      </c>
      <c r="E148" s="252">
        <v>344.85</v>
      </c>
      <c r="F148" s="252">
        <v>342.36666666666662</v>
      </c>
      <c r="G148" s="254">
        <v>339.03333333333325</v>
      </c>
      <c r="H148" s="254">
        <v>333.21666666666664</v>
      </c>
      <c r="I148" s="254">
        <v>329.88333333333327</v>
      </c>
      <c r="J148" s="254">
        <v>348.18333333333322</v>
      </c>
      <c r="K148" s="254">
        <v>351.51666666666659</v>
      </c>
      <c r="L148" s="254">
        <v>357.3333333333332</v>
      </c>
      <c r="M148" s="255">
        <v>345.7</v>
      </c>
      <c r="N148" s="255">
        <v>336.55</v>
      </c>
      <c r="O148" s="255">
        <v>87744000</v>
      </c>
      <c r="P148" s="256">
        <v>-3.4942422542646914E-2</v>
      </c>
    </row>
    <row r="149" spans="1:16" ht="12.75" customHeight="1">
      <c r="A149" s="247">
        <v>139</v>
      </c>
      <c r="B149" s="260" t="s">
        <v>108</v>
      </c>
      <c r="C149" s="252" t="s">
        <v>192</v>
      </c>
      <c r="D149" s="253">
        <v>45379</v>
      </c>
      <c r="E149" s="252">
        <v>1377.25</v>
      </c>
      <c r="F149" s="252">
        <v>1372.7</v>
      </c>
      <c r="G149" s="254">
        <v>1359.75</v>
      </c>
      <c r="H149" s="254">
        <v>1342.25</v>
      </c>
      <c r="I149" s="254">
        <v>1329.3</v>
      </c>
      <c r="J149" s="254">
        <v>1390.2</v>
      </c>
      <c r="K149" s="254">
        <v>1403.1500000000003</v>
      </c>
      <c r="L149" s="254">
        <v>1420.65</v>
      </c>
      <c r="M149" s="255">
        <v>1385.65</v>
      </c>
      <c r="N149" s="255">
        <v>1355.2</v>
      </c>
      <c r="O149" s="255">
        <v>6415500</v>
      </c>
      <c r="P149" s="256">
        <v>-1.9601437438745506E-3</v>
      </c>
    </row>
    <row r="150" spans="1:16" ht="12.75" customHeight="1">
      <c r="A150" s="247">
        <v>140</v>
      </c>
      <c r="B150" s="260" t="s">
        <v>87</v>
      </c>
      <c r="C150" s="257" t="s">
        <v>193</v>
      </c>
      <c r="D150" s="253">
        <v>45379</v>
      </c>
      <c r="E150" s="252">
        <v>7768.7</v>
      </c>
      <c r="F150" s="252">
        <v>7767.05</v>
      </c>
      <c r="G150" s="254">
        <v>7677.1500000000005</v>
      </c>
      <c r="H150" s="254">
        <v>7585.6</v>
      </c>
      <c r="I150" s="254">
        <v>7495.7000000000007</v>
      </c>
      <c r="J150" s="254">
        <v>7858.6</v>
      </c>
      <c r="K150" s="254">
        <v>7948.5</v>
      </c>
      <c r="L150" s="254">
        <v>8040.05</v>
      </c>
      <c r="M150" s="255">
        <v>7856.95</v>
      </c>
      <c r="N150" s="255">
        <v>7675.5</v>
      </c>
      <c r="O150" s="255">
        <v>956200</v>
      </c>
      <c r="P150" s="256">
        <v>1.2280330298539064E-2</v>
      </c>
    </row>
    <row r="151" spans="1:16" ht="12.75" customHeight="1">
      <c r="A151" s="247">
        <v>141</v>
      </c>
      <c r="B151" s="260" t="s">
        <v>84</v>
      </c>
      <c r="C151" s="259" t="s">
        <v>194</v>
      </c>
      <c r="D151" s="253">
        <v>45379</v>
      </c>
      <c r="E151" s="252">
        <v>271.89999999999998</v>
      </c>
      <c r="F151" s="252">
        <v>271.45</v>
      </c>
      <c r="G151" s="254">
        <v>268.89999999999998</v>
      </c>
      <c r="H151" s="254">
        <v>265.89999999999998</v>
      </c>
      <c r="I151" s="254">
        <v>263.34999999999997</v>
      </c>
      <c r="J151" s="254">
        <v>274.45</v>
      </c>
      <c r="K151" s="254">
        <v>277.00000000000006</v>
      </c>
      <c r="L151" s="254">
        <v>280</v>
      </c>
      <c r="M151" s="255">
        <v>274</v>
      </c>
      <c r="N151" s="255">
        <v>268.45</v>
      </c>
      <c r="O151" s="255">
        <v>99695750</v>
      </c>
      <c r="P151" s="256">
        <v>-1.3110255726209078E-2</v>
      </c>
    </row>
    <row r="152" spans="1:16" ht="12.75" customHeight="1">
      <c r="A152" s="247">
        <v>142</v>
      </c>
      <c r="B152" s="260" t="s">
        <v>47</v>
      </c>
      <c r="C152" s="252" t="s">
        <v>195</v>
      </c>
      <c r="D152" s="253">
        <v>45379</v>
      </c>
      <c r="E152" s="252">
        <v>35835.550000000003</v>
      </c>
      <c r="F152" s="252">
        <v>35433.299999999996</v>
      </c>
      <c r="G152" s="254">
        <v>34836.599999999991</v>
      </c>
      <c r="H152" s="254">
        <v>33837.649999999994</v>
      </c>
      <c r="I152" s="254">
        <v>33240.94999999999</v>
      </c>
      <c r="J152" s="254">
        <v>36432.249999999993</v>
      </c>
      <c r="K152" s="254">
        <v>37028.94999999999</v>
      </c>
      <c r="L152" s="254">
        <v>38027.899999999994</v>
      </c>
      <c r="M152" s="255">
        <v>36030</v>
      </c>
      <c r="N152" s="255">
        <v>34434.35</v>
      </c>
      <c r="O152" s="255">
        <v>158190</v>
      </c>
      <c r="P152" s="256">
        <v>-1.6231343283582091E-2</v>
      </c>
    </row>
    <row r="153" spans="1:16" ht="12.75" customHeight="1">
      <c r="A153" s="247">
        <v>143</v>
      </c>
      <c r="B153" s="260" t="s">
        <v>43</v>
      </c>
      <c r="C153" s="252" t="s">
        <v>196</v>
      </c>
      <c r="D153" s="253">
        <v>45379</v>
      </c>
      <c r="E153" s="252">
        <v>942</v>
      </c>
      <c r="F153" s="252">
        <v>937.4</v>
      </c>
      <c r="G153" s="254">
        <v>928.9</v>
      </c>
      <c r="H153" s="254">
        <v>915.8</v>
      </c>
      <c r="I153" s="254">
        <v>907.3</v>
      </c>
      <c r="J153" s="254">
        <v>950.5</v>
      </c>
      <c r="K153" s="254">
        <v>959</v>
      </c>
      <c r="L153" s="254">
        <v>972.1</v>
      </c>
      <c r="M153" s="255">
        <v>945.9</v>
      </c>
      <c r="N153" s="255">
        <v>924.3</v>
      </c>
      <c r="O153" s="255">
        <v>10786500</v>
      </c>
      <c r="P153" s="256">
        <v>2.2683637915096352E-2</v>
      </c>
    </row>
    <row r="154" spans="1:16" ht="12.75" customHeight="1">
      <c r="A154" s="247">
        <v>144</v>
      </c>
      <c r="B154" s="260" t="s">
        <v>87</v>
      </c>
      <c r="C154" s="252" t="s">
        <v>197</v>
      </c>
      <c r="D154" s="253">
        <v>45379</v>
      </c>
      <c r="E154" s="252">
        <v>8622.5499999999993</v>
      </c>
      <c r="F154" s="252">
        <v>8650.0166666666664</v>
      </c>
      <c r="G154" s="254">
        <v>8571.0333333333328</v>
      </c>
      <c r="H154" s="254">
        <v>8519.5166666666664</v>
      </c>
      <c r="I154" s="254">
        <v>8440.5333333333328</v>
      </c>
      <c r="J154" s="254">
        <v>8701.5333333333328</v>
      </c>
      <c r="K154" s="254">
        <v>8780.5166666666664</v>
      </c>
      <c r="L154" s="254">
        <v>8832.0333333333328</v>
      </c>
      <c r="M154" s="255">
        <v>8729</v>
      </c>
      <c r="N154" s="255">
        <v>8598.5</v>
      </c>
      <c r="O154" s="255">
        <v>1440300</v>
      </c>
      <c r="P154" s="256">
        <v>1.3439347030678299E-2</v>
      </c>
    </row>
    <row r="155" spans="1:16" ht="12.75" customHeight="1">
      <c r="A155" s="247">
        <v>145</v>
      </c>
      <c r="B155" s="260" t="s">
        <v>84</v>
      </c>
      <c r="C155" s="257" t="s">
        <v>198</v>
      </c>
      <c r="D155" s="253">
        <v>45379</v>
      </c>
      <c r="E155" s="252">
        <v>283.75</v>
      </c>
      <c r="F155" s="252">
        <v>281.55</v>
      </c>
      <c r="G155" s="254">
        <v>278.20000000000005</v>
      </c>
      <c r="H155" s="254">
        <v>272.65000000000003</v>
      </c>
      <c r="I155" s="254">
        <v>269.30000000000007</v>
      </c>
      <c r="J155" s="254">
        <v>287.10000000000002</v>
      </c>
      <c r="K155" s="254">
        <v>290.45000000000005</v>
      </c>
      <c r="L155" s="254">
        <v>296</v>
      </c>
      <c r="M155" s="255">
        <v>284.89999999999998</v>
      </c>
      <c r="N155" s="255">
        <v>276</v>
      </c>
      <c r="O155" s="255">
        <v>39819000</v>
      </c>
      <c r="P155" s="256">
        <v>-3.2580174927113702E-2</v>
      </c>
    </row>
    <row r="156" spans="1:16" ht="12.75" customHeight="1">
      <c r="A156" s="247">
        <v>146</v>
      </c>
      <c r="B156" s="260" t="s">
        <v>68</v>
      </c>
      <c r="C156" s="252" t="s">
        <v>199</v>
      </c>
      <c r="D156" s="253">
        <v>45379</v>
      </c>
      <c r="E156" s="252">
        <v>415.85</v>
      </c>
      <c r="F156" s="252">
        <v>412.56666666666666</v>
      </c>
      <c r="G156" s="254">
        <v>406.73333333333335</v>
      </c>
      <c r="H156" s="254">
        <v>397.61666666666667</v>
      </c>
      <c r="I156" s="254">
        <v>391.78333333333336</v>
      </c>
      <c r="J156" s="254">
        <v>421.68333333333334</v>
      </c>
      <c r="K156" s="254">
        <v>427.51666666666671</v>
      </c>
      <c r="L156" s="254">
        <v>436.63333333333333</v>
      </c>
      <c r="M156" s="255">
        <v>418.4</v>
      </c>
      <c r="N156" s="255">
        <v>403.45</v>
      </c>
      <c r="O156" s="255">
        <v>70017375</v>
      </c>
      <c r="P156" s="256">
        <v>-2.4246678907009395E-2</v>
      </c>
    </row>
    <row r="157" spans="1:16" ht="12.75" customHeight="1">
      <c r="A157" s="247">
        <v>147</v>
      </c>
      <c r="B157" s="260" t="s">
        <v>59</v>
      </c>
      <c r="C157" s="252" t="s">
        <v>200</v>
      </c>
      <c r="D157" s="253">
        <v>45379</v>
      </c>
      <c r="E157" s="252">
        <v>2770.05</v>
      </c>
      <c r="F157" s="252">
        <v>2768.5166666666664</v>
      </c>
      <c r="G157" s="254">
        <v>2750.0333333333328</v>
      </c>
      <c r="H157" s="254">
        <v>2730.0166666666664</v>
      </c>
      <c r="I157" s="254">
        <v>2711.5333333333328</v>
      </c>
      <c r="J157" s="254">
        <v>2788.5333333333328</v>
      </c>
      <c r="K157" s="254">
        <v>2807.0166666666664</v>
      </c>
      <c r="L157" s="254">
        <v>2827.0333333333328</v>
      </c>
      <c r="M157" s="255">
        <v>2787</v>
      </c>
      <c r="N157" s="255">
        <v>2748.5</v>
      </c>
      <c r="O157" s="255">
        <v>2657500</v>
      </c>
      <c r="P157" s="256">
        <v>-1.0057738871298193E-2</v>
      </c>
    </row>
    <row r="158" spans="1:16" ht="12.75" customHeight="1">
      <c r="A158" s="247">
        <v>148</v>
      </c>
      <c r="B158" s="260" t="s">
        <v>39</v>
      </c>
      <c r="C158" s="252" t="s">
        <v>201</v>
      </c>
      <c r="D158" s="253">
        <v>45379</v>
      </c>
      <c r="E158" s="252">
        <v>3701.8</v>
      </c>
      <c r="F158" s="252">
        <v>3695.75</v>
      </c>
      <c r="G158" s="254">
        <v>3678.1</v>
      </c>
      <c r="H158" s="254">
        <v>3654.4</v>
      </c>
      <c r="I158" s="254">
        <v>3636.75</v>
      </c>
      <c r="J158" s="254">
        <v>3719.45</v>
      </c>
      <c r="K158" s="254">
        <v>3737.0999999999995</v>
      </c>
      <c r="L158" s="254">
        <v>3760.7999999999997</v>
      </c>
      <c r="M158" s="255">
        <v>3713.4</v>
      </c>
      <c r="N158" s="255">
        <v>3672.05</v>
      </c>
      <c r="O158" s="255">
        <v>1975750</v>
      </c>
      <c r="P158" s="256">
        <v>8.8652482269503544E-4</v>
      </c>
    </row>
    <row r="159" spans="1:16" ht="12.75" customHeight="1">
      <c r="A159" s="247">
        <v>149</v>
      </c>
      <c r="B159" s="260" t="s">
        <v>63</v>
      </c>
      <c r="C159" s="252" t="s">
        <v>202</v>
      </c>
      <c r="D159" s="253">
        <v>45379</v>
      </c>
      <c r="E159" s="252">
        <v>125.75</v>
      </c>
      <c r="F159" s="252">
        <v>124.3</v>
      </c>
      <c r="G159" s="254">
        <v>122.69999999999999</v>
      </c>
      <c r="H159" s="254">
        <v>119.64999999999999</v>
      </c>
      <c r="I159" s="254">
        <v>118.04999999999998</v>
      </c>
      <c r="J159" s="254">
        <v>127.35</v>
      </c>
      <c r="K159" s="254">
        <v>128.94999999999999</v>
      </c>
      <c r="L159" s="254">
        <v>132</v>
      </c>
      <c r="M159" s="255">
        <v>125.9</v>
      </c>
      <c r="N159" s="255">
        <v>121.25</v>
      </c>
      <c r="O159" s="255">
        <v>245920000</v>
      </c>
      <c r="P159" s="256">
        <v>7.1080139372822301E-2</v>
      </c>
    </row>
    <row r="160" spans="1:16" ht="12.75" customHeight="1">
      <c r="A160" s="247">
        <v>150</v>
      </c>
      <c r="B160" s="260" t="s">
        <v>45</v>
      </c>
      <c r="C160" s="252" t="s">
        <v>203</v>
      </c>
      <c r="D160" s="253">
        <v>45379</v>
      </c>
      <c r="E160" s="252">
        <v>4831.1499999999996</v>
      </c>
      <c r="F160" s="252">
        <v>4815.7666666666664</v>
      </c>
      <c r="G160" s="254">
        <v>4771.6333333333332</v>
      </c>
      <c r="H160" s="254">
        <v>4712.1166666666668</v>
      </c>
      <c r="I160" s="254">
        <v>4667.9833333333336</v>
      </c>
      <c r="J160" s="254">
        <v>4875.2833333333328</v>
      </c>
      <c r="K160" s="254">
        <v>4919.4166666666661</v>
      </c>
      <c r="L160" s="254">
        <v>4978.9333333333325</v>
      </c>
      <c r="M160" s="255">
        <v>4859.8999999999996</v>
      </c>
      <c r="N160" s="255">
        <v>4756.25</v>
      </c>
      <c r="O160" s="255">
        <v>2048500</v>
      </c>
      <c r="P160" s="256">
        <v>-1.9974666276917079E-3</v>
      </c>
    </row>
    <row r="161" spans="1:16" ht="12.75" customHeight="1">
      <c r="A161" s="247">
        <v>151</v>
      </c>
      <c r="B161" s="260" t="s">
        <v>190</v>
      </c>
      <c r="C161" s="259" t="s">
        <v>204</v>
      </c>
      <c r="D161" s="253">
        <v>45379</v>
      </c>
      <c r="E161" s="252">
        <v>288.64999999999998</v>
      </c>
      <c r="F161" s="252">
        <v>288.39999999999998</v>
      </c>
      <c r="G161" s="254">
        <v>286.34999999999997</v>
      </c>
      <c r="H161" s="254">
        <v>284.05</v>
      </c>
      <c r="I161" s="254">
        <v>282</v>
      </c>
      <c r="J161" s="254">
        <v>290.69999999999993</v>
      </c>
      <c r="K161" s="254">
        <v>292.74999999999989</v>
      </c>
      <c r="L161" s="254">
        <v>295.0499999999999</v>
      </c>
      <c r="M161" s="255">
        <v>290.45</v>
      </c>
      <c r="N161" s="255">
        <v>286.10000000000002</v>
      </c>
      <c r="O161" s="255">
        <v>56196000</v>
      </c>
      <c r="P161" s="256">
        <v>-6.3755772806333599E-2</v>
      </c>
    </row>
    <row r="162" spans="1:16" ht="12.75" customHeight="1">
      <c r="A162" s="247">
        <v>152</v>
      </c>
      <c r="B162" s="260" t="s">
        <v>205</v>
      </c>
      <c r="C162" s="252" t="s">
        <v>206</v>
      </c>
      <c r="D162" s="253">
        <v>45379</v>
      </c>
      <c r="E162" s="252">
        <v>1400.6</v>
      </c>
      <c r="F162" s="252">
        <v>1394.2333333333333</v>
      </c>
      <c r="G162" s="254">
        <v>1381.6666666666667</v>
      </c>
      <c r="H162" s="254">
        <v>1362.7333333333333</v>
      </c>
      <c r="I162" s="254">
        <v>1350.1666666666667</v>
      </c>
      <c r="J162" s="254">
        <v>1413.1666666666667</v>
      </c>
      <c r="K162" s="254">
        <v>1425.7333333333333</v>
      </c>
      <c r="L162" s="254">
        <v>1444.6666666666667</v>
      </c>
      <c r="M162" s="255">
        <v>1406.8</v>
      </c>
      <c r="N162" s="255">
        <v>1375.3</v>
      </c>
      <c r="O162" s="255">
        <v>6156282</v>
      </c>
      <c r="P162" s="256">
        <v>2.5978430441565489E-2</v>
      </c>
    </row>
    <row r="163" spans="1:16" ht="12.75" customHeight="1">
      <c r="A163" s="247">
        <v>153</v>
      </c>
      <c r="B163" s="260" t="s">
        <v>49</v>
      </c>
      <c r="C163" s="252" t="s">
        <v>208</v>
      </c>
      <c r="D163" s="253">
        <v>45379</v>
      </c>
      <c r="E163" s="252">
        <v>847</v>
      </c>
      <c r="F163" s="252">
        <v>849.25</v>
      </c>
      <c r="G163" s="254">
        <v>842.5</v>
      </c>
      <c r="H163" s="254">
        <v>838</v>
      </c>
      <c r="I163" s="254">
        <v>831.25</v>
      </c>
      <c r="J163" s="254">
        <v>853.75</v>
      </c>
      <c r="K163" s="254">
        <v>860.5</v>
      </c>
      <c r="L163" s="254">
        <v>865</v>
      </c>
      <c r="M163" s="255">
        <v>856</v>
      </c>
      <c r="N163" s="255">
        <v>844.75</v>
      </c>
      <c r="O163" s="255">
        <v>3536850</v>
      </c>
      <c r="P163" s="256">
        <v>4.0250000000000001E-2</v>
      </c>
    </row>
    <row r="164" spans="1:16" ht="12.75" customHeight="1">
      <c r="A164" s="247">
        <v>154</v>
      </c>
      <c r="B164" s="260" t="s">
        <v>63</v>
      </c>
      <c r="C164" s="252" t="s">
        <v>209</v>
      </c>
      <c r="D164" s="253">
        <v>45379</v>
      </c>
      <c r="E164" s="252">
        <v>268.55</v>
      </c>
      <c r="F164" s="252">
        <v>266.73333333333335</v>
      </c>
      <c r="G164" s="254">
        <v>260.91666666666669</v>
      </c>
      <c r="H164" s="254">
        <v>253.28333333333336</v>
      </c>
      <c r="I164" s="254">
        <v>247.4666666666667</v>
      </c>
      <c r="J164" s="254">
        <v>274.36666666666667</v>
      </c>
      <c r="K164" s="254">
        <v>280.18333333333328</v>
      </c>
      <c r="L164" s="254">
        <v>287.81666666666666</v>
      </c>
      <c r="M164" s="255">
        <v>272.55</v>
      </c>
      <c r="N164" s="255">
        <v>259.10000000000002</v>
      </c>
      <c r="O164" s="255">
        <v>61027500</v>
      </c>
      <c r="P164" s="256">
        <v>4.1959767987165249E-3</v>
      </c>
    </row>
    <row r="165" spans="1:16" ht="12.75" customHeight="1">
      <c r="A165" s="247">
        <v>155</v>
      </c>
      <c r="B165" s="260" t="s">
        <v>190</v>
      </c>
      <c r="C165" s="252" t="s">
        <v>210</v>
      </c>
      <c r="D165" s="253">
        <v>45379</v>
      </c>
      <c r="E165" s="252">
        <v>459.9</v>
      </c>
      <c r="F165" s="252">
        <v>455.8</v>
      </c>
      <c r="G165" s="254">
        <v>448.95000000000005</v>
      </c>
      <c r="H165" s="254">
        <v>438.00000000000006</v>
      </c>
      <c r="I165" s="254">
        <v>431.15000000000009</v>
      </c>
      <c r="J165" s="254">
        <v>466.75</v>
      </c>
      <c r="K165" s="254">
        <v>473.6</v>
      </c>
      <c r="L165" s="254">
        <v>484.54999999999995</v>
      </c>
      <c r="M165" s="255">
        <v>462.65</v>
      </c>
      <c r="N165" s="255">
        <v>444.85</v>
      </c>
      <c r="O165" s="255">
        <v>36640000</v>
      </c>
      <c r="P165" s="256">
        <v>-1.8378610084123666E-2</v>
      </c>
    </row>
    <row r="166" spans="1:16" ht="12.75" customHeight="1">
      <c r="A166" s="247">
        <v>156</v>
      </c>
      <c r="B166" s="260" t="s">
        <v>84</v>
      </c>
      <c r="C166" s="252" t="s">
        <v>211</v>
      </c>
      <c r="D166" s="253">
        <v>45379</v>
      </c>
      <c r="E166" s="252">
        <v>3001.05</v>
      </c>
      <c r="F166" s="252">
        <v>2986.2999999999997</v>
      </c>
      <c r="G166" s="254">
        <v>2955.8999999999996</v>
      </c>
      <c r="H166" s="254">
        <v>2910.75</v>
      </c>
      <c r="I166" s="254">
        <v>2880.35</v>
      </c>
      <c r="J166" s="254">
        <v>3031.4499999999994</v>
      </c>
      <c r="K166" s="254">
        <v>3061.85</v>
      </c>
      <c r="L166" s="254">
        <v>3106.9999999999991</v>
      </c>
      <c r="M166" s="255">
        <v>3016.7</v>
      </c>
      <c r="N166" s="255">
        <v>2941.15</v>
      </c>
      <c r="O166" s="255">
        <v>38677750</v>
      </c>
      <c r="P166" s="256">
        <v>-8.5234009010452388E-3</v>
      </c>
    </row>
    <row r="167" spans="1:16" ht="12.75" customHeight="1">
      <c r="A167" s="247">
        <v>157</v>
      </c>
      <c r="B167" s="260" t="s">
        <v>132</v>
      </c>
      <c r="C167" s="252" t="s">
        <v>212</v>
      </c>
      <c r="D167" s="253">
        <v>45379</v>
      </c>
      <c r="E167" s="252">
        <v>134.1</v>
      </c>
      <c r="F167" s="252">
        <v>131.13333333333333</v>
      </c>
      <c r="G167" s="254">
        <v>126.96666666666664</v>
      </c>
      <c r="H167" s="254">
        <v>119.83333333333331</v>
      </c>
      <c r="I167" s="254">
        <v>115.66666666666663</v>
      </c>
      <c r="J167" s="254">
        <v>138.26666666666665</v>
      </c>
      <c r="K167" s="254">
        <v>142.43333333333334</v>
      </c>
      <c r="L167" s="254">
        <v>149.56666666666666</v>
      </c>
      <c r="M167" s="255">
        <v>135.30000000000001</v>
      </c>
      <c r="N167" s="255">
        <v>124</v>
      </c>
      <c r="O167" s="255">
        <v>119928000</v>
      </c>
      <c r="P167" s="256">
        <v>0.55122102649006621</v>
      </c>
    </row>
    <row r="168" spans="1:16" ht="12.75" customHeight="1">
      <c r="A168" s="247">
        <v>158</v>
      </c>
      <c r="B168" s="260" t="s">
        <v>63</v>
      </c>
      <c r="C168" s="252" t="s">
        <v>213</v>
      </c>
      <c r="D168" s="253">
        <v>45379</v>
      </c>
      <c r="E168" s="252">
        <v>717.3</v>
      </c>
      <c r="F168" s="252">
        <v>715.06666666666661</v>
      </c>
      <c r="G168" s="254">
        <v>711.68333333333317</v>
      </c>
      <c r="H168" s="254">
        <v>706.06666666666661</v>
      </c>
      <c r="I168" s="254">
        <v>702.68333333333317</v>
      </c>
      <c r="J168" s="254">
        <v>720.68333333333317</v>
      </c>
      <c r="K168" s="254">
        <v>724.06666666666661</v>
      </c>
      <c r="L168" s="254">
        <v>729.68333333333317</v>
      </c>
      <c r="M168" s="255">
        <v>718.45</v>
      </c>
      <c r="N168" s="255">
        <v>709.45</v>
      </c>
      <c r="O168" s="255">
        <v>22035200</v>
      </c>
      <c r="P168" s="256">
        <v>2.6000148997988526E-2</v>
      </c>
    </row>
    <row r="169" spans="1:16" ht="12.75" customHeight="1">
      <c r="A169" s="247">
        <v>159</v>
      </c>
      <c r="B169" s="260" t="s">
        <v>68</v>
      </c>
      <c r="C169" s="257" t="s">
        <v>214</v>
      </c>
      <c r="D169" s="253">
        <v>45379</v>
      </c>
      <c r="E169" s="252">
        <v>1549.7</v>
      </c>
      <c r="F169" s="252">
        <v>1557.45</v>
      </c>
      <c r="G169" s="254">
        <v>1539.25</v>
      </c>
      <c r="H169" s="254">
        <v>1528.8</v>
      </c>
      <c r="I169" s="254">
        <v>1510.6</v>
      </c>
      <c r="J169" s="254">
        <v>1567.9</v>
      </c>
      <c r="K169" s="254">
        <v>1586.1000000000004</v>
      </c>
      <c r="L169" s="254">
        <v>1596.5500000000002</v>
      </c>
      <c r="M169" s="255">
        <v>1575.65</v>
      </c>
      <c r="N169" s="255">
        <v>1547</v>
      </c>
      <c r="O169" s="255">
        <v>6804000</v>
      </c>
      <c r="P169" s="256">
        <v>-3.4277198211624442E-2</v>
      </c>
    </row>
    <row r="170" spans="1:16" ht="12.75" customHeight="1">
      <c r="A170" s="247">
        <v>160</v>
      </c>
      <c r="B170" s="260" t="s">
        <v>63</v>
      </c>
      <c r="C170" s="252" t="s">
        <v>215</v>
      </c>
      <c r="D170" s="253">
        <v>45379</v>
      </c>
      <c r="E170" s="252">
        <v>773.95</v>
      </c>
      <c r="F170" s="252">
        <v>768.63333333333321</v>
      </c>
      <c r="G170" s="254">
        <v>761.11666666666645</v>
      </c>
      <c r="H170" s="254">
        <v>748.28333333333319</v>
      </c>
      <c r="I170" s="254">
        <v>740.76666666666642</v>
      </c>
      <c r="J170" s="254">
        <v>781.46666666666647</v>
      </c>
      <c r="K170" s="254">
        <v>788.98333333333335</v>
      </c>
      <c r="L170" s="254">
        <v>801.81666666666649</v>
      </c>
      <c r="M170" s="255">
        <v>776.15</v>
      </c>
      <c r="N170" s="255">
        <v>755.8</v>
      </c>
      <c r="O170" s="255">
        <v>100152000</v>
      </c>
      <c r="P170" s="256">
        <v>-5.9009231202875059E-2</v>
      </c>
    </row>
    <row r="171" spans="1:16" ht="12.75" customHeight="1">
      <c r="A171" s="247">
        <v>161</v>
      </c>
      <c r="B171" s="260" t="s">
        <v>49</v>
      </c>
      <c r="C171" s="252" t="s">
        <v>216</v>
      </c>
      <c r="D171" s="253">
        <v>45379</v>
      </c>
      <c r="E171" s="252">
        <v>25745</v>
      </c>
      <c r="F171" s="252">
        <v>25801.666666666668</v>
      </c>
      <c r="G171" s="254">
        <v>25553.333333333336</v>
      </c>
      <c r="H171" s="254">
        <v>25361.666666666668</v>
      </c>
      <c r="I171" s="254">
        <v>25113.333333333336</v>
      </c>
      <c r="J171" s="254">
        <v>25993.333333333336</v>
      </c>
      <c r="K171" s="254">
        <v>26241.666666666672</v>
      </c>
      <c r="L171" s="254">
        <v>26433.333333333336</v>
      </c>
      <c r="M171" s="255">
        <v>26050</v>
      </c>
      <c r="N171" s="255">
        <v>25610</v>
      </c>
      <c r="O171" s="255">
        <v>249150</v>
      </c>
      <c r="P171" s="256">
        <v>3.790876900645699E-2</v>
      </c>
    </row>
    <row r="172" spans="1:16" ht="12.75" customHeight="1">
      <c r="A172" s="247">
        <v>162</v>
      </c>
      <c r="B172" s="260" t="s">
        <v>41</v>
      </c>
      <c r="C172" s="252" t="s">
        <v>217</v>
      </c>
      <c r="D172" s="253">
        <v>45379</v>
      </c>
      <c r="E172" s="252">
        <v>4722.1499999999996</v>
      </c>
      <c r="F172" s="252">
        <v>4705.5666666666666</v>
      </c>
      <c r="G172" s="254">
        <v>4677.9833333333336</v>
      </c>
      <c r="H172" s="254">
        <v>4633.8166666666666</v>
      </c>
      <c r="I172" s="254">
        <v>4606.2333333333336</v>
      </c>
      <c r="J172" s="254">
        <v>4749.7333333333336</v>
      </c>
      <c r="K172" s="254">
        <v>4777.3166666666675</v>
      </c>
      <c r="L172" s="254">
        <v>4821.4833333333336</v>
      </c>
      <c r="M172" s="255">
        <v>4733.1499999999996</v>
      </c>
      <c r="N172" s="255">
        <v>4661.3999999999996</v>
      </c>
      <c r="O172" s="255">
        <v>1075500</v>
      </c>
      <c r="P172" s="256">
        <v>-2.9638652050345108E-2</v>
      </c>
    </row>
    <row r="173" spans="1:16" ht="12.75" customHeight="1">
      <c r="A173" s="247">
        <v>163</v>
      </c>
      <c r="B173" s="260" t="s">
        <v>47</v>
      </c>
      <c r="C173" s="252" t="s">
        <v>218</v>
      </c>
      <c r="D173" s="253">
        <v>45379</v>
      </c>
      <c r="E173" s="252">
        <v>2413.3000000000002</v>
      </c>
      <c r="F173" s="252">
        <v>2412.0333333333333</v>
      </c>
      <c r="G173" s="254">
        <v>2397.9666666666667</v>
      </c>
      <c r="H173" s="254">
        <v>2382.6333333333332</v>
      </c>
      <c r="I173" s="254">
        <v>2368.5666666666666</v>
      </c>
      <c r="J173" s="254">
        <v>2427.3666666666668</v>
      </c>
      <c r="K173" s="254">
        <v>2441.4333333333334</v>
      </c>
      <c r="L173" s="254">
        <v>2456.7666666666669</v>
      </c>
      <c r="M173" s="255">
        <v>2426.1</v>
      </c>
      <c r="N173" s="255">
        <v>2396.6999999999998</v>
      </c>
      <c r="O173" s="255">
        <v>3461250</v>
      </c>
      <c r="P173" s="256">
        <v>1.7079889807162536E-2</v>
      </c>
    </row>
    <row r="174" spans="1:16" ht="12.75" customHeight="1">
      <c r="A174" s="247">
        <v>164</v>
      </c>
      <c r="B174" s="260" t="s">
        <v>68</v>
      </c>
      <c r="C174" s="252" t="s">
        <v>219</v>
      </c>
      <c r="D174" s="253">
        <v>45379</v>
      </c>
      <c r="E174" s="252">
        <v>2460.4</v>
      </c>
      <c r="F174" s="252">
        <v>2459.8333333333335</v>
      </c>
      <c r="G174" s="254">
        <v>2441.8166666666671</v>
      </c>
      <c r="H174" s="254">
        <v>2423.2333333333336</v>
      </c>
      <c r="I174" s="254">
        <v>2405.2166666666672</v>
      </c>
      <c r="J174" s="254">
        <v>2478.416666666667</v>
      </c>
      <c r="K174" s="254">
        <v>2496.4333333333334</v>
      </c>
      <c r="L174" s="254">
        <v>2515.0166666666669</v>
      </c>
      <c r="M174" s="255">
        <v>2477.85</v>
      </c>
      <c r="N174" s="255">
        <v>2441.25</v>
      </c>
      <c r="O174" s="255">
        <v>6699900</v>
      </c>
      <c r="P174" s="256">
        <v>-1.1289180095625996E-2</v>
      </c>
    </row>
    <row r="175" spans="1:16" ht="12.75" customHeight="1">
      <c r="A175" s="247">
        <v>165</v>
      </c>
      <c r="B175" s="260" t="s">
        <v>43</v>
      </c>
      <c r="C175" s="252" t="s">
        <v>220</v>
      </c>
      <c r="D175" s="253">
        <v>45379</v>
      </c>
      <c r="E175" s="252">
        <v>1561.75</v>
      </c>
      <c r="F175" s="252">
        <v>1567.3</v>
      </c>
      <c r="G175" s="254">
        <v>1548</v>
      </c>
      <c r="H175" s="254">
        <v>1534.25</v>
      </c>
      <c r="I175" s="254">
        <v>1514.95</v>
      </c>
      <c r="J175" s="254">
        <v>1581.05</v>
      </c>
      <c r="K175" s="254">
        <v>1600.3499999999997</v>
      </c>
      <c r="L175" s="254">
        <v>1614.1</v>
      </c>
      <c r="M175" s="255">
        <v>1586.6</v>
      </c>
      <c r="N175" s="255">
        <v>1553.55</v>
      </c>
      <c r="O175" s="255">
        <v>15778700</v>
      </c>
      <c r="P175" s="256">
        <v>5.8660529776441858E-2</v>
      </c>
    </row>
    <row r="176" spans="1:16" ht="12.75" customHeight="1">
      <c r="A176" s="247">
        <v>166</v>
      </c>
      <c r="B176" s="260" t="s">
        <v>205</v>
      </c>
      <c r="C176" s="252" t="s">
        <v>221</v>
      </c>
      <c r="D176" s="253">
        <v>45379</v>
      </c>
      <c r="E176" s="252">
        <v>616.20000000000005</v>
      </c>
      <c r="F176" s="252">
        <v>617.41666666666663</v>
      </c>
      <c r="G176" s="254">
        <v>611.33333333333326</v>
      </c>
      <c r="H176" s="254">
        <v>606.46666666666658</v>
      </c>
      <c r="I176" s="254">
        <v>600.38333333333321</v>
      </c>
      <c r="J176" s="254">
        <v>622.2833333333333</v>
      </c>
      <c r="K176" s="254">
        <v>628.36666666666656</v>
      </c>
      <c r="L176" s="254">
        <v>633.23333333333335</v>
      </c>
      <c r="M176" s="255">
        <v>623.5</v>
      </c>
      <c r="N176" s="255">
        <v>612.54999999999995</v>
      </c>
      <c r="O176" s="255">
        <v>6036000</v>
      </c>
      <c r="P176" s="256">
        <v>4.46521287642783E-2</v>
      </c>
    </row>
    <row r="177" spans="1:16" ht="12.75" customHeight="1">
      <c r="A177" s="247">
        <v>167</v>
      </c>
      <c r="B177" s="260" t="s">
        <v>43</v>
      </c>
      <c r="C177" s="252" t="s">
        <v>222</v>
      </c>
      <c r="D177" s="253">
        <v>45379</v>
      </c>
      <c r="E177" s="252">
        <v>709.1</v>
      </c>
      <c r="F177" s="252">
        <v>709.38333333333333</v>
      </c>
      <c r="G177" s="254">
        <v>705.86666666666667</v>
      </c>
      <c r="H177" s="254">
        <v>702.63333333333333</v>
      </c>
      <c r="I177" s="254">
        <v>699.11666666666667</v>
      </c>
      <c r="J177" s="254">
        <v>712.61666666666667</v>
      </c>
      <c r="K177" s="254">
        <v>716.13333333333333</v>
      </c>
      <c r="L177" s="254">
        <v>719.36666666666667</v>
      </c>
      <c r="M177" s="255">
        <v>712.9</v>
      </c>
      <c r="N177" s="255">
        <v>706.15</v>
      </c>
      <c r="O177" s="255">
        <v>4902000</v>
      </c>
      <c r="P177" s="256">
        <v>-2.1166134185303515E-2</v>
      </c>
    </row>
    <row r="178" spans="1:16" ht="12.75" customHeight="1">
      <c r="A178" s="247">
        <v>168</v>
      </c>
      <c r="B178" s="260" t="s">
        <v>39</v>
      </c>
      <c r="C178" s="259" t="s">
        <v>223</v>
      </c>
      <c r="D178" s="253">
        <v>45379</v>
      </c>
      <c r="E178" s="252">
        <v>964.6</v>
      </c>
      <c r="F178" s="252">
        <v>957.71666666666658</v>
      </c>
      <c r="G178" s="254">
        <v>948.43333333333317</v>
      </c>
      <c r="H178" s="254">
        <v>932.26666666666654</v>
      </c>
      <c r="I178" s="254">
        <v>922.98333333333312</v>
      </c>
      <c r="J178" s="254">
        <v>973.88333333333321</v>
      </c>
      <c r="K178" s="254">
        <v>983.16666666666674</v>
      </c>
      <c r="L178" s="254">
        <v>999.33333333333326</v>
      </c>
      <c r="M178" s="255">
        <v>967</v>
      </c>
      <c r="N178" s="255">
        <v>941.55</v>
      </c>
      <c r="O178" s="255">
        <v>13181850</v>
      </c>
      <c r="P178" s="256">
        <v>-2.1115830746610029E-2</v>
      </c>
    </row>
    <row r="179" spans="1:16" ht="12.75" customHeight="1">
      <c r="A179" s="247">
        <v>169</v>
      </c>
      <c r="B179" s="260" t="s">
        <v>79</v>
      </c>
      <c r="C179" s="252" t="s">
        <v>224</v>
      </c>
      <c r="D179" s="253">
        <v>45379</v>
      </c>
      <c r="E179" s="252">
        <v>1919.35</v>
      </c>
      <c r="F179" s="252">
        <v>1930.4166666666667</v>
      </c>
      <c r="G179" s="254">
        <v>1904.2333333333336</v>
      </c>
      <c r="H179" s="254">
        <v>1889.1166666666668</v>
      </c>
      <c r="I179" s="254">
        <v>1862.9333333333336</v>
      </c>
      <c r="J179" s="254">
        <v>1945.5333333333335</v>
      </c>
      <c r="K179" s="254">
        <v>1971.7166666666665</v>
      </c>
      <c r="L179" s="254">
        <v>1986.8333333333335</v>
      </c>
      <c r="M179" s="255">
        <v>1956.6</v>
      </c>
      <c r="N179" s="255">
        <v>1915.3</v>
      </c>
      <c r="O179" s="255">
        <v>6529500</v>
      </c>
      <c r="P179" s="256">
        <v>-1.5009805400512898E-2</v>
      </c>
    </row>
    <row r="180" spans="1:16" ht="12.75" customHeight="1">
      <c r="A180" s="247">
        <v>170</v>
      </c>
      <c r="B180" s="260" t="s">
        <v>59</v>
      </c>
      <c r="C180" s="258" t="s">
        <v>225</v>
      </c>
      <c r="D180" s="253">
        <v>45379</v>
      </c>
      <c r="E180" s="252">
        <v>1206.9000000000001</v>
      </c>
      <c r="F180" s="252">
        <v>1207.8833333333334</v>
      </c>
      <c r="G180" s="254">
        <v>1197.5166666666669</v>
      </c>
      <c r="H180" s="254">
        <v>1188.1333333333334</v>
      </c>
      <c r="I180" s="254">
        <v>1177.7666666666669</v>
      </c>
      <c r="J180" s="254">
        <v>1217.2666666666669</v>
      </c>
      <c r="K180" s="254">
        <v>1227.6333333333332</v>
      </c>
      <c r="L180" s="254">
        <v>1237.0166666666669</v>
      </c>
      <c r="M180" s="255">
        <v>1218.25</v>
      </c>
      <c r="N180" s="255">
        <v>1198.5</v>
      </c>
      <c r="O180" s="255">
        <v>10603800</v>
      </c>
      <c r="P180" s="256">
        <v>-5.2436866655943382E-2</v>
      </c>
    </row>
    <row r="181" spans="1:16" ht="12.75" customHeight="1">
      <c r="A181" s="247">
        <v>171</v>
      </c>
      <c r="B181" s="260" t="s">
        <v>56</v>
      </c>
      <c r="C181" s="252" t="s">
        <v>226</v>
      </c>
      <c r="D181" s="253">
        <v>45379</v>
      </c>
      <c r="E181" s="252">
        <v>983.35</v>
      </c>
      <c r="F181" s="252">
        <v>977.1</v>
      </c>
      <c r="G181" s="254">
        <v>968.25</v>
      </c>
      <c r="H181" s="254">
        <v>953.15</v>
      </c>
      <c r="I181" s="254">
        <v>944.3</v>
      </c>
      <c r="J181" s="254">
        <v>992.2</v>
      </c>
      <c r="K181" s="254">
        <v>1001.0500000000002</v>
      </c>
      <c r="L181" s="254">
        <v>1016.1500000000001</v>
      </c>
      <c r="M181" s="255">
        <v>985.95</v>
      </c>
      <c r="N181" s="255">
        <v>962</v>
      </c>
      <c r="O181" s="255">
        <v>63448125</v>
      </c>
      <c r="P181" s="256">
        <v>2.5217841622948234E-3</v>
      </c>
    </row>
    <row r="182" spans="1:16" ht="12.75" customHeight="1">
      <c r="A182" s="247">
        <v>172</v>
      </c>
      <c r="B182" s="260" t="s">
        <v>190</v>
      </c>
      <c r="C182" s="252" t="s">
        <v>227</v>
      </c>
      <c r="D182" s="253">
        <v>45379</v>
      </c>
      <c r="E182" s="252">
        <v>380</v>
      </c>
      <c r="F182" s="252">
        <v>379.16666666666669</v>
      </c>
      <c r="G182" s="254">
        <v>376.83333333333337</v>
      </c>
      <c r="H182" s="254">
        <v>373.66666666666669</v>
      </c>
      <c r="I182" s="254">
        <v>371.33333333333337</v>
      </c>
      <c r="J182" s="254">
        <v>382.33333333333337</v>
      </c>
      <c r="K182" s="254">
        <v>384.66666666666674</v>
      </c>
      <c r="L182" s="254">
        <v>387.83333333333337</v>
      </c>
      <c r="M182" s="255">
        <v>381.5</v>
      </c>
      <c r="N182" s="255">
        <v>376</v>
      </c>
      <c r="O182" s="255">
        <v>81661500</v>
      </c>
      <c r="P182" s="256">
        <v>-1.7580900564375331E-2</v>
      </c>
    </row>
    <row r="183" spans="1:16" ht="12.75" customHeight="1">
      <c r="A183" s="247">
        <v>173</v>
      </c>
      <c r="B183" s="260" t="s">
        <v>132</v>
      </c>
      <c r="C183" s="252" t="s">
        <v>228</v>
      </c>
      <c r="D183" s="253">
        <v>45379</v>
      </c>
      <c r="E183" s="252">
        <v>150.9</v>
      </c>
      <c r="F183" s="252">
        <v>148.70000000000002</v>
      </c>
      <c r="G183" s="254">
        <v>145.70000000000005</v>
      </c>
      <c r="H183" s="254">
        <v>140.50000000000003</v>
      </c>
      <c r="I183" s="254">
        <v>137.50000000000006</v>
      </c>
      <c r="J183" s="254">
        <v>153.90000000000003</v>
      </c>
      <c r="K183" s="254">
        <v>156.89999999999998</v>
      </c>
      <c r="L183" s="254">
        <v>162.10000000000002</v>
      </c>
      <c r="M183" s="255">
        <v>151.69999999999999</v>
      </c>
      <c r="N183" s="255">
        <v>143.5</v>
      </c>
      <c r="O183" s="255">
        <v>200909500</v>
      </c>
      <c r="P183" s="256">
        <v>-8.7916858871733648E-3</v>
      </c>
    </row>
    <row r="184" spans="1:16" ht="12.75" customHeight="1">
      <c r="A184" s="247">
        <v>174</v>
      </c>
      <c r="B184" s="260" t="s">
        <v>87</v>
      </c>
      <c r="C184" s="252" t="s">
        <v>229</v>
      </c>
      <c r="D184" s="253">
        <v>45379</v>
      </c>
      <c r="E184" s="252">
        <v>4111.6000000000004</v>
      </c>
      <c r="F184" s="252">
        <v>4124.55</v>
      </c>
      <c r="G184" s="254">
        <v>4093.6000000000004</v>
      </c>
      <c r="H184" s="254">
        <v>4075.6000000000004</v>
      </c>
      <c r="I184" s="254">
        <v>4044.6500000000005</v>
      </c>
      <c r="J184" s="254">
        <v>4142.55</v>
      </c>
      <c r="K184" s="254">
        <v>4173.4999999999991</v>
      </c>
      <c r="L184" s="254">
        <v>4191.5</v>
      </c>
      <c r="M184" s="255">
        <v>4155.5</v>
      </c>
      <c r="N184" s="255">
        <v>4106.55</v>
      </c>
      <c r="O184" s="255">
        <v>12956650</v>
      </c>
      <c r="P184" s="256">
        <v>-1.752777478157696E-3</v>
      </c>
    </row>
    <row r="185" spans="1:16" ht="12.75" customHeight="1">
      <c r="A185" s="247">
        <v>175</v>
      </c>
      <c r="B185" s="260" t="s">
        <v>87</v>
      </c>
      <c r="C185" s="252" t="s">
        <v>230</v>
      </c>
      <c r="D185" s="253">
        <v>45379</v>
      </c>
      <c r="E185" s="252">
        <v>1277.3</v>
      </c>
      <c r="F185" s="252">
        <v>1281.45</v>
      </c>
      <c r="G185" s="254">
        <v>1270</v>
      </c>
      <c r="H185" s="254">
        <v>1262.7</v>
      </c>
      <c r="I185" s="254">
        <v>1251.25</v>
      </c>
      <c r="J185" s="254">
        <v>1288.75</v>
      </c>
      <c r="K185" s="254">
        <v>1300.2000000000003</v>
      </c>
      <c r="L185" s="254">
        <v>1307.5</v>
      </c>
      <c r="M185" s="255">
        <v>1292.9000000000001</v>
      </c>
      <c r="N185" s="255">
        <v>1274.1500000000001</v>
      </c>
      <c r="O185" s="255">
        <v>13877400</v>
      </c>
      <c r="P185" s="256">
        <v>1.8539721683988021E-2</v>
      </c>
    </row>
    <row r="186" spans="1:16" ht="12.75" customHeight="1">
      <c r="A186" s="247">
        <v>176</v>
      </c>
      <c r="B186" s="260" t="s">
        <v>59</v>
      </c>
      <c r="C186" s="252" t="s">
        <v>231</v>
      </c>
      <c r="D186" s="253">
        <v>45379</v>
      </c>
      <c r="E186" s="252">
        <v>3781.1</v>
      </c>
      <c r="F186" s="252">
        <v>3737.35</v>
      </c>
      <c r="G186" s="254">
        <v>3686.7</v>
      </c>
      <c r="H186" s="254">
        <v>3592.2999999999997</v>
      </c>
      <c r="I186" s="254">
        <v>3541.6499999999996</v>
      </c>
      <c r="J186" s="254">
        <v>3831.75</v>
      </c>
      <c r="K186" s="254">
        <v>3882.4000000000005</v>
      </c>
      <c r="L186" s="254">
        <v>3976.8</v>
      </c>
      <c r="M186" s="255">
        <v>3788</v>
      </c>
      <c r="N186" s="255">
        <v>3642.95</v>
      </c>
      <c r="O186" s="255">
        <v>5055750</v>
      </c>
      <c r="P186" s="256">
        <v>-3.9241769205187897E-2</v>
      </c>
    </row>
    <row r="187" spans="1:16" ht="12.75" customHeight="1">
      <c r="A187" s="247">
        <v>177</v>
      </c>
      <c r="B187" s="260" t="s">
        <v>43</v>
      </c>
      <c r="C187" s="252" t="s">
        <v>232</v>
      </c>
      <c r="D187" s="253">
        <v>45379</v>
      </c>
      <c r="E187" s="252">
        <v>2683.9</v>
      </c>
      <c r="F187" s="252">
        <v>2697.3</v>
      </c>
      <c r="G187" s="254">
        <v>2662.6500000000005</v>
      </c>
      <c r="H187" s="254">
        <v>2641.4000000000005</v>
      </c>
      <c r="I187" s="254">
        <v>2606.7500000000009</v>
      </c>
      <c r="J187" s="254">
        <v>2718.55</v>
      </c>
      <c r="K187" s="254">
        <v>2753.2</v>
      </c>
      <c r="L187" s="254">
        <v>2774.45</v>
      </c>
      <c r="M187" s="255">
        <v>2731.95</v>
      </c>
      <c r="N187" s="255">
        <v>2676.05</v>
      </c>
      <c r="O187" s="255">
        <v>1680500</v>
      </c>
      <c r="P187" s="256">
        <v>5.7250707769738909E-2</v>
      </c>
    </row>
    <row r="188" spans="1:16" ht="12.75" customHeight="1">
      <c r="A188" s="247">
        <v>178</v>
      </c>
      <c r="B188" s="260" t="s">
        <v>45</v>
      </c>
      <c r="C188" s="252" t="s">
        <v>233</v>
      </c>
      <c r="D188" s="253">
        <v>45379</v>
      </c>
      <c r="E188" s="252">
        <v>3928.45</v>
      </c>
      <c r="F188" s="252">
        <v>3921.4666666666667</v>
      </c>
      <c r="G188" s="254">
        <v>3892.9333333333334</v>
      </c>
      <c r="H188" s="254">
        <v>3857.4166666666665</v>
      </c>
      <c r="I188" s="254">
        <v>3828.8833333333332</v>
      </c>
      <c r="J188" s="254">
        <v>3956.9833333333336</v>
      </c>
      <c r="K188" s="254">
        <v>3985.5166666666673</v>
      </c>
      <c r="L188" s="254">
        <v>4021.0333333333338</v>
      </c>
      <c r="M188" s="255">
        <v>3950</v>
      </c>
      <c r="N188" s="255">
        <v>3885.95</v>
      </c>
      <c r="O188" s="255">
        <v>2687600</v>
      </c>
      <c r="P188" s="256">
        <v>1.8030303030303032E-2</v>
      </c>
    </row>
    <row r="189" spans="1:16" ht="12.75" customHeight="1">
      <c r="A189" s="247">
        <v>179</v>
      </c>
      <c r="B189" s="260" t="s">
        <v>56</v>
      </c>
      <c r="C189" s="252" t="s">
        <v>234</v>
      </c>
      <c r="D189" s="253">
        <v>45379</v>
      </c>
      <c r="E189" s="252">
        <v>2246.8000000000002</v>
      </c>
      <c r="F189" s="252">
        <v>2215.1</v>
      </c>
      <c r="G189" s="254">
        <v>2158.6999999999998</v>
      </c>
      <c r="H189" s="254">
        <v>2070.6</v>
      </c>
      <c r="I189" s="254">
        <v>2014.1999999999998</v>
      </c>
      <c r="J189" s="254">
        <v>2303.1999999999998</v>
      </c>
      <c r="K189" s="254">
        <v>2359.6000000000004</v>
      </c>
      <c r="L189" s="254">
        <v>2447.6999999999998</v>
      </c>
      <c r="M189" s="255">
        <v>2271.5</v>
      </c>
      <c r="N189" s="255">
        <v>2127</v>
      </c>
      <c r="O189" s="255">
        <v>5471200</v>
      </c>
      <c r="P189" s="256">
        <v>0.14890489489930914</v>
      </c>
    </row>
    <row r="190" spans="1:16" ht="12.75" customHeight="1">
      <c r="A190" s="247">
        <v>180</v>
      </c>
      <c r="B190" s="260" t="s">
        <v>59</v>
      </c>
      <c r="C190" s="252" t="s">
        <v>235</v>
      </c>
      <c r="D190" s="253">
        <v>45379</v>
      </c>
      <c r="E190" s="252">
        <v>1710</v>
      </c>
      <c r="F190" s="252">
        <v>1709.5833333333333</v>
      </c>
      <c r="G190" s="254">
        <v>1699.4166666666665</v>
      </c>
      <c r="H190" s="254">
        <v>1688.8333333333333</v>
      </c>
      <c r="I190" s="254">
        <v>1678.6666666666665</v>
      </c>
      <c r="J190" s="254">
        <v>1720.1666666666665</v>
      </c>
      <c r="K190" s="254">
        <v>1730.333333333333</v>
      </c>
      <c r="L190" s="254">
        <v>1740.9166666666665</v>
      </c>
      <c r="M190" s="255">
        <v>1719.75</v>
      </c>
      <c r="N190" s="255">
        <v>1699</v>
      </c>
      <c r="O190" s="255">
        <v>2402800</v>
      </c>
      <c r="P190" s="256">
        <v>1.7790579464588275E-2</v>
      </c>
    </row>
    <row r="191" spans="1:16" ht="12.75" customHeight="1">
      <c r="A191" s="247">
        <v>181</v>
      </c>
      <c r="B191" s="260" t="s">
        <v>49</v>
      </c>
      <c r="C191" s="252" t="s">
        <v>236</v>
      </c>
      <c r="D191" s="253">
        <v>45379</v>
      </c>
      <c r="E191" s="252">
        <v>10183.6</v>
      </c>
      <c r="F191" s="252">
        <v>10111.699999999999</v>
      </c>
      <c r="G191" s="254">
        <v>10023.399999999998</v>
      </c>
      <c r="H191" s="254">
        <v>9863.1999999999989</v>
      </c>
      <c r="I191" s="254">
        <v>9774.8999999999978</v>
      </c>
      <c r="J191" s="254">
        <v>10271.899999999998</v>
      </c>
      <c r="K191" s="254">
        <v>10360.199999999997</v>
      </c>
      <c r="L191" s="254">
        <v>10520.399999999998</v>
      </c>
      <c r="M191" s="255">
        <v>10200</v>
      </c>
      <c r="N191" s="255">
        <v>9951.5</v>
      </c>
      <c r="O191" s="255">
        <v>1973400</v>
      </c>
      <c r="P191" s="256">
        <v>1.2155716264040621E-2</v>
      </c>
    </row>
    <row r="192" spans="1:16" ht="12.75" customHeight="1">
      <c r="A192" s="247">
        <v>182</v>
      </c>
      <c r="B192" s="260" t="s">
        <v>39</v>
      </c>
      <c r="C192" s="252" t="s">
        <v>237</v>
      </c>
      <c r="D192" s="253">
        <v>45379</v>
      </c>
      <c r="E192" s="252">
        <v>477.8</v>
      </c>
      <c r="F192" s="252">
        <v>477.01666666666665</v>
      </c>
      <c r="G192" s="254">
        <v>473.73333333333329</v>
      </c>
      <c r="H192" s="254">
        <v>469.66666666666663</v>
      </c>
      <c r="I192" s="254">
        <v>466.38333333333327</v>
      </c>
      <c r="J192" s="254">
        <v>481.08333333333331</v>
      </c>
      <c r="K192" s="254">
        <v>484.36666666666662</v>
      </c>
      <c r="L192" s="254">
        <v>488.43333333333334</v>
      </c>
      <c r="M192" s="255">
        <v>480.3</v>
      </c>
      <c r="N192" s="255">
        <v>472.95</v>
      </c>
      <c r="O192" s="255">
        <v>36340200</v>
      </c>
      <c r="P192" s="256">
        <v>-2.5034869997496515E-4</v>
      </c>
    </row>
    <row r="193" spans="1:16" ht="12.75" customHeight="1">
      <c r="A193" s="247">
        <v>183</v>
      </c>
      <c r="B193" s="260" t="s">
        <v>132</v>
      </c>
      <c r="C193" s="252" t="s">
        <v>238</v>
      </c>
      <c r="D193" s="253">
        <v>45379</v>
      </c>
      <c r="E193" s="252">
        <v>273.85000000000002</v>
      </c>
      <c r="F193" s="252">
        <v>271.25</v>
      </c>
      <c r="G193" s="254">
        <v>267.60000000000002</v>
      </c>
      <c r="H193" s="254">
        <v>261.35000000000002</v>
      </c>
      <c r="I193" s="254">
        <v>257.70000000000005</v>
      </c>
      <c r="J193" s="254">
        <v>277.5</v>
      </c>
      <c r="K193" s="254">
        <v>281.14999999999998</v>
      </c>
      <c r="L193" s="254">
        <v>287.39999999999998</v>
      </c>
      <c r="M193" s="255">
        <v>274.89999999999998</v>
      </c>
      <c r="N193" s="255">
        <v>265</v>
      </c>
      <c r="O193" s="255">
        <v>124094200</v>
      </c>
      <c r="P193" s="256">
        <v>-1.001834862385321E-2</v>
      </c>
    </row>
    <row r="194" spans="1:16" ht="12.75" customHeight="1">
      <c r="A194" s="247">
        <v>184</v>
      </c>
      <c r="B194" s="260" t="s">
        <v>41</v>
      </c>
      <c r="C194" s="252" t="s">
        <v>239</v>
      </c>
      <c r="D194" s="253">
        <v>45379</v>
      </c>
      <c r="E194" s="252">
        <v>1090</v>
      </c>
      <c r="F194" s="252">
        <v>1093.4666666666665</v>
      </c>
      <c r="G194" s="254">
        <v>1067.083333333333</v>
      </c>
      <c r="H194" s="254">
        <v>1044.1666666666665</v>
      </c>
      <c r="I194" s="254">
        <v>1017.7833333333331</v>
      </c>
      <c r="J194" s="254">
        <v>1116.383333333333</v>
      </c>
      <c r="K194" s="254">
        <v>1142.7666666666667</v>
      </c>
      <c r="L194" s="254">
        <v>1165.6833333333329</v>
      </c>
      <c r="M194" s="255">
        <v>1119.8499999999999</v>
      </c>
      <c r="N194" s="255">
        <v>1070.55</v>
      </c>
      <c r="O194" s="255">
        <v>8592600</v>
      </c>
      <c r="P194" s="256">
        <v>-5.1526591164977813E-2</v>
      </c>
    </row>
    <row r="195" spans="1:16" ht="12.75" customHeight="1">
      <c r="A195" s="247">
        <v>185</v>
      </c>
      <c r="B195" s="260" t="s">
        <v>87</v>
      </c>
      <c r="C195" s="252" t="s">
        <v>240</v>
      </c>
      <c r="D195" s="253">
        <v>45379</v>
      </c>
      <c r="E195" s="252">
        <v>522.70000000000005</v>
      </c>
      <c r="F195" s="252">
        <v>523.36666666666667</v>
      </c>
      <c r="G195" s="254">
        <v>519.73333333333335</v>
      </c>
      <c r="H195" s="254">
        <v>516.76666666666665</v>
      </c>
      <c r="I195" s="254">
        <v>513.13333333333333</v>
      </c>
      <c r="J195" s="254">
        <v>526.33333333333337</v>
      </c>
      <c r="K195" s="254">
        <v>529.96666666666681</v>
      </c>
      <c r="L195" s="254">
        <v>532.93333333333339</v>
      </c>
      <c r="M195" s="255">
        <v>527</v>
      </c>
      <c r="N195" s="255">
        <v>520.4</v>
      </c>
      <c r="O195" s="255">
        <v>50785500</v>
      </c>
      <c r="P195" s="256">
        <v>1.7704701214380184E-2</v>
      </c>
    </row>
    <row r="196" spans="1:16" ht="12.75" customHeight="1">
      <c r="A196" s="247">
        <v>186</v>
      </c>
      <c r="B196" s="260" t="s">
        <v>205</v>
      </c>
      <c r="C196" s="252" t="s">
        <v>241</v>
      </c>
      <c r="D196" s="253">
        <v>45379</v>
      </c>
      <c r="E196" s="252">
        <v>156.65</v>
      </c>
      <c r="F196" s="252">
        <v>158.71666666666667</v>
      </c>
      <c r="G196" s="254">
        <v>153.53333333333333</v>
      </c>
      <c r="H196" s="254">
        <v>150.41666666666666</v>
      </c>
      <c r="I196" s="254">
        <v>145.23333333333332</v>
      </c>
      <c r="J196" s="254">
        <v>161.83333333333334</v>
      </c>
      <c r="K196" s="254">
        <v>167.01666666666668</v>
      </c>
      <c r="L196" s="254">
        <v>170.13333333333335</v>
      </c>
      <c r="M196" s="255">
        <v>163.9</v>
      </c>
      <c r="N196" s="255">
        <v>155.6</v>
      </c>
      <c r="O196" s="255">
        <v>131355000</v>
      </c>
      <c r="P196" s="256">
        <v>7.1795750514050724E-2</v>
      </c>
    </row>
    <row r="197" spans="1:16" ht="12.75" customHeight="1">
      <c r="A197" s="247">
        <v>187</v>
      </c>
      <c r="B197" s="260" t="s">
        <v>43</v>
      </c>
      <c r="C197" s="252" t="s">
        <v>242</v>
      </c>
      <c r="D197" s="253">
        <v>45379</v>
      </c>
      <c r="E197" s="252">
        <v>931.45</v>
      </c>
      <c r="F197" s="252">
        <v>936.88333333333333</v>
      </c>
      <c r="G197" s="254">
        <v>923.76666666666665</v>
      </c>
      <c r="H197" s="254">
        <v>916.08333333333337</v>
      </c>
      <c r="I197" s="254">
        <v>902.9666666666667</v>
      </c>
      <c r="J197" s="254">
        <v>944.56666666666661</v>
      </c>
      <c r="K197" s="254">
        <v>957.68333333333317</v>
      </c>
      <c r="L197" s="254">
        <v>965.36666666666656</v>
      </c>
      <c r="M197" s="255">
        <v>950</v>
      </c>
      <c r="N197" s="255">
        <v>929.2</v>
      </c>
      <c r="O197" s="255">
        <v>6506100</v>
      </c>
      <c r="P197" s="256">
        <v>4.2243367935409455E-2</v>
      </c>
    </row>
    <row r="198" spans="1:16" ht="12.75" customHeight="1">
      <c r="A198" s="247"/>
      <c r="B198" s="248"/>
      <c r="C198" s="252"/>
      <c r="D198" s="253"/>
      <c r="E198" s="252"/>
      <c r="F198" s="252"/>
      <c r="G198" s="254"/>
      <c r="H198" s="254"/>
      <c r="I198" s="254"/>
      <c r="J198" s="254"/>
      <c r="K198" s="254"/>
      <c r="L198" s="254"/>
      <c r="M198" s="255"/>
      <c r="N198" s="255"/>
      <c r="O198" s="255"/>
      <c r="P198" s="256"/>
    </row>
    <row r="199" spans="1:16" ht="12.75" customHeight="1">
      <c r="A199" s="241"/>
      <c r="B199" s="248"/>
      <c r="C199" s="241"/>
      <c r="D199" s="242"/>
      <c r="E199" s="243"/>
      <c r="F199" s="243"/>
      <c r="G199" s="244"/>
      <c r="H199" s="244"/>
      <c r="I199" s="244"/>
      <c r="J199" s="244"/>
      <c r="K199" s="244"/>
      <c r="L199" s="244"/>
      <c r="M199" s="241"/>
      <c r="N199" s="241"/>
      <c r="O199" s="245"/>
      <c r="P199" s="246"/>
    </row>
    <row r="200" spans="1:16" ht="12.75" customHeight="1">
      <c r="A200" s="241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1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1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1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1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3" t="s">
        <v>16</v>
      </c>
      <c r="B8" s="325"/>
      <c r="C8" s="328" t="s">
        <v>20</v>
      </c>
      <c r="D8" s="328" t="s">
        <v>21</v>
      </c>
      <c r="E8" s="320" t="s">
        <v>22</v>
      </c>
      <c r="F8" s="321"/>
      <c r="G8" s="322"/>
      <c r="H8" s="320" t="s">
        <v>23</v>
      </c>
      <c r="I8" s="321"/>
      <c r="J8" s="322"/>
      <c r="K8" s="26"/>
      <c r="L8" s="48"/>
      <c r="M8" s="48"/>
      <c r="N8" s="1"/>
      <c r="O8" s="1"/>
    </row>
    <row r="9" spans="1:15" ht="36" customHeight="1">
      <c r="A9" s="324"/>
      <c r="B9" s="327"/>
      <c r="C9" s="327"/>
      <c r="D9" s="32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22338.75</v>
      </c>
      <c r="D10" s="34">
        <v>22246.600000000002</v>
      </c>
      <c r="E10" s="34">
        <v>22139.900000000005</v>
      </c>
      <c r="F10" s="34">
        <v>21941.050000000003</v>
      </c>
      <c r="G10" s="34">
        <v>21834.350000000006</v>
      </c>
      <c r="H10" s="34">
        <v>22445.450000000004</v>
      </c>
      <c r="I10" s="34">
        <v>22552.15</v>
      </c>
      <c r="J10" s="34">
        <v>22751.000000000004</v>
      </c>
      <c r="K10" s="34">
        <v>22353.3</v>
      </c>
      <c r="L10" s="34">
        <v>22047.75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47286.9</v>
      </c>
      <c r="D11" s="34">
        <v>46949.049999999996</v>
      </c>
      <c r="E11" s="34">
        <v>46555.849999999991</v>
      </c>
      <c r="F11" s="34">
        <v>45824.799999999996</v>
      </c>
      <c r="G11" s="34">
        <v>45431.599999999991</v>
      </c>
      <c r="H11" s="34">
        <v>47680.099999999991</v>
      </c>
      <c r="I11" s="34">
        <v>48073.299999999988</v>
      </c>
      <c r="J11" s="34">
        <v>48804.349999999991</v>
      </c>
      <c r="K11" s="34">
        <v>47342.25</v>
      </c>
      <c r="L11" s="34">
        <v>46218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5887.05</v>
      </c>
      <c r="D12" s="36">
        <v>5863.3</v>
      </c>
      <c r="E12" s="36">
        <v>5830.85</v>
      </c>
      <c r="F12" s="36">
        <v>5774.6500000000005</v>
      </c>
      <c r="G12" s="36">
        <v>5742.2000000000007</v>
      </c>
      <c r="H12" s="36">
        <v>5919.5</v>
      </c>
      <c r="I12" s="36">
        <v>5951.9499999999989</v>
      </c>
      <c r="J12" s="36">
        <v>6008.15</v>
      </c>
      <c r="K12" s="36">
        <v>5895.75</v>
      </c>
      <c r="L12" s="36">
        <v>5807.1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8243.9500000000007</v>
      </c>
      <c r="D13" s="36">
        <v>8209.85</v>
      </c>
      <c r="E13" s="36">
        <v>8158.1</v>
      </c>
      <c r="F13" s="36">
        <v>8072.25</v>
      </c>
      <c r="G13" s="36">
        <v>8020.5</v>
      </c>
      <c r="H13" s="36">
        <v>8295.7000000000007</v>
      </c>
      <c r="I13" s="36">
        <v>8347.4500000000007</v>
      </c>
      <c r="J13" s="36">
        <v>8433.3000000000011</v>
      </c>
      <c r="K13" s="36">
        <v>8261.6</v>
      </c>
      <c r="L13" s="36">
        <v>8124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37516.050000000003</v>
      </c>
      <c r="D14" s="36">
        <v>37622.583333333336</v>
      </c>
      <c r="E14" s="36">
        <v>37356.316666666673</v>
      </c>
      <c r="F14" s="36">
        <v>37196.583333333336</v>
      </c>
      <c r="G14" s="36">
        <v>36930.316666666673</v>
      </c>
      <c r="H14" s="36">
        <v>37782.316666666673</v>
      </c>
      <c r="I14" s="36">
        <v>38048.583333333336</v>
      </c>
      <c r="J14" s="36">
        <v>38208.316666666673</v>
      </c>
      <c r="K14" s="36">
        <v>37888.85</v>
      </c>
      <c r="L14" s="36">
        <v>37462.85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9346.9500000000007</v>
      </c>
      <c r="D15" s="36">
        <v>9300.3666666666668</v>
      </c>
      <c r="E15" s="36">
        <v>9243.6833333333343</v>
      </c>
      <c r="F15" s="36">
        <v>9140.4166666666679</v>
      </c>
      <c r="G15" s="36">
        <v>9083.7333333333354</v>
      </c>
      <c r="H15" s="36">
        <v>9403.6333333333332</v>
      </c>
      <c r="I15" s="36">
        <v>9460.3166666666639</v>
      </c>
      <c r="J15" s="36">
        <v>9563.5833333333321</v>
      </c>
      <c r="K15" s="36">
        <v>9357.0499999999993</v>
      </c>
      <c r="L15" s="36">
        <v>9197.1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13898.1</v>
      </c>
      <c r="D16" s="36">
        <v>13869.366666666669</v>
      </c>
      <c r="E16" s="36">
        <v>13824.533333333336</v>
      </c>
      <c r="F16" s="36">
        <v>13750.966666666667</v>
      </c>
      <c r="G16" s="36">
        <v>13706.133333333335</v>
      </c>
      <c r="H16" s="36">
        <v>13942.933333333338</v>
      </c>
      <c r="I16" s="36">
        <v>13987.76666666667</v>
      </c>
      <c r="J16" s="36">
        <v>14061.333333333339</v>
      </c>
      <c r="K16" s="36">
        <v>13914.2</v>
      </c>
      <c r="L16" s="36">
        <v>13795.8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5489.85</v>
      </c>
      <c r="D17" s="36">
        <v>5489.8166666666666</v>
      </c>
      <c r="E17" s="36">
        <v>5455.0333333333328</v>
      </c>
      <c r="F17" s="36">
        <v>5420.2166666666662</v>
      </c>
      <c r="G17" s="36">
        <v>5385.4333333333325</v>
      </c>
      <c r="H17" s="36">
        <v>5524.6333333333332</v>
      </c>
      <c r="I17" s="36">
        <v>5559.4166666666679</v>
      </c>
      <c r="J17" s="36">
        <v>5594.2333333333336</v>
      </c>
      <c r="K17" s="31">
        <v>5524.6</v>
      </c>
      <c r="L17" s="31">
        <v>5455</v>
      </c>
      <c r="M17" s="31">
        <v>3.4557000000000002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2695.45</v>
      </c>
      <c r="D18" s="36">
        <v>2678.8833333333332</v>
      </c>
      <c r="E18" s="36">
        <v>2652.9166666666665</v>
      </c>
      <c r="F18" s="36">
        <v>2610.3833333333332</v>
      </c>
      <c r="G18" s="36">
        <v>2584.4166666666665</v>
      </c>
      <c r="H18" s="36">
        <v>2721.4166666666665</v>
      </c>
      <c r="I18" s="36">
        <v>2747.3833333333337</v>
      </c>
      <c r="J18" s="36">
        <v>2789.9166666666665</v>
      </c>
      <c r="K18" s="31">
        <v>2704.85</v>
      </c>
      <c r="L18" s="31">
        <v>2636.35</v>
      </c>
      <c r="M18" s="31">
        <v>2.9546800000000002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1550.05</v>
      </c>
      <c r="D19" s="36">
        <v>1547.5</v>
      </c>
      <c r="E19" s="36">
        <v>1523.6</v>
      </c>
      <c r="F19" s="36">
        <v>1497.1499999999999</v>
      </c>
      <c r="G19" s="36">
        <v>1473.2499999999998</v>
      </c>
      <c r="H19" s="36">
        <v>1573.95</v>
      </c>
      <c r="I19" s="36">
        <v>1597.8500000000001</v>
      </c>
      <c r="J19" s="36">
        <v>1624.3000000000002</v>
      </c>
      <c r="K19" s="31">
        <v>1571.4</v>
      </c>
      <c r="L19" s="31">
        <v>1521.05</v>
      </c>
      <c r="M19" s="31">
        <v>4.8875900000000003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575.54999999999995</v>
      </c>
      <c r="D20" s="36">
        <v>575.26666666666665</v>
      </c>
      <c r="E20" s="36">
        <v>570.73333333333335</v>
      </c>
      <c r="F20" s="36">
        <v>565.91666666666674</v>
      </c>
      <c r="G20" s="36">
        <v>561.38333333333344</v>
      </c>
      <c r="H20" s="36">
        <v>580.08333333333326</v>
      </c>
      <c r="I20" s="36">
        <v>584.61666666666656</v>
      </c>
      <c r="J20" s="36">
        <v>589.43333333333317</v>
      </c>
      <c r="K20" s="31">
        <v>579.79999999999995</v>
      </c>
      <c r="L20" s="31">
        <v>570.45000000000005</v>
      </c>
      <c r="M20" s="31">
        <v>16.65391</v>
      </c>
      <c r="N20" s="1"/>
      <c r="O20" s="1"/>
    </row>
    <row r="21" spans="1:15" ht="12.75" customHeight="1">
      <c r="A21" s="51">
        <v>12</v>
      </c>
      <c r="B21" s="53" t="s">
        <v>891</v>
      </c>
      <c r="C21" s="31">
        <v>1072.4000000000001</v>
      </c>
      <c r="D21" s="36">
        <v>1077.4166666666667</v>
      </c>
      <c r="E21" s="36">
        <v>1059.8333333333335</v>
      </c>
      <c r="F21" s="36">
        <v>1047.2666666666667</v>
      </c>
      <c r="G21" s="36">
        <v>1029.6833333333334</v>
      </c>
      <c r="H21" s="36">
        <v>1089.9833333333336</v>
      </c>
      <c r="I21" s="36">
        <v>1107.5666666666671</v>
      </c>
      <c r="J21" s="36">
        <v>1120.1333333333337</v>
      </c>
      <c r="K21" s="31">
        <v>1095</v>
      </c>
      <c r="L21" s="31">
        <v>1064.8499999999999</v>
      </c>
      <c r="M21" s="31">
        <v>13.359640000000001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3318.75</v>
      </c>
      <c r="D22" s="36">
        <v>3315.5166666666664</v>
      </c>
      <c r="E22" s="36">
        <v>3285.0333333333328</v>
      </c>
      <c r="F22" s="36">
        <v>3251.3166666666666</v>
      </c>
      <c r="G22" s="36">
        <v>3220.833333333333</v>
      </c>
      <c r="H22" s="36">
        <v>3349.2333333333327</v>
      </c>
      <c r="I22" s="36">
        <v>3379.7166666666662</v>
      </c>
      <c r="J22" s="36">
        <v>3413.4333333333325</v>
      </c>
      <c r="K22" s="31">
        <v>3346</v>
      </c>
      <c r="L22" s="31">
        <v>3281.8</v>
      </c>
      <c r="M22" s="31">
        <v>11.610670000000001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1969.55</v>
      </c>
      <c r="D23" s="36">
        <v>1965.8500000000001</v>
      </c>
      <c r="E23" s="36">
        <v>1933.7000000000003</v>
      </c>
      <c r="F23" s="36">
        <v>1897.8500000000001</v>
      </c>
      <c r="G23" s="36">
        <v>1865.7000000000003</v>
      </c>
      <c r="H23" s="36">
        <v>2001.7000000000003</v>
      </c>
      <c r="I23" s="36">
        <v>2033.8500000000004</v>
      </c>
      <c r="J23" s="36">
        <v>2069.7000000000003</v>
      </c>
      <c r="K23" s="31">
        <v>1998</v>
      </c>
      <c r="L23" s="31">
        <v>1930</v>
      </c>
      <c r="M23" s="31">
        <v>9.4739799999999992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1322.1</v>
      </c>
      <c r="D24" s="36">
        <v>1327.8333333333333</v>
      </c>
      <c r="E24" s="36">
        <v>1306.6666666666665</v>
      </c>
      <c r="F24" s="36">
        <v>1291.2333333333333</v>
      </c>
      <c r="G24" s="36">
        <v>1270.0666666666666</v>
      </c>
      <c r="H24" s="36">
        <v>1343.2666666666664</v>
      </c>
      <c r="I24" s="36">
        <v>1364.4333333333329</v>
      </c>
      <c r="J24" s="36">
        <v>1379.8666666666663</v>
      </c>
      <c r="K24" s="31">
        <v>1349</v>
      </c>
      <c r="L24" s="31">
        <v>1312.4</v>
      </c>
      <c r="M24" s="31">
        <v>33.010899999999999</v>
      </c>
      <c r="N24" s="1"/>
      <c r="O24" s="1"/>
    </row>
    <row r="25" spans="1:15" ht="12.75" customHeight="1">
      <c r="A25" s="51">
        <v>16</v>
      </c>
      <c r="B25" s="53" t="s">
        <v>827</v>
      </c>
      <c r="C25" s="31">
        <v>554.15</v>
      </c>
      <c r="D25" s="36">
        <v>554.45000000000005</v>
      </c>
      <c r="E25" s="36">
        <v>549.90000000000009</v>
      </c>
      <c r="F25" s="36">
        <v>545.65000000000009</v>
      </c>
      <c r="G25" s="36">
        <v>541.10000000000014</v>
      </c>
      <c r="H25" s="36">
        <v>558.70000000000005</v>
      </c>
      <c r="I25" s="36">
        <v>563.25</v>
      </c>
      <c r="J25" s="36">
        <v>567.5</v>
      </c>
      <c r="K25" s="31">
        <v>559</v>
      </c>
      <c r="L25" s="31">
        <v>550.20000000000005</v>
      </c>
      <c r="M25" s="31">
        <v>9.8876399999999993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1039.1500000000001</v>
      </c>
      <c r="D26" s="36">
        <v>1040</v>
      </c>
      <c r="E26" s="36">
        <v>1026.1500000000001</v>
      </c>
      <c r="F26" s="36">
        <v>1013.1500000000001</v>
      </c>
      <c r="G26" s="36">
        <v>999.30000000000018</v>
      </c>
      <c r="H26" s="36">
        <v>1053</v>
      </c>
      <c r="I26" s="36">
        <v>1066.8499999999999</v>
      </c>
      <c r="J26" s="36">
        <v>1079.8499999999999</v>
      </c>
      <c r="K26" s="31">
        <v>1053.8499999999999</v>
      </c>
      <c r="L26" s="31">
        <v>1027</v>
      </c>
      <c r="M26" s="31">
        <v>38.391260000000003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381.15</v>
      </c>
      <c r="D27" s="36">
        <v>382.61666666666662</v>
      </c>
      <c r="E27" s="36">
        <v>376.53333333333325</v>
      </c>
      <c r="F27" s="36">
        <v>371.91666666666663</v>
      </c>
      <c r="G27" s="36">
        <v>365.83333333333326</v>
      </c>
      <c r="H27" s="36">
        <v>387.23333333333323</v>
      </c>
      <c r="I27" s="36">
        <v>393.31666666666661</v>
      </c>
      <c r="J27" s="36">
        <v>397.93333333333322</v>
      </c>
      <c r="K27" s="31">
        <v>388.7</v>
      </c>
      <c r="L27" s="31">
        <v>378</v>
      </c>
      <c r="M27" s="31">
        <v>23.061689999999999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187.1</v>
      </c>
      <c r="D28" s="36">
        <v>185.98333333333335</v>
      </c>
      <c r="E28" s="36">
        <v>184.1166666666667</v>
      </c>
      <c r="F28" s="36">
        <v>181.13333333333335</v>
      </c>
      <c r="G28" s="36">
        <v>179.26666666666671</v>
      </c>
      <c r="H28" s="36">
        <v>188.9666666666667</v>
      </c>
      <c r="I28" s="36">
        <v>190.83333333333337</v>
      </c>
      <c r="J28" s="36">
        <v>193.81666666666669</v>
      </c>
      <c r="K28" s="31">
        <v>187.85</v>
      </c>
      <c r="L28" s="31">
        <v>183</v>
      </c>
      <c r="M28" s="31">
        <v>29.239380000000001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229.75</v>
      </c>
      <c r="D29" s="36">
        <v>228.56666666666669</v>
      </c>
      <c r="E29" s="36">
        <v>225.63333333333338</v>
      </c>
      <c r="F29" s="36">
        <v>221.51666666666668</v>
      </c>
      <c r="G29" s="36">
        <v>218.58333333333337</v>
      </c>
      <c r="H29" s="36">
        <v>232.68333333333339</v>
      </c>
      <c r="I29" s="36">
        <v>235.61666666666673</v>
      </c>
      <c r="J29" s="36">
        <v>239.73333333333341</v>
      </c>
      <c r="K29" s="31">
        <v>231.5</v>
      </c>
      <c r="L29" s="31">
        <v>224.45</v>
      </c>
      <c r="M29" s="31">
        <v>57.418089999999999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5112.8999999999996</v>
      </c>
      <c r="D30" s="36">
        <v>5128.2999999999993</v>
      </c>
      <c r="E30" s="36">
        <v>5087.6499999999987</v>
      </c>
      <c r="F30" s="36">
        <v>5062.3999999999996</v>
      </c>
      <c r="G30" s="36">
        <v>5021.7499999999991</v>
      </c>
      <c r="H30" s="36">
        <v>5153.5499999999984</v>
      </c>
      <c r="I30" s="36">
        <v>5194.2</v>
      </c>
      <c r="J30" s="36">
        <v>5219.449999999998</v>
      </c>
      <c r="K30" s="31">
        <v>5168.95</v>
      </c>
      <c r="L30" s="31">
        <v>5103.05</v>
      </c>
      <c r="M30" s="31">
        <v>1.9625999999999999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617.6</v>
      </c>
      <c r="D31" s="36">
        <v>614.86666666666667</v>
      </c>
      <c r="E31" s="36">
        <v>609.73333333333335</v>
      </c>
      <c r="F31" s="36">
        <v>601.86666666666667</v>
      </c>
      <c r="G31" s="36">
        <v>596.73333333333335</v>
      </c>
      <c r="H31" s="36">
        <v>622.73333333333335</v>
      </c>
      <c r="I31" s="36">
        <v>627.86666666666679</v>
      </c>
      <c r="J31" s="36">
        <v>635.73333333333335</v>
      </c>
      <c r="K31" s="31">
        <v>620</v>
      </c>
      <c r="L31" s="31">
        <v>607</v>
      </c>
      <c r="M31" s="31">
        <v>40.117089999999997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6085.4</v>
      </c>
      <c r="D32" s="36">
        <v>6044.75</v>
      </c>
      <c r="E32" s="36">
        <v>5982.5</v>
      </c>
      <c r="F32" s="36">
        <v>5879.6</v>
      </c>
      <c r="G32" s="36">
        <v>5817.35</v>
      </c>
      <c r="H32" s="36">
        <v>6147.65</v>
      </c>
      <c r="I32" s="36">
        <v>6209.9</v>
      </c>
      <c r="J32" s="36">
        <v>6312.7999999999993</v>
      </c>
      <c r="K32" s="31">
        <v>6107</v>
      </c>
      <c r="L32" s="31">
        <v>5941.85</v>
      </c>
      <c r="M32" s="31">
        <v>17.49136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529.79999999999995</v>
      </c>
      <c r="D33" s="36">
        <v>527.28333333333342</v>
      </c>
      <c r="E33" s="36">
        <v>521.96666666666681</v>
      </c>
      <c r="F33" s="36">
        <v>514.13333333333344</v>
      </c>
      <c r="G33" s="36">
        <v>508.81666666666683</v>
      </c>
      <c r="H33" s="36">
        <v>535.11666666666679</v>
      </c>
      <c r="I33" s="36">
        <v>540.43333333333339</v>
      </c>
      <c r="J33" s="36">
        <v>548.26666666666677</v>
      </c>
      <c r="K33" s="31">
        <v>532.6</v>
      </c>
      <c r="L33" s="31">
        <v>519.45000000000005</v>
      </c>
      <c r="M33" s="31">
        <v>13.75573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171.95</v>
      </c>
      <c r="D34" s="36">
        <v>171.96666666666667</v>
      </c>
      <c r="E34" s="36">
        <v>170.58333333333334</v>
      </c>
      <c r="F34" s="36">
        <v>169.21666666666667</v>
      </c>
      <c r="G34" s="36">
        <v>167.83333333333334</v>
      </c>
      <c r="H34" s="36">
        <v>173.33333333333334</v>
      </c>
      <c r="I34" s="36">
        <v>174.71666666666667</v>
      </c>
      <c r="J34" s="36">
        <v>176.08333333333334</v>
      </c>
      <c r="K34" s="31">
        <v>173.35</v>
      </c>
      <c r="L34" s="31">
        <v>170.6</v>
      </c>
      <c r="M34" s="31">
        <v>120.67167000000001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2831.75</v>
      </c>
      <c r="D35" s="36">
        <v>2830.9166666666665</v>
      </c>
      <c r="E35" s="36">
        <v>2815.8833333333332</v>
      </c>
      <c r="F35" s="36">
        <v>2800.0166666666669</v>
      </c>
      <c r="G35" s="36">
        <v>2784.9833333333336</v>
      </c>
      <c r="H35" s="36">
        <v>2846.7833333333328</v>
      </c>
      <c r="I35" s="36">
        <v>2861.8166666666666</v>
      </c>
      <c r="J35" s="36">
        <v>2877.6833333333325</v>
      </c>
      <c r="K35" s="31">
        <v>2845.95</v>
      </c>
      <c r="L35" s="31">
        <v>2815.05</v>
      </c>
      <c r="M35" s="31">
        <v>9.7817399999999992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2073.6</v>
      </c>
      <c r="D36" s="36">
        <v>2081.9499999999998</v>
      </c>
      <c r="E36" s="36">
        <v>2057.6999999999998</v>
      </c>
      <c r="F36" s="36">
        <v>2041.8000000000002</v>
      </c>
      <c r="G36" s="36">
        <v>2017.5500000000002</v>
      </c>
      <c r="H36" s="36">
        <v>2097.8499999999995</v>
      </c>
      <c r="I36" s="36">
        <v>2122.0999999999995</v>
      </c>
      <c r="J36" s="36">
        <v>2137.9999999999991</v>
      </c>
      <c r="K36" s="31">
        <v>2106.1999999999998</v>
      </c>
      <c r="L36" s="31">
        <v>2066.0500000000002</v>
      </c>
      <c r="M36" s="31">
        <v>3.8831799999999999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1026.4000000000001</v>
      </c>
      <c r="D37" s="36">
        <v>1023.3333333333335</v>
      </c>
      <c r="E37" s="36">
        <v>1014.2166666666669</v>
      </c>
      <c r="F37" s="36">
        <v>1002.0333333333334</v>
      </c>
      <c r="G37" s="36">
        <v>992.91666666666686</v>
      </c>
      <c r="H37" s="36">
        <v>1035.5166666666669</v>
      </c>
      <c r="I37" s="36">
        <v>1044.6333333333337</v>
      </c>
      <c r="J37" s="36">
        <v>1056.8166666666671</v>
      </c>
      <c r="K37" s="31">
        <v>1032.45</v>
      </c>
      <c r="L37" s="31">
        <v>1011.15</v>
      </c>
      <c r="M37" s="31">
        <v>27.37303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3884.15</v>
      </c>
      <c r="D38" s="36">
        <v>3895.9666666666667</v>
      </c>
      <c r="E38" s="36">
        <v>3855.1833333333334</v>
      </c>
      <c r="F38" s="36">
        <v>3826.2166666666667</v>
      </c>
      <c r="G38" s="36">
        <v>3785.4333333333334</v>
      </c>
      <c r="H38" s="36">
        <v>3924.9333333333334</v>
      </c>
      <c r="I38" s="36">
        <v>3965.7166666666672</v>
      </c>
      <c r="J38" s="36">
        <v>3994.6833333333334</v>
      </c>
      <c r="K38" s="31">
        <v>3936.75</v>
      </c>
      <c r="L38" s="31">
        <v>3867</v>
      </c>
      <c r="M38" s="31">
        <v>2.6167400000000001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1099.25</v>
      </c>
      <c r="D39" s="36">
        <v>1092.3166666666666</v>
      </c>
      <c r="E39" s="36">
        <v>1082.9333333333332</v>
      </c>
      <c r="F39" s="36">
        <v>1066.6166666666666</v>
      </c>
      <c r="G39" s="36">
        <v>1057.2333333333331</v>
      </c>
      <c r="H39" s="36">
        <v>1108.6333333333332</v>
      </c>
      <c r="I39" s="36">
        <v>1118.0166666666664</v>
      </c>
      <c r="J39" s="36">
        <v>1134.3333333333333</v>
      </c>
      <c r="K39" s="31">
        <v>1101.7</v>
      </c>
      <c r="L39" s="31">
        <v>1076</v>
      </c>
      <c r="M39" s="31">
        <v>48.193899999999999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8040.05</v>
      </c>
      <c r="D40" s="36">
        <v>8026.45</v>
      </c>
      <c r="E40" s="36">
        <v>7958.9</v>
      </c>
      <c r="F40" s="36">
        <v>7877.75</v>
      </c>
      <c r="G40" s="36">
        <v>7810.2</v>
      </c>
      <c r="H40" s="36">
        <v>8107.5999999999995</v>
      </c>
      <c r="I40" s="36">
        <v>8175.1500000000005</v>
      </c>
      <c r="J40" s="36">
        <v>8256.2999999999993</v>
      </c>
      <c r="K40" s="31">
        <v>8094</v>
      </c>
      <c r="L40" s="31">
        <v>7945.3</v>
      </c>
      <c r="M40" s="31">
        <v>3.9900699999999998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6571.45</v>
      </c>
      <c r="D41" s="36">
        <v>6560.75</v>
      </c>
      <c r="E41" s="36">
        <v>6512.8</v>
      </c>
      <c r="F41" s="36">
        <v>6454.1500000000005</v>
      </c>
      <c r="G41" s="36">
        <v>6406.2000000000007</v>
      </c>
      <c r="H41" s="36">
        <v>6619.4</v>
      </c>
      <c r="I41" s="36">
        <v>6667.35</v>
      </c>
      <c r="J41" s="36">
        <v>6725.9999999999991</v>
      </c>
      <c r="K41" s="31">
        <v>6608.7</v>
      </c>
      <c r="L41" s="31">
        <v>6502.1</v>
      </c>
      <c r="M41" s="31">
        <v>9.1907999999999994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1613.4</v>
      </c>
      <c r="D42" s="36">
        <v>1609.6333333333332</v>
      </c>
      <c r="E42" s="36">
        <v>1598.9666666666665</v>
      </c>
      <c r="F42" s="36">
        <v>1584.5333333333333</v>
      </c>
      <c r="G42" s="36">
        <v>1573.8666666666666</v>
      </c>
      <c r="H42" s="36">
        <v>1624.0666666666664</v>
      </c>
      <c r="I42" s="36">
        <v>1634.7333333333333</v>
      </c>
      <c r="J42" s="36">
        <v>1649.1666666666663</v>
      </c>
      <c r="K42" s="31">
        <v>1620.3</v>
      </c>
      <c r="L42" s="31">
        <v>1595.2</v>
      </c>
      <c r="M42" s="31">
        <v>7.4012000000000002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8944.35</v>
      </c>
      <c r="D43" s="36">
        <v>9047.9499999999989</v>
      </c>
      <c r="E43" s="36">
        <v>8807.8999999999978</v>
      </c>
      <c r="F43" s="36">
        <v>8671.4499999999989</v>
      </c>
      <c r="G43" s="36">
        <v>8431.3999999999978</v>
      </c>
      <c r="H43" s="36">
        <v>9184.3999999999978</v>
      </c>
      <c r="I43" s="36">
        <v>9424.4499999999971</v>
      </c>
      <c r="J43" s="36">
        <v>9560.8999999999978</v>
      </c>
      <c r="K43" s="31">
        <v>9288</v>
      </c>
      <c r="L43" s="31">
        <v>8911.5</v>
      </c>
      <c r="M43" s="31">
        <v>0.35724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2250.85</v>
      </c>
      <c r="D44" s="36">
        <v>2241.4333333333334</v>
      </c>
      <c r="E44" s="36">
        <v>2219.4666666666667</v>
      </c>
      <c r="F44" s="36">
        <v>2188.0833333333335</v>
      </c>
      <c r="G44" s="36">
        <v>2166.1166666666668</v>
      </c>
      <c r="H44" s="36">
        <v>2272.8166666666666</v>
      </c>
      <c r="I44" s="36">
        <v>2294.7833333333338</v>
      </c>
      <c r="J44" s="36">
        <v>2326.1666666666665</v>
      </c>
      <c r="K44" s="31">
        <v>2263.4</v>
      </c>
      <c r="L44" s="31">
        <v>2210.0500000000002</v>
      </c>
      <c r="M44" s="31">
        <v>10.18688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199.85</v>
      </c>
      <c r="D45" s="36">
        <v>198.95000000000002</v>
      </c>
      <c r="E45" s="36">
        <v>197.40000000000003</v>
      </c>
      <c r="F45" s="36">
        <v>194.95000000000002</v>
      </c>
      <c r="G45" s="36">
        <v>193.40000000000003</v>
      </c>
      <c r="H45" s="36">
        <v>201.40000000000003</v>
      </c>
      <c r="I45" s="36">
        <v>202.95000000000005</v>
      </c>
      <c r="J45" s="36">
        <v>205.40000000000003</v>
      </c>
      <c r="K45" s="31">
        <v>200.5</v>
      </c>
      <c r="L45" s="31">
        <v>196.5</v>
      </c>
      <c r="M45" s="31">
        <v>78.218810000000005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271.14999999999998</v>
      </c>
      <c r="D46" s="36">
        <v>269.58333333333331</v>
      </c>
      <c r="E46" s="36">
        <v>266.96666666666664</v>
      </c>
      <c r="F46" s="36">
        <v>262.7833333333333</v>
      </c>
      <c r="G46" s="36">
        <v>260.16666666666663</v>
      </c>
      <c r="H46" s="36">
        <v>273.76666666666665</v>
      </c>
      <c r="I46" s="36">
        <v>276.38333333333333</v>
      </c>
      <c r="J46" s="36">
        <v>280.56666666666666</v>
      </c>
      <c r="K46" s="31">
        <v>272.2</v>
      </c>
      <c r="L46" s="31">
        <v>265.39999999999998</v>
      </c>
      <c r="M46" s="31">
        <v>97.022350000000003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136.4</v>
      </c>
      <c r="D47" s="36">
        <v>135.83333333333334</v>
      </c>
      <c r="E47" s="36">
        <v>134.4666666666667</v>
      </c>
      <c r="F47" s="36">
        <v>132.53333333333336</v>
      </c>
      <c r="G47" s="36">
        <v>131.16666666666671</v>
      </c>
      <c r="H47" s="36">
        <v>137.76666666666668</v>
      </c>
      <c r="I47" s="36">
        <v>139.1333333333333</v>
      </c>
      <c r="J47" s="36">
        <v>141.06666666666666</v>
      </c>
      <c r="K47" s="31">
        <v>137.19999999999999</v>
      </c>
      <c r="L47" s="31">
        <v>133.9</v>
      </c>
      <c r="M47" s="31">
        <v>107.0296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1432.5</v>
      </c>
      <c r="D48" s="36">
        <v>1426.5</v>
      </c>
      <c r="E48" s="36">
        <v>1414</v>
      </c>
      <c r="F48" s="36">
        <v>1395.5</v>
      </c>
      <c r="G48" s="36">
        <v>1383</v>
      </c>
      <c r="H48" s="36">
        <v>1445</v>
      </c>
      <c r="I48" s="36">
        <v>1457.5</v>
      </c>
      <c r="J48" s="36">
        <v>1476</v>
      </c>
      <c r="K48" s="31">
        <v>1439</v>
      </c>
      <c r="L48" s="31">
        <v>1408</v>
      </c>
      <c r="M48" s="31">
        <v>2.2016399999999998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589.15</v>
      </c>
      <c r="D49" s="36">
        <v>587.76666666666665</v>
      </c>
      <c r="E49" s="36">
        <v>580.38333333333333</v>
      </c>
      <c r="F49" s="36">
        <v>571.61666666666667</v>
      </c>
      <c r="G49" s="36">
        <v>564.23333333333335</v>
      </c>
      <c r="H49" s="36">
        <v>596.5333333333333</v>
      </c>
      <c r="I49" s="36">
        <v>603.91666666666652</v>
      </c>
      <c r="J49" s="36">
        <v>612.68333333333328</v>
      </c>
      <c r="K49" s="31">
        <v>595.15</v>
      </c>
      <c r="L49" s="31">
        <v>579</v>
      </c>
      <c r="M49" s="31">
        <v>51.48516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1840.75</v>
      </c>
      <c r="D50" s="36">
        <v>1828.4833333333333</v>
      </c>
      <c r="E50" s="36">
        <v>1808.2666666666667</v>
      </c>
      <c r="F50" s="36">
        <v>1775.7833333333333</v>
      </c>
      <c r="G50" s="36">
        <v>1755.5666666666666</v>
      </c>
      <c r="H50" s="36">
        <v>1860.9666666666667</v>
      </c>
      <c r="I50" s="36">
        <v>1881.1833333333334</v>
      </c>
      <c r="J50" s="36">
        <v>1913.6666666666667</v>
      </c>
      <c r="K50" s="31">
        <v>1848.7</v>
      </c>
      <c r="L50" s="31">
        <v>1796</v>
      </c>
      <c r="M50" s="31">
        <v>6.95634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205.6</v>
      </c>
      <c r="D51" s="36">
        <v>206.15</v>
      </c>
      <c r="E51" s="36">
        <v>204.25</v>
      </c>
      <c r="F51" s="36">
        <v>202.9</v>
      </c>
      <c r="G51" s="36">
        <v>201</v>
      </c>
      <c r="H51" s="36">
        <v>207.5</v>
      </c>
      <c r="I51" s="36">
        <v>209.40000000000003</v>
      </c>
      <c r="J51" s="36">
        <v>210.75</v>
      </c>
      <c r="K51" s="31">
        <v>208.05</v>
      </c>
      <c r="L51" s="31">
        <v>204.8</v>
      </c>
      <c r="M51" s="31">
        <v>129.49603999999999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1184.25</v>
      </c>
      <c r="D52" s="36">
        <v>1174.0666666666666</v>
      </c>
      <c r="E52" s="36">
        <v>1160.2333333333331</v>
      </c>
      <c r="F52" s="36">
        <v>1136.2166666666665</v>
      </c>
      <c r="G52" s="36">
        <v>1122.383333333333</v>
      </c>
      <c r="H52" s="36">
        <v>1198.0833333333333</v>
      </c>
      <c r="I52" s="36">
        <v>1211.9166666666667</v>
      </c>
      <c r="J52" s="36">
        <v>1235.9333333333334</v>
      </c>
      <c r="K52" s="31">
        <v>1187.9000000000001</v>
      </c>
      <c r="L52" s="31">
        <v>1150.05</v>
      </c>
      <c r="M52" s="31">
        <v>7.4015899999999997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235.3</v>
      </c>
      <c r="D53" s="36">
        <v>234.08333333333334</v>
      </c>
      <c r="E53" s="36">
        <v>230.81666666666669</v>
      </c>
      <c r="F53" s="36">
        <v>226.33333333333334</v>
      </c>
      <c r="G53" s="36">
        <v>223.06666666666669</v>
      </c>
      <c r="H53" s="36">
        <v>238.56666666666669</v>
      </c>
      <c r="I53" s="36">
        <v>241.83333333333334</v>
      </c>
      <c r="J53" s="36">
        <v>246.31666666666669</v>
      </c>
      <c r="K53" s="31">
        <v>237.35</v>
      </c>
      <c r="L53" s="31">
        <v>229.6</v>
      </c>
      <c r="M53" s="31">
        <v>354.75430999999998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623.29999999999995</v>
      </c>
      <c r="D54" s="36">
        <v>619.85</v>
      </c>
      <c r="E54" s="36">
        <v>612.45000000000005</v>
      </c>
      <c r="F54" s="36">
        <v>601.6</v>
      </c>
      <c r="G54" s="36">
        <v>594.20000000000005</v>
      </c>
      <c r="H54" s="36">
        <v>630.70000000000005</v>
      </c>
      <c r="I54" s="36">
        <v>638.09999999999991</v>
      </c>
      <c r="J54" s="36">
        <v>648.95000000000005</v>
      </c>
      <c r="K54" s="31">
        <v>627.25</v>
      </c>
      <c r="L54" s="31">
        <v>609</v>
      </c>
      <c r="M54" s="31">
        <v>78.816180000000003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1128.7</v>
      </c>
      <c r="D55" s="36">
        <v>1128.95</v>
      </c>
      <c r="E55" s="36">
        <v>1117.1500000000001</v>
      </c>
      <c r="F55" s="36">
        <v>1105.6000000000001</v>
      </c>
      <c r="G55" s="36">
        <v>1093.8000000000002</v>
      </c>
      <c r="H55" s="36">
        <v>1140.5</v>
      </c>
      <c r="I55" s="36">
        <v>1152.2999999999997</v>
      </c>
      <c r="J55" s="36">
        <v>1163.8499999999999</v>
      </c>
      <c r="K55" s="31">
        <v>1140.75</v>
      </c>
      <c r="L55" s="31">
        <v>1117.4000000000001</v>
      </c>
      <c r="M55" s="31">
        <v>59.274900000000002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273.89999999999998</v>
      </c>
      <c r="D56" s="36">
        <v>276.21666666666664</v>
      </c>
      <c r="E56" s="36">
        <v>270.18333333333328</v>
      </c>
      <c r="F56" s="36">
        <v>266.46666666666664</v>
      </c>
      <c r="G56" s="36">
        <v>260.43333333333328</v>
      </c>
      <c r="H56" s="36">
        <v>279.93333333333328</v>
      </c>
      <c r="I56" s="36">
        <v>285.9666666666667</v>
      </c>
      <c r="J56" s="36">
        <v>289.68333333333328</v>
      </c>
      <c r="K56" s="31">
        <v>282.25</v>
      </c>
      <c r="L56" s="31">
        <v>272.5</v>
      </c>
      <c r="M56" s="31">
        <v>49.634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28939.7</v>
      </c>
      <c r="D57" s="36">
        <v>28960.183333333331</v>
      </c>
      <c r="E57" s="36">
        <v>28570.366666666661</v>
      </c>
      <c r="F57" s="36">
        <v>28201.033333333329</v>
      </c>
      <c r="G57" s="36">
        <v>27811.21666666666</v>
      </c>
      <c r="H57" s="36">
        <v>29329.516666666663</v>
      </c>
      <c r="I57" s="36">
        <v>29719.333333333336</v>
      </c>
      <c r="J57" s="36">
        <v>30088.666666666664</v>
      </c>
      <c r="K57" s="31">
        <v>29350</v>
      </c>
      <c r="L57" s="31">
        <v>28590.85</v>
      </c>
      <c r="M57" s="31">
        <v>0.47199999999999998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4927.7</v>
      </c>
      <c r="D58" s="36">
        <v>4942.8499999999995</v>
      </c>
      <c r="E58" s="36">
        <v>4898.9999999999991</v>
      </c>
      <c r="F58" s="36">
        <v>4870.2999999999993</v>
      </c>
      <c r="G58" s="36">
        <v>4826.4499999999989</v>
      </c>
      <c r="H58" s="36">
        <v>4971.5499999999993</v>
      </c>
      <c r="I58" s="36">
        <v>5015.3999999999996</v>
      </c>
      <c r="J58" s="36">
        <v>5044.0999999999995</v>
      </c>
      <c r="K58" s="31">
        <v>4986.7</v>
      </c>
      <c r="L58" s="31">
        <v>4914.1499999999996</v>
      </c>
      <c r="M58" s="31">
        <v>3.1627700000000001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465</v>
      </c>
      <c r="D59" s="36">
        <v>473.65000000000003</v>
      </c>
      <c r="E59" s="36">
        <v>452.35000000000008</v>
      </c>
      <c r="F59" s="36">
        <v>439.70000000000005</v>
      </c>
      <c r="G59" s="36">
        <v>418.40000000000009</v>
      </c>
      <c r="H59" s="36">
        <v>486.30000000000007</v>
      </c>
      <c r="I59" s="36">
        <v>507.6</v>
      </c>
      <c r="J59" s="36">
        <v>520.25</v>
      </c>
      <c r="K59" s="31">
        <v>494.95</v>
      </c>
      <c r="L59" s="31">
        <v>461</v>
      </c>
      <c r="M59" s="31">
        <v>184.54088999999999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578.65</v>
      </c>
      <c r="D60" s="36">
        <v>575.35</v>
      </c>
      <c r="E60" s="36">
        <v>571.30000000000007</v>
      </c>
      <c r="F60" s="36">
        <v>563.95000000000005</v>
      </c>
      <c r="G60" s="36">
        <v>559.90000000000009</v>
      </c>
      <c r="H60" s="36">
        <v>582.70000000000005</v>
      </c>
      <c r="I60" s="36">
        <v>586.75</v>
      </c>
      <c r="J60" s="36">
        <v>594.1</v>
      </c>
      <c r="K60" s="31">
        <v>579.4</v>
      </c>
      <c r="L60" s="31">
        <v>568</v>
      </c>
      <c r="M60" s="31">
        <v>73.697850000000003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1095.8499999999999</v>
      </c>
      <c r="D61" s="36">
        <v>1091.7833333333333</v>
      </c>
      <c r="E61" s="36">
        <v>1084.5666666666666</v>
      </c>
      <c r="F61" s="36">
        <v>1073.2833333333333</v>
      </c>
      <c r="G61" s="36">
        <v>1066.0666666666666</v>
      </c>
      <c r="H61" s="36">
        <v>1103.0666666666666</v>
      </c>
      <c r="I61" s="36">
        <v>1110.2833333333333</v>
      </c>
      <c r="J61" s="36">
        <v>1121.5666666666666</v>
      </c>
      <c r="K61" s="31">
        <v>1099</v>
      </c>
      <c r="L61" s="31">
        <v>1080.5</v>
      </c>
      <c r="M61" s="31">
        <v>6.3977899999999996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1470.9</v>
      </c>
      <c r="D62" s="36">
        <v>1474.9666666666665</v>
      </c>
      <c r="E62" s="36">
        <v>1455.9333333333329</v>
      </c>
      <c r="F62" s="36">
        <v>1440.9666666666665</v>
      </c>
      <c r="G62" s="36">
        <v>1421.9333333333329</v>
      </c>
      <c r="H62" s="36">
        <v>1489.9333333333329</v>
      </c>
      <c r="I62" s="36">
        <v>1508.9666666666662</v>
      </c>
      <c r="J62" s="36">
        <v>1523.9333333333329</v>
      </c>
      <c r="K62" s="31">
        <v>1494</v>
      </c>
      <c r="L62" s="31">
        <v>1460</v>
      </c>
      <c r="M62" s="31">
        <v>19.82189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446.35</v>
      </c>
      <c r="D63" s="36">
        <v>444.38333333333338</v>
      </c>
      <c r="E63" s="36">
        <v>439.96666666666675</v>
      </c>
      <c r="F63" s="36">
        <v>433.58333333333337</v>
      </c>
      <c r="G63" s="36">
        <v>429.16666666666674</v>
      </c>
      <c r="H63" s="36">
        <v>450.76666666666677</v>
      </c>
      <c r="I63" s="36">
        <v>455.18333333333339</v>
      </c>
      <c r="J63" s="36">
        <v>461.56666666666678</v>
      </c>
      <c r="K63" s="31">
        <v>448.8</v>
      </c>
      <c r="L63" s="31">
        <v>438</v>
      </c>
      <c r="M63" s="31">
        <v>84.116150000000005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6504.7</v>
      </c>
      <c r="D64" s="36">
        <v>6528.1833333333334</v>
      </c>
      <c r="E64" s="36">
        <v>6431.5166666666664</v>
      </c>
      <c r="F64" s="36">
        <v>6358.333333333333</v>
      </c>
      <c r="G64" s="36">
        <v>6261.6666666666661</v>
      </c>
      <c r="H64" s="36">
        <v>6601.3666666666668</v>
      </c>
      <c r="I64" s="36">
        <v>6698.0333333333328</v>
      </c>
      <c r="J64" s="36">
        <v>6771.2166666666672</v>
      </c>
      <c r="K64" s="31">
        <v>6624.85</v>
      </c>
      <c r="L64" s="31">
        <v>6455</v>
      </c>
      <c r="M64" s="31">
        <v>4.7566699999999997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2534.65</v>
      </c>
      <c r="D65" s="36">
        <v>2535.6166666666668</v>
      </c>
      <c r="E65" s="36">
        <v>2516.6833333333334</v>
      </c>
      <c r="F65" s="36">
        <v>2498.7166666666667</v>
      </c>
      <c r="G65" s="36">
        <v>2479.7833333333333</v>
      </c>
      <c r="H65" s="36">
        <v>2553.5833333333335</v>
      </c>
      <c r="I65" s="36">
        <v>2572.5166666666669</v>
      </c>
      <c r="J65" s="36">
        <v>2590.4833333333336</v>
      </c>
      <c r="K65" s="31">
        <v>2554.5500000000002</v>
      </c>
      <c r="L65" s="31">
        <v>2517.65</v>
      </c>
      <c r="M65" s="31">
        <v>0.92374000000000001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978.05</v>
      </c>
      <c r="D66" s="36">
        <v>979.76666666666654</v>
      </c>
      <c r="E66" s="36">
        <v>970.6333333333331</v>
      </c>
      <c r="F66" s="36">
        <v>963.21666666666658</v>
      </c>
      <c r="G66" s="36">
        <v>954.08333333333314</v>
      </c>
      <c r="H66" s="36">
        <v>987.18333333333305</v>
      </c>
      <c r="I66" s="36">
        <v>996.31666666666649</v>
      </c>
      <c r="J66" s="36">
        <v>1003.733333333333</v>
      </c>
      <c r="K66" s="31">
        <v>988.9</v>
      </c>
      <c r="L66" s="31">
        <v>972.35</v>
      </c>
      <c r="M66" s="31">
        <v>6.2798600000000002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1087.45</v>
      </c>
      <c r="D67" s="36">
        <v>1082.8666666666666</v>
      </c>
      <c r="E67" s="36">
        <v>1070.7333333333331</v>
      </c>
      <c r="F67" s="36">
        <v>1054.0166666666667</v>
      </c>
      <c r="G67" s="36">
        <v>1041.8833333333332</v>
      </c>
      <c r="H67" s="36">
        <v>1099.583333333333</v>
      </c>
      <c r="I67" s="36">
        <v>1111.7166666666667</v>
      </c>
      <c r="J67" s="36">
        <v>1128.4333333333329</v>
      </c>
      <c r="K67" s="31">
        <v>1095</v>
      </c>
      <c r="L67" s="31">
        <v>1066.1500000000001</v>
      </c>
      <c r="M67" s="31">
        <v>4.0791899999999996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295.75</v>
      </c>
      <c r="D68" s="36">
        <v>294.66666666666669</v>
      </c>
      <c r="E68" s="36">
        <v>292.33333333333337</v>
      </c>
      <c r="F68" s="36">
        <v>288.91666666666669</v>
      </c>
      <c r="G68" s="36">
        <v>286.58333333333337</v>
      </c>
      <c r="H68" s="36">
        <v>298.08333333333337</v>
      </c>
      <c r="I68" s="36">
        <v>300.41666666666674</v>
      </c>
      <c r="J68" s="36">
        <v>303.83333333333337</v>
      </c>
      <c r="K68" s="31">
        <v>297</v>
      </c>
      <c r="L68" s="31">
        <v>291.25</v>
      </c>
      <c r="M68" s="31">
        <v>26.034829999999999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2726.15</v>
      </c>
      <c r="D69" s="36">
        <v>2735.7666666666664</v>
      </c>
      <c r="E69" s="36">
        <v>2708.1833333333329</v>
      </c>
      <c r="F69" s="36">
        <v>2690.2166666666667</v>
      </c>
      <c r="G69" s="36">
        <v>2662.6333333333332</v>
      </c>
      <c r="H69" s="36">
        <v>2753.7333333333327</v>
      </c>
      <c r="I69" s="36">
        <v>2781.3166666666666</v>
      </c>
      <c r="J69" s="36">
        <v>2799.2833333333324</v>
      </c>
      <c r="K69" s="31">
        <v>2763.35</v>
      </c>
      <c r="L69" s="31">
        <v>2717.8</v>
      </c>
      <c r="M69" s="31">
        <v>4.3183800000000003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909.9</v>
      </c>
      <c r="D70" s="36">
        <v>909.36666666666679</v>
      </c>
      <c r="E70" s="36">
        <v>901.73333333333358</v>
      </c>
      <c r="F70" s="36">
        <v>893.56666666666683</v>
      </c>
      <c r="G70" s="36">
        <v>885.93333333333362</v>
      </c>
      <c r="H70" s="36">
        <v>917.53333333333353</v>
      </c>
      <c r="I70" s="36">
        <v>925.16666666666674</v>
      </c>
      <c r="J70" s="36">
        <v>933.33333333333348</v>
      </c>
      <c r="K70" s="31">
        <v>917</v>
      </c>
      <c r="L70" s="31">
        <v>901.2</v>
      </c>
      <c r="M70" s="31">
        <v>25.623059999999999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541.1</v>
      </c>
      <c r="D71" s="36">
        <v>541.40000000000009</v>
      </c>
      <c r="E71" s="36">
        <v>537.85000000000014</v>
      </c>
      <c r="F71" s="36">
        <v>534.6</v>
      </c>
      <c r="G71" s="36">
        <v>531.05000000000007</v>
      </c>
      <c r="H71" s="36">
        <v>544.6500000000002</v>
      </c>
      <c r="I71" s="36">
        <v>548.20000000000016</v>
      </c>
      <c r="J71" s="36">
        <v>551.45000000000027</v>
      </c>
      <c r="K71" s="31">
        <v>544.95000000000005</v>
      </c>
      <c r="L71" s="31">
        <v>538.15</v>
      </c>
      <c r="M71" s="31">
        <v>7.6240600000000001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2055.4499999999998</v>
      </c>
      <c r="D72" s="36">
        <v>2047.1666666666667</v>
      </c>
      <c r="E72" s="36">
        <v>2033.2833333333333</v>
      </c>
      <c r="F72" s="36">
        <v>2011.1166666666666</v>
      </c>
      <c r="G72" s="36">
        <v>1997.2333333333331</v>
      </c>
      <c r="H72" s="36">
        <v>2069.3333333333335</v>
      </c>
      <c r="I72" s="36">
        <v>2083.2166666666672</v>
      </c>
      <c r="J72" s="36">
        <v>2105.3833333333337</v>
      </c>
      <c r="K72" s="31">
        <v>2061.0500000000002</v>
      </c>
      <c r="L72" s="31">
        <v>2025</v>
      </c>
      <c r="M72" s="31">
        <v>2.1975899999999999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2221.25</v>
      </c>
      <c r="D73" s="36">
        <v>2220.7333333333336</v>
      </c>
      <c r="E73" s="36">
        <v>2206.666666666667</v>
      </c>
      <c r="F73" s="36">
        <v>2192.0833333333335</v>
      </c>
      <c r="G73" s="36">
        <v>2178.0166666666669</v>
      </c>
      <c r="H73" s="36">
        <v>2235.3166666666671</v>
      </c>
      <c r="I73" s="36">
        <v>2249.3833333333337</v>
      </c>
      <c r="J73" s="36">
        <v>2263.9666666666672</v>
      </c>
      <c r="K73" s="31">
        <v>2234.8000000000002</v>
      </c>
      <c r="L73" s="31">
        <v>2206.15</v>
      </c>
      <c r="M73" s="31">
        <v>1.8452999999999999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465.3</v>
      </c>
      <c r="D74" s="36">
        <v>468.23333333333335</v>
      </c>
      <c r="E74" s="36">
        <v>458.06666666666672</v>
      </c>
      <c r="F74" s="36">
        <v>450.83333333333337</v>
      </c>
      <c r="G74" s="36">
        <v>440.66666666666674</v>
      </c>
      <c r="H74" s="36">
        <v>475.4666666666667</v>
      </c>
      <c r="I74" s="36">
        <v>485.63333333333333</v>
      </c>
      <c r="J74" s="36">
        <v>492.86666666666667</v>
      </c>
      <c r="K74" s="31">
        <v>478.4</v>
      </c>
      <c r="L74" s="31">
        <v>461</v>
      </c>
      <c r="M74" s="31">
        <v>98.632099999999994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154.4</v>
      </c>
      <c r="D75" s="36">
        <v>154.73333333333332</v>
      </c>
      <c r="E75" s="36">
        <v>153.46666666666664</v>
      </c>
      <c r="F75" s="36">
        <v>152.53333333333333</v>
      </c>
      <c r="G75" s="36">
        <v>151.26666666666665</v>
      </c>
      <c r="H75" s="36">
        <v>155.66666666666663</v>
      </c>
      <c r="I75" s="36">
        <v>156.93333333333334</v>
      </c>
      <c r="J75" s="36">
        <v>157.86666666666662</v>
      </c>
      <c r="K75" s="31">
        <v>156</v>
      </c>
      <c r="L75" s="31">
        <v>153.80000000000001</v>
      </c>
      <c r="M75" s="31">
        <v>25.616869999999999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3482.4</v>
      </c>
      <c r="D76" s="36">
        <v>3491.7999999999997</v>
      </c>
      <c r="E76" s="36">
        <v>3464.5999999999995</v>
      </c>
      <c r="F76" s="36">
        <v>3446.7999999999997</v>
      </c>
      <c r="G76" s="36">
        <v>3419.5999999999995</v>
      </c>
      <c r="H76" s="36">
        <v>3509.5999999999995</v>
      </c>
      <c r="I76" s="36">
        <v>3536.7999999999993</v>
      </c>
      <c r="J76" s="36">
        <v>3554.5999999999995</v>
      </c>
      <c r="K76" s="31">
        <v>3519</v>
      </c>
      <c r="L76" s="31">
        <v>3474</v>
      </c>
      <c r="M76" s="31">
        <v>3.4739599999999999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7004.95</v>
      </c>
      <c r="D77" s="36">
        <v>6902.3166666666666</v>
      </c>
      <c r="E77" s="36">
        <v>6782.6333333333332</v>
      </c>
      <c r="F77" s="36">
        <v>6560.3166666666666</v>
      </c>
      <c r="G77" s="36">
        <v>6440.6333333333332</v>
      </c>
      <c r="H77" s="36">
        <v>7124.6333333333332</v>
      </c>
      <c r="I77" s="36">
        <v>7244.3166666666657</v>
      </c>
      <c r="J77" s="36">
        <v>7466.6333333333332</v>
      </c>
      <c r="K77" s="31">
        <v>7022</v>
      </c>
      <c r="L77" s="31">
        <v>6680</v>
      </c>
      <c r="M77" s="31">
        <v>6.4424799999999998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2328.1</v>
      </c>
      <c r="D78" s="36">
        <v>2337.3166666666671</v>
      </c>
      <c r="E78" s="36">
        <v>2306.1333333333341</v>
      </c>
      <c r="F78" s="36">
        <v>2284.166666666667</v>
      </c>
      <c r="G78" s="36">
        <v>2252.983333333334</v>
      </c>
      <c r="H78" s="36">
        <v>2359.2833333333342</v>
      </c>
      <c r="I78" s="36">
        <v>2390.4666666666676</v>
      </c>
      <c r="J78" s="36">
        <v>2412.4333333333343</v>
      </c>
      <c r="K78" s="31">
        <v>2368.5</v>
      </c>
      <c r="L78" s="31">
        <v>2315.35</v>
      </c>
      <c r="M78" s="31">
        <v>1.64927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6193.55</v>
      </c>
      <c r="D79" s="36">
        <v>6279.55</v>
      </c>
      <c r="E79" s="36">
        <v>6086.1</v>
      </c>
      <c r="F79" s="36">
        <v>5978.6500000000005</v>
      </c>
      <c r="G79" s="36">
        <v>5785.2000000000007</v>
      </c>
      <c r="H79" s="36">
        <v>6387</v>
      </c>
      <c r="I79" s="36">
        <v>6580.4499999999989</v>
      </c>
      <c r="J79" s="36">
        <v>6687.9</v>
      </c>
      <c r="K79" s="31">
        <v>6473</v>
      </c>
      <c r="L79" s="31">
        <v>6172.1</v>
      </c>
      <c r="M79" s="31">
        <v>5.7528600000000001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3843.55</v>
      </c>
      <c r="D80" s="36">
        <v>3829.4666666666672</v>
      </c>
      <c r="E80" s="36">
        <v>3790.1333333333341</v>
      </c>
      <c r="F80" s="36">
        <v>3736.7166666666672</v>
      </c>
      <c r="G80" s="36">
        <v>3697.3833333333341</v>
      </c>
      <c r="H80" s="36">
        <v>3882.8833333333341</v>
      </c>
      <c r="I80" s="36">
        <v>3922.2166666666672</v>
      </c>
      <c r="J80" s="36">
        <v>3975.6333333333341</v>
      </c>
      <c r="K80" s="31">
        <v>3868.8</v>
      </c>
      <c r="L80" s="31">
        <v>3776.05</v>
      </c>
      <c r="M80" s="31">
        <v>6.6594600000000002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2898.55</v>
      </c>
      <c r="D81" s="36">
        <v>2883.5833333333335</v>
      </c>
      <c r="E81" s="36">
        <v>2840.166666666667</v>
      </c>
      <c r="F81" s="36">
        <v>2781.7833333333333</v>
      </c>
      <c r="G81" s="36">
        <v>2738.3666666666668</v>
      </c>
      <c r="H81" s="36">
        <v>2941.9666666666672</v>
      </c>
      <c r="I81" s="36">
        <v>2985.3833333333341</v>
      </c>
      <c r="J81" s="36">
        <v>3043.7666666666673</v>
      </c>
      <c r="K81" s="31">
        <v>2927</v>
      </c>
      <c r="L81" s="31">
        <v>2825.2</v>
      </c>
      <c r="M81" s="31">
        <v>3.7042000000000002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157.25</v>
      </c>
      <c r="D82" s="36">
        <v>157.98333333333332</v>
      </c>
      <c r="E82" s="36">
        <v>155.51666666666665</v>
      </c>
      <c r="F82" s="36">
        <v>153.78333333333333</v>
      </c>
      <c r="G82" s="36">
        <v>151.31666666666666</v>
      </c>
      <c r="H82" s="36">
        <v>159.71666666666664</v>
      </c>
      <c r="I82" s="36">
        <v>162.18333333333328</v>
      </c>
      <c r="J82" s="36">
        <v>163.91666666666663</v>
      </c>
      <c r="K82" s="31">
        <v>160.44999999999999</v>
      </c>
      <c r="L82" s="31">
        <v>156.25</v>
      </c>
      <c r="M82" s="31">
        <v>31.177990000000001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152.6</v>
      </c>
      <c r="D83" s="36">
        <v>152.16666666666666</v>
      </c>
      <c r="E83" s="36">
        <v>151.33333333333331</v>
      </c>
      <c r="F83" s="36">
        <v>150.06666666666666</v>
      </c>
      <c r="G83" s="36">
        <v>149.23333333333332</v>
      </c>
      <c r="H83" s="36">
        <v>153.43333333333331</v>
      </c>
      <c r="I83" s="36">
        <v>154.26666666666662</v>
      </c>
      <c r="J83" s="36">
        <v>155.5333333333333</v>
      </c>
      <c r="K83" s="31">
        <v>153</v>
      </c>
      <c r="L83" s="31">
        <v>150.9</v>
      </c>
      <c r="M83" s="31">
        <v>76.835769999999997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723.3</v>
      </c>
      <c r="D84" s="36">
        <v>720.36666666666667</v>
      </c>
      <c r="E84" s="36">
        <v>710.93333333333339</v>
      </c>
      <c r="F84" s="36">
        <v>698.56666666666672</v>
      </c>
      <c r="G84" s="36">
        <v>689.13333333333344</v>
      </c>
      <c r="H84" s="36">
        <v>732.73333333333335</v>
      </c>
      <c r="I84" s="36">
        <v>742.16666666666652</v>
      </c>
      <c r="J84" s="36">
        <v>754.5333333333333</v>
      </c>
      <c r="K84" s="31">
        <v>729.8</v>
      </c>
      <c r="L84" s="31">
        <v>708</v>
      </c>
      <c r="M84" s="31">
        <v>4.66486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399.6</v>
      </c>
      <c r="D85" s="36">
        <v>398.26666666666665</v>
      </c>
      <c r="E85" s="36">
        <v>391.33333333333331</v>
      </c>
      <c r="F85" s="36">
        <v>383.06666666666666</v>
      </c>
      <c r="G85" s="36">
        <v>376.13333333333333</v>
      </c>
      <c r="H85" s="36">
        <v>406.5333333333333</v>
      </c>
      <c r="I85" s="36">
        <v>413.4666666666667</v>
      </c>
      <c r="J85" s="36">
        <v>421.73333333333329</v>
      </c>
      <c r="K85" s="31">
        <v>405.2</v>
      </c>
      <c r="L85" s="31">
        <v>390</v>
      </c>
      <c r="M85" s="31">
        <v>23.232900000000001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184.15</v>
      </c>
      <c r="D86" s="36">
        <v>184.1</v>
      </c>
      <c r="E86" s="36">
        <v>182.25</v>
      </c>
      <c r="F86" s="36">
        <v>180.35</v>
      </c>
      <c r="G86" s="36">
        <v>178.5</v>
      </c>
      <c r="H86" s="36">
        <v>186</v>
      </c>
      <c r="I86" s="36">
        <v>187.84999999999997</v>
      </c>
      <c r="J86" s="36">
        <v>189.75</v>
      </c>
      <c r="K86" s="31">
        <v>185.95</v>
      </c>
      <c r="L86" s="31">
        <v>182.2</v>
      </c>
      <c r="M86" s="31">
        <v>178.2347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1787.55</v>
      </c>
      <c r="D87" s="36">
        <v>1778.3333333333333</v>
      </c>
      <c r="E87" s="36">
        <v>1749.6666666666665</v>
      </c>
      <c r="F87" s="36">
        <v>1711.7833333333333</v>
      </c>
      <c r="G87" s="36">
        <v>1683.1166666666666</v>
      </c>
      <c r="H87" s="36">
        <v>1816.2166666666665</v>
      </c>
      <c r="I87" s="36">
        <v>1844.883333333333</v>
      </c>
      <c r="J87" s="36">
        <v>1882.7666666666664</v>
      </c>
      <c r="K87" s="31">
        <v>1807</v>
      </c>
      <c r="L87" s="31">
        <v>1740.45</v>
      </c>
      <c r="M87" s="31">
        <v>3.1827899999999998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1267.45</v>
      </c>
      <c r="D88" s="36">
        <v>1269.9166666666667</v>
      </c>
      <c r="E88" s="36">
        <v>1257.0833333333335</v>
      </c>
      <c r="F88" s="36">
        <v>1246.7166666666667</v>
      </c>
      <c r="G88" s="36">
        <v>1233.8833333333334</v>
      </c>
      <c r="H88" s="36">
        <v>1280.2833333333335</v>
      </c>
      <c r="I88" s="36">
        <v>1293.116666666667</v>
      </c>
      <c r="J88" s="36">
        <v>1303.4833333333336</v>
      </c>
      <c r="K88" s="31">
        <v>1282.75</v>
      </c>
      <c r="L88" s="31">
        <v>1259.55</v>
      </c>
      <c r="M88" s="31">
        <v>11.27238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2428.0500000000002</v>
      </c>
      <c r="D89" s="36">
        <v>2418.7166666666667</v>
      </c>
      <c r="E89" s="36">
        <v>2401.4333333333334</v>
      </c>
      <c r="F89" s="36">
        <v>2374.8166666666666</v>
      </c>
      <c r="G89" s="36">
        <v>2357.5333333333333</v>
      </c>
      <c r="H89" s="36">
        <v>2445.3333333333335</v>
      </c>
      <c r="I89" s="36">
        <v>2462.6166666666672</v>
      </c>
      <c r="J89" s="36">
        <v>2489.2333333333336</v>
      </c>
      <c r="K89" s="31">
        <v>2436</v>
      </c>
      <c r="L89" s="31">
        <v>2392.1</v>
      </c>
      <c r="M89" s="31">
        <v>11.53158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2254.9</v>
      </c>
      <c r="D90" s="36">
        <v>2237.0166666666669</v>
      </c>
      <c r="E90" s="36">
        <v>2214.6333333333337</v>
      </c>
      <c r="F90" s="36">
        <v>2174.3666666666668</v>
      </c>
      <c r="G90" s="36">
        <v>2151.9833333333336</v>
      </c>
      <c r="H90" s="36">
        <v>2277.2833333333338</v>
      </c>
      <c r="I90" s="36">
        <v>2299.666666666667</v>
      </c>
      <c r="J90" s="36">
        <v>2339.9333333333338</v>
      </c>
      <c r="K90" s="31">
        <v>2259.4</v>
      </c>
      <c r="L90" s="31">
        <v>2196.75</v>
      </c>
      <c r="M90" s="31">
        <v>8.2600899999999999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3670.3</v>
      </c>
      <c r="D91" s="36">
        <v>3715.75</v>
      </c>
      <c r="E91" s="36">
        <v>3597</v>
      </c>
      <c r="F91" s="36">
        <v>3523.7</v>
      </c>
      <c r="G91" s="36">
        <v>3404.95</v>
      </c>
      <c r="H91" s="36">
        <v>3789.05</v>
      </c>
      <c r="I91" s="36">
        <v>3907.8</v>
      </c>
      <c r="J91" s="36">
        <v>3981.1000000000004</v>
      </c>
      <c r="K91" s="31">
        <v>3834.5</v>
      </c>
      <c r="L91" s="31">
        <v>3642.45</v>
      </c>
      <c r="M91" s="31">
        <v>1.3008299999999999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578.35</v>
      </c>
      <c r="D92" s="36">
        <v>575.91666666666663</v>
      </c>
      <c r="E92" s="36">
        <v>569.48333333333323</v>
      </c>
      <c r="F92" s="36">
        <v>560.61666666666656</v>
      </c>
      <c r="G92" s="36">
        <v>554.18333333333317</v>
      </c>
      <c r="H92" s="36">
        <v>584.7833333333333</v>
      </c>
      <c r="I92" s="36">
        <v>591.2166666666667</v>
      </c>
      <c r="J92" s="36">
        <v>600.08333333333337</v>
      </c>
      <c r="K92" s="31">
        <v>582.35</v>
      </c>
      <c r="L92" s="31">
        <v>567.04999999999995</v>
      </c>
      <c r="M92" s="31">
        <v>10.931480000000001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1644.1</v>
      </c>
      <c r="D93" s="36">
        <v>1654.1333333333332</v>
      </c>
      <c r="E93" s="36">
        <v>1629.0666666666664</v>
      </c>
      <c r="F93" s="36">
        <v>1614.0333333333331</v>
      </c>
      <c r="G93" s="36">
        <v>1588.9666666666662</v>
      </c>
      <c r="H93" s="36">
        <v>1669.1666666666665</v>
      </c>
      <c r="I93" s="36">
        <v>1694.2333333333331</v>
      </c>
      <c r="J93" s="36">
        <v>1709.2666666666667</v>
      </c>
      <c r="K93" s="31">
        <v>1679.2</v>
      </c>
      <c r="L93" s="31">
        <v>1639.1</v>
      </c>
      <c r="M93" s="31">
        <v>23.711379999999998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3784.75</v>
      </c>
      <c r="D94" s="36">
        <v>3771.9166666666665</v>
      </c>
      <c r="E94" s="36">
        <v>3735.833333333333</v>
      </c>
      <c r="F94" s="36">
        <v>3686.9166666666665</v>
      </c>
      <c r="G94" s="36">
        <v>3650.833333333333</v>
      </c>
      <c r="H94" s="36">
        <v>3820.833333333333</v>
      </c>
      <c r="I94" s="36">
        <v>3856.9166666666661</v>
      </c>
      <c r="J94" s="36">
        <v>3905.833333333333</v>
      </c>
      <c r="K94" s="31">
        <v>3808</v>
      </c>
      <c r="L94" s="31">
        <v>3723</v>
      </c>
      <c r="M94" s="31">
        <v>2.5172699999999999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1430.75</v>
      </c>
      <c r="D95" s="36">
        <v>1421.1666666666667</v>
      </c>
      <c r="E95" s="36">
        <v>1409.5833333333335</v>
      </c>
      <c r="F95" s="36">
        <v>1388.4166666666667</v>
      </c>
      <c r="G95" s="36">
        <v>1376.8333333333335</v>
      </c>
      <c r="H95" s="36">
        <v>1442.3333333333335</v>
      </c>
      <c r="I95" s="36">
        <v>1453.916666666667</v>
      </c>
      <c r="J95" s="36">
        <v>1475.0833333333335</v>
      </c>
      <c r="K95" s="31">
        <v>1432.75</v>
      </c>
      <c r="L95" s="31">
        <v>1400</v>
      </c>
      <c r="M95" s="31">
        <v>173.69449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589.95000000000005</v>
      </c>
      <c r="D96" s="36">
        <v>589.91666666666663</v>
      </c>
      <c r="E96" s="36">
        <v>583.0333333333333</v>
      </c>
      <c r="F96" s="36">
        <v>576.11666666666667</v>
      </c>
      <c r="G96" s="36">
        <v>569.23333333333335</v>
      </c>
      <c r="H96" s="36">
        <v>596.83333333333326</v>
      </c>
      <c r="I96" s="36">
        <v>603.7166666666667</v>
      </c>
      <c r="J96" s="36">
        <v>610.63333333333321</v>
      </c>
      <c r="K96" s="31">
        <v>596.79999999999995</v>
      </c>
      <c r="L96" s="31">
        <v>583</v>
      </c>
      <c r="M96" s="31">
        <v>34.604430000000001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1515.6</v>
      </c>
      <c r="D97" s="36">
        <v>1519.2666666666667</v>
      </c>
      <c r="E97" s="36">
        <v>1502.3333333333333</v>
      </c>
      <c r="F97" s="36">
        <v>1489.0666666666666</v>
      </c>
      <c r="G97" s="36">
        <v>1472.1333333333332</v>
      </c>
      <c r="H97" s="36">
        <v>1532.5333333333333</v>
      </c>
      <c r="I97" s="36">
        <v>1549.4666666666667</v>
      </c>
      <c r="J97" s="36">
        <v>1562.7333333333333</v>
      </c>
      <c r="K97" s="31">
        <v>1536.2</v>
      </c>
      <c r="L97" s="31">
        <v>1506</v>
      </c>
      <c r="M97" s="31">
        <v>8.0278799999999997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4507.1000000000004</v>
      </c>
      <c r="D98" s="36">
        <v>4494.0333333333338</v>
      </c>
      <c r="E98" s="36">
        <v>4463.0666666666675</v>
      </c>
      <c r="F98" s="36">
        <v>4419.0333333333338</v>
      </c>
      <c r="G98" s="36">
        <v>4388.0666666666675</v>
      </c>
      <c r="H98" s="36">
        <v>4538.0666666666675</v>
      </c>
      <c r="I98" s="36">
        <v>4569.0333333333328</v>
      </c>
      <c r="J98" s="36">
        <v>4613.0666666666675</v>
      </c>
      <c r="K98" s="31">
        <v>4525</v>
      </c>
      <c r="L98" s="31">
        <v>4450</v>
      </c>
      <c r="M98" s="31">
        <v>5.1067400000000003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519.1</v>
      </c>
      <c r="D99" s="36">
        <v>517.19999999999993</v>
      </c>
      <c r="E99" s="36">
        <v>511.89999999999986</v>
      </c>
      <c r="F99" s="36">
        <v>504.69999999999993</v>
      </c>
      <c r="G99" s="36">
        <v>499.39999999999986</v>
      </c>
      <c r="H99" s="36">
        <v>524.39999999999986</v>
      </c>
      <c r="I99" s="36">
        <v>529.69999999999982</v>
      </c>
      <c r="J99" s="36">
        <v>536.89999999999986</v>
      </c>
      <c r="K99" s="31">
        <v>522.5</v>
      </c>
      <c r="L99" s="31">
        <v>510</v>
      </c>
      <c r="M99" s="31">
        <v>98.822959999999995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3154.3</v>
      </c>
      <c r="D100" s="36">
        <v>3136.7666666666664</v>
      </c>
      <c r="E100" s="36">
        <v>3109.5333333333328</v>
      </c>
      <c r="F100" s="36">
        <v>3064.7666666666664</v>
      </c>
      <c r="G100" s="36">
        <v>3037.5333333333328</v>
      </c>
      <c r="H100" s="36">
        <v>3181.5333333333328</v>
      </c>
      <c r="I100" s="36">
        <v>3208.7666666666664</v>
      </c>
      <c r="J100" s="36">
        <v>3253.5333333333328</v>
      </c>
      <c r="K100" s="31">
        <v>3164</v>
      </c>
      <c r="L100" s="31">
        <v>3092</v>
      </c>
      <c r="M100" s="31">
        <v>15.164429999999999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517.15</v>
      </c>
      <c r="D101" s="36">
        <v>519.48333333333335</v>
      </c>
      <c r="E101" s="36">
        <v>512.9666666666667</v>
      </c>
      <c r="F101" s="36">
        <v>508.7833333333333</v>
      </c>
      <c r="G101" s="36">
        <v>502.26666666666665</v>
      </c>
      <c r="H101" s="36">
        <v>523.66666666666674</v>
      </c>
      <c r="I101" s="36">
        <v>530.18333333333339</v>
      </c>
      <c r="J101" s="36">
        <v>534.36666666666679</v>
      </c>
      <c r="K101" s="31">
        <v>526</v>
      </c>
      <c r="L101" s="31">
        <v>515.29999999999995</v>
      </c>
      <c r="M101" s="31">
        <v>68.449939999999998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2409.6999999999998</v>
      </c>
      <c r="D102" s="36">
        <v>2417.5</v>
      </c>
      <c r="E102" s="36">
        <v>2396.1999999999998</v>
      </c>
      <c r="F102" s="36">
        <v>2382.6999999999998</v>
      </c>
      <c r="G102" s="36">
        <v>2361.3999999999996</v>
      </c>
      <c r="H102" s="36">
        <v>2431</v>
      </c>
      <c r="I102" s="36">
        <v>2452.3000000000002</v>
      </c>
      <c r="J102" s="36">
        <v>2465.8000000000002</v>
      </c>
      <c r="K102" s="31">
        <v>2438.8000000000002</v>
      </c>
      <c r="L102" s="31">
        <v>2404</v>
      </c>
      <c r="M102" s="31">
        <v>23.262440000000002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1086.9000000000001</v>
      </c>
      <c r="D103" s="36">
        <v>1076.95</v>
      </c>
      <c r="E103" s="36">
        <v>1063.95</v>
      </c>
      <c r="F103" s="36">
        <v>1041</v>
      </c>
      <c r="G103" s="36">
        <v>1028</v>
      </c>
      <c r="H103" s="36">
        <v>1099.9000000000001</v>
      </c>
      <c r="I103" s="36">
        <v>1112.9000000000001</v>
      </c>
      <c r="J103" s="36">
        <v>1135.8500000000001</v>
      </c>
      <c r="K103" s="31">
        <v>1089.95</v>
      </c>
      <c r="L103" s="31">
        <v>1054</v>
      </c>
      <c r="M103" s="31">
        <v>149.09562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1643.85</v>
      </c>
      <c r="D104" s="36">
        <v>1667.7666666666667</v>
      </c>
      <c r="E104" s="36">
        <v>1611.1333333333332</v>
      </c>
      <c r="F104" s="36">
        <v>1578.4166666666665</v>
      </c>
      <c r="G104" s="36">
        <v>1521.7833333333331</v>
      </c>
      <c r="H104" s="36">
        <v>1700.4833333333333</v>
      </c>
      <c r="I104" s="36">
        <v>1757.116666666667</v>
      </c>
      <c r="J104" s="36">
        <v>1789.8333333333335</v>
      </c>
      <c r="K104" s="31">
        <v>1724.4</v>
      </c>
      <c r="L104" s="31">
        <v>1635.05</v>
      </c>
      <c r="M104" s="31">
        <v>15.32835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539.45000000000005</v>
      </c>
      <c r="D105" s="36">
        <v>540.01666666666677</v>
      </c>
      <c r="E105" s="36">
        <v>533.43333333333351</v>
      </c>
      <c r="F105" s="36">
        <v>527.41666666666674</v>
      </c>
      <c r="G105" s="36">
        <v>520.83333333333348</v>
      </c>
      <c r="H105" s="36">
        <v>546.03333333333353</v>
      </c>
      <c r="I105" s="36">
        <v>552.61666666666679</v>
      </c>
      <c r="J105" s="36">
        <v>558.63333333333355</v>
      </c>
      <c r="K105" s="31">
        <v>546.6</v>
      </c>
      <c r="L105" s="31">
        <v>534</v>
      </c>
      <c r="M105" s="31">
        <v>18.518529999999998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82.2</v>
      </c>
      <c r="D106" s="36">
        <v>81.966666666666669</v>
      </c>
      <c r="E106" s="36">
        <v>81.083333333333343</v>
      </c>
      <c r="F106" s="36">
        <v>79.966666666666669</v>
      </c>
      <c r="G106" s="36">
        <v>79.083333333333343</v>
      </c>
      <c r="H106" s="36">
        <v>83.083333333333343</v>
      </c>
      <c r="I106" s="36">
        <v>83.966666666666669</v>
      </c>
      <c r="J106" s="36">
        <v>85.083333333333343</v>
      </c>
      <c r="K106" s="31">
        <v>82.85</v>
      </c>
      <c r="L106" s="31">
        <v>80.849999999999994</v>
      </c>
      <c r="M106" s="31">
        <v>320.43837000000002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409.5</v>
      </c>
      <c r="D107" s="36">
        <v>410.05</v>
      </c>
      <c r="E107" s="36">
        <v>406.95000000000005</v>
      </c>
      <c r="F107" s="36">
        <v>404.40000000000003</v>
      </c>
      <c r="G107" s="36">
        <v>401.30000000000007</v>
      </c>
      <c r="H107" s="36">
        <v>412.6</v>
      </c>
      <c r="I107" s="36">
        <v>415.70000000000005</v>
      </c>
      <c r="J107" s="36">
        <v>418.25</v>
      </c>
      <c r="K107" s="31">
        <v>413.15</v>
      </c>
      <c r="L107" s="31">
        <v>407.5</v>
      </c>
      <c r="M107" s="31">
        <v>123.95632000000001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526.15</v>
      </c>
      <c r="D108" s="36">
        <v>525.79999999999995</v>
      </c>
      <c r="E108" s="36">
        <v>519.79999999999995</v>
      </c>
      <c r="F108" s="36">
        <v>513.45000000000005</v>
      </c>
      <c r="G108" s="36">
        <v>507.45000000000005</v>
      </c>
      <c r="H108" s="36">
        <v>532.14999999999986</v>
      </c>
      <c r="I108" s="36">
        <v>538.14999999999986</v>
      </c>
      <c r="J108" s="36">
        <v>544.49999999999977</v>
      </c>
      <c r="K108" s="31">
        <v>531.79999999999995</v>
      </c>
      <c r="L108" s="31">
        <v>519.45000000000005</v>
      </c>
      <c r="M108" s="31">
        <v>15.316319999999999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589.25</v>
      </c>
      <c r="D109" s="36">
        <v>589.75</v>
      </c>
      <c r="E109" s="36">
        <v>584.6</v>
      </c>
      <c r="F109" s="36">
        <v>579.95000000000005</v>
      </c>
      <c r="G109" s="36">
        <v>574.80000000000007</v>
      </c>
      <c r="H109" s="36">
        <v>594.4</v>
      </c>
      <c r="I109" s="36">
        <v>599.55000000000007</v>
      </c>
      <c r="J109" s="36">
        <v>604.19999999999993</v>
      </c>
      <c r="K109" s="31">
        <v>594.9</v>
      </c>
      <c r="L109" s="31">
        <v>585.1</v>
      </c>
      <c r="M109" s="31">
        <v>41.539990000000003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169.4</v>
      </c>
      <c r="D110" s="36">
        <v>169.53333333333333</v>
      </c>
      <c r="E110" s="36">
        <v>167.26666666666665</v>
      </c>
      <c r="F110" s="36">
        <v>165.13333333333333</v>
      </c>
      <c r="G110" s="36">
        <v>162.86666666666665</v>
      </c>
      <c r="H110" s="36">
        <v>171.66666666666666</v>
      </c>
      <c r="I110" s="36">
        <v>173.93333333333337</v>
      </c>
      <c r="J110" s="36">
        <v>176.06666666666666</v>
      </c>
      <c r="K110" s="31">
        <v>171.8</v>
      </c>
      <c r="L110" s="31">
        <v>167.4</v>
      </c>
      <c r="M110" s="31">
        <v>334.01242000000002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929.3</v>
      </c>
      <c r="D111" s="36">
        <v>931.44999999999993</v>
      </c>
      <c r="E111" s="36">
        <v>924.84999999999991</v>
      </c>
      <c r="F111" s="36">
        <v>920.4</v>
      </c>
      <c r="G111" s="36">
        <v>913.8</v>
      </c>
      <c r="H111" s="36">
        <v>935.89999999999986</v>
      </c>
      <c r="I111" s="36">
        <v>942.5</v>
      </c>
      <c r="J111" s="36">
        <v>946.94999999999982</v>
      </c>
      <c r="K111" s="31">
        <v>938.05</v>
      </c>
      <c r="L111" s="31">
        <v>927</v>
      </c>
      <c r="M111" s="31">
        <v>13.05118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147.4</v>
      </c>
      <c r="D112" s="36">
        <v>148.45000000000002</v>
      </c>
      <c r="E112" s="36">
        <v>145.50000000000003</v>
      </c>
      <c r="F112" s="36">
        <v>143.60000000000002</v>
      </c>
      <c r="G112" s="36">
        <v>140.65000000000003</v>
      </c>
      <c r="H112" s="36">
        <v>150.35000000000002</v>
      </c>
      <c r="I112" s="36">
        <v>153.30000000000001</v>
      </c>
      <c r="J112" s="36">
        <v>155.20000000000002</v>
      </c>
      <c r="K112" s="31">
        <v>151.4</v>
      </c>
      <c r="L112" s="31">
        <v>146.55000000000001</v>
      </c>
      <c r="M112" s="31">
        <v>306.858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433.75</v>
      </c>
      <c r="D113" s="36">
        <v>431.36666666666662</v>
      </c>
      <c r="E113" s="36">
        <v>427.73333333333323</v>
      </c>
      <c r="F113" s="36">
        <v>421.71666666666664</v>
      </c>
      <c r="G113" s="36">
        <v>418.08333333333326</v>
      </c>
      <c r="H113" s="36">
        <v>437.38333333333321</v>
      </c>
      <c r="I113" s="36">
        <v>441.01666666666654</v>
      </c>
      <c r="J113" s="36">
        <v>447.03333333333319</v>
      </c>
      <c r="K113" s="31">
        <v>435</v>
      </c>
      <c r="L113" s="31">
        <v>425.35</v>
      </c>
      <c r="M113" s="31">
        <v>12.052580000000001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263.10000000000002</v>
      </c>
      <c r="D114" s="36">
        <v>257.90000000000003</v>
      </c>
      <c r="E114" s="36">
        <v>251.65000000000009</v>
      </c>
      <c r="F114" s="36">
        <v>240.20000000000005</v>
      </c>
      <c r="G114" s="36">
        <v>233.9500000000001</v>
      </c>
      <c r="H114" s="36">
        <v>269.35000000000008</v>
      </c>
      <c r="I114" s="36">
        <v>275.59999999999997</v>
      </c>
      <c r="J114" s="36">
        <v>287.05000000000007</v>
      </c>
      <c r="K114" s="31">
        <v>264.14999999999998</v>
      </c>
      <c r="L114" s="31">
        <v>246.45</v>
      </c>
      <c r="M114" s="31">
        <v>377.46325000000002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1526.65</v>
      </c>
      <c r="D115" s="36">
        <v>1511.0833333333333</v>
      </c>
      <c r="E115" s="36">
        <v>1493.4166666666665</v>
      </c>
      <c r="F115" s="36">
        <v>1460.1833333333332</v>
      </c>
      <c r="G115" s="36">
        <v>1442.5166666666664</v>
      </c>
      <c r="H115" s="36">
        <v>1544.3166666666666</v>
      </c>
      <c r="I115" s="36">
        <v>1561.9833333333331</v>
      </c>
      <c r="J115" s="36">
        <v>1595.2166666666667</v>
      </c>
      <c r="K115" s="31">
        <v>1528.75</v>
      </c>
      <c r="L115" s="31">
        <v>1477.85</v>
      </c>
      <c r="M115" s="31">
        <v>35.494010000000003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5284.25</v>
      </c>
      <c r="D116" s="36">
        <v>5269.4333333333334</v>
      </c>
      <c r="E116" s="36">
        <v>5206.416666666667</v>
      </c>
      <c r="F116" s="36">
        <v>5128.5833333333339</v>
      </c>
      <c r="G116" s="36">
        <v>5065.5666666666675</v>
      </c>
      <c r="H116" s="36">
        <v>5347.2666666666664</v>
      </c>
      <c r="I116" s="36">
        <v>5410.2833333333328</v>
      </c>
      <c r="J116" s="36">
        <v>5488.1166666666659</v>
      </c>
      <c r="K116" s="31">
        <v>5332.45</v>
      </c>
      <c r="L116" s="31">
        <v>5191.6000000000004</v>
      </c>
      <c r="M116" s="31">
        <v>1.55335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1654.7</v>
      </c>
      <c r="D117" s="36">
        <v>1659.2166666666665</v>
      </c>
      <c r="E117" s="36">
        <v>1646.4833333333329</v>
      </c>
      <c r="F117" s="36">
        <v>1638.2666666666664</v>
      </c>
      <c r="G117" s="36">
        <v>1625.5333333333328</v>
      </c>
      <c r="H117" s="36">
        <v>1667.4333333333329</v>
      </c>
      <c r="I117" s="36">
        <v>1680.1666666666665</v>
      </c>
      <c r="J117" s="36">
        <v>1688.383333333333</v>
      </c>
      <c r="K117" s="31">
        <v>1671.95</v>
      </c>
      <c r="L117" s="31">
        <v>1651</v>
      </c>
      <c r="M117" s="31">
        <v>63.872909999999997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3157.35</v>
      </c>
      <c r="D118" s="36">
        <v>3153.1333333333337</v>
      </c>
      <c r="E118" s="36">
        <v>3134.5166666666673</v>
      </c>
      <c r="F118" s="36">
        <v>3111.6833333333338</v>
      </c>
      <c r="G118" s="36">
        <v>3093.0666666666675</v>
      </c>
      <c r="H118" s="36">
        <v>3175.9666666666672</v>
      </c>
      <c r="I118" s="36">
        <v>3194.583333333333</v>
      </c>
      <c r="J118" s="36">
        <v>3217.416666666667</v>
      </c>
      <c r="K118" s="31">
        <v>3171.75</v>
      </c>
      <c r="L118" s="31">
        <v>3130.3</v>
      </c>
      <c r="M118" s="31">
        <v>2.1044299999999998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1193.05</v>
      </c>
      <c r="D119" s="36">
        <v>1193.6666666666665</v>
      </c>
      <c r="E119" s="36">
        <v>1185.4833333333331</v>
      </c>
      <c r="F119" s="36">
        <v>1177.9166666666665</v>
      </c>
      <c r="G119" s="36">
        <v>1169.7333333333331</v>
      </c>
      <c r="H119" s="36">
        <v>1201.2333333333331</v>
      </c>
      <c r="I119" s="36">
        <v>1209.4166666666665</v>
      </c>
      <c r="J119" s="36">
        <v>1216.9833333333331</v>
      </c>
      <c r="K119" s="31">
        <v>1201.8499999999999</v>
      </c>
      <c r="L119" s="31">
        <v>1186.0999999999999</v>
      </c>
      <c r="M119" s="31">
        <v>1.14577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503.65</v>
      </c>
      <c r="D120" s="36">
        <v>506.56666666666661</v>
      </c>
      <c r="E120" s="36">
        <v>498.33333333333326</v>
      </c>
      <c r="F120" s="36">
        <v>493.01666666666665</v>
      </c>
      <c r="G120" s="36">
        <v>484.7833333333333</v>
      </c>
      <c r="H120" s="36">
        <v>511.88333333333321</v>
      </c>
      <c r="I120" s="36">
        <v>520.11666666666656</v>
      </c>
      <c r="J120" s="36">
        <v>525.43333333333317</v>
      </c>
      <c r="K120" s="31">
        <v>514.79999999999995</v>
      </c>
      <c r="L120" s="31">
        <v>501.25</v>
      </c>
      <c r="M120" s="31">
        <v>42.29025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836.2</v>
      </c>
      <c r="D121" s="36">
        <v>826.7166666666667</v>
      </c>
      <c r="E121" s="36">
        <v>813.73333333333335</v>
      </c>
      <c r="F121" s="36">
        <v>791.26666666666665</v>
      </c>
      <c r="G121" s="36">
        <v>778.2833333333333</v>
      </c>
      <c r="H121" s="36">
        <v>849.18333333333339</v>
      </c>
      <c r="I121" s="36">
        <v>862.16666666666674</v>
      </c>
      <c r="J121" s="36">
        <v>884.63333333333344</v>
      </c>
      <c r="K121" s="31">
        <v>839.7</v>
      </c>
      <c r="L121" s="31">
        <v>804.25</v>
      </c>
      <c r="M121" s="31">
        <v>53.778959999999998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822.85</v>
      </c>
      <c r="D122" s="36">
        <v>807.76666666666677</v>
      </c>
      <c r="E122" s="36">
        <v>790.53333333333353</v>
      </c>
      <c r="F122" s="36">
        <v>758.21666666666681</v>
      </c>
      <c r="G122" s="36">
        <v>740.98333333333358</v>
      </c>
      <c r="H122" s="36">
        <v>840.08333333333348</v>
      </c>
      <c r="I122" s="36">
        <v>857.31666666666683</v>
      </c>
      <c r="J122" s="36">
        <v>889.63333333333344</v>
      </c>
      <c r="K122" s="31">
        <v>825</v>
      </c>
      <c r="L122" s="31">
        <v>775.45</v>
      </c>
      <c r="M122" s="31">
        <v>52.56259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463.1</v>
      </c>
      <c r="D123" s="36">
        <v>464.31666666666666</v>
      </c>
      <c r="E123" s="36">
        <v>460.83333333333331</v>
      </c>
      <c r="F123" s="36">
        <v>458.56666666666666</v>
      </c>
      <c r="G123" s="36">
        <v>455.08333333333331</v>
      </c>
      <c r="H123" s="36">
        <v>466.58333333333331</v>
      </c>
      <c r="I123" s="36">
        <v>470.06666666666666</v>
      </c>
      <c r="J123" s="36">
        <v>472.33333333333331</v>
      </c>
      <c r="K123" s="31">
        <v>467.8</v>
      </c>
      <c r="L123" s="31">
        <v>462.05</v>
      </c>
      <c r="M123" s="31">
        <v>18.77308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1578.65</v>
      </c>
      <c r="D124" s="36">
        <v>1582.5166666666667</v>
      </c>
      <c r="E124" s="36">
        <v>1569.1333333333332</v>
      </c>
      <c r="F124" s="36">
        <v>1559.6166666666666</v>
      </c>
      <c r="G124" s="36">
        <v>1546.2333333333331</v>
      </c>
      <c r="H124" s="36">
        <v>1592.0333333333333</v>
      </c>
      <c r="I124" s="36">
        <v>1605.416666666667</v>
      </c>
      <c r="J124" s="36">
        <v>1614.9333333333334</v>
      </c>
      <c r="K124" s="31">
        <v>1595.9</v>
      </c>
      <c r="L124" s="31">
        <v>1573</v>
      </c>
      <c r="M124" s="31">
        <v>3.1383999999999999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1727.7</v>
      </c>
      <c r="D125" s="36">
        <v>1717.6499999999999</v>
      </c>
      <c r="E125" s="36">
        <v>1705.0499999999997</v>
      </c>
      <c r="F125" s="36">
        <v>1682.3999999999999</v>
      </c>
      <c r="G125" s="36">
        <v>1669.7999999999997</v>
      </c>
      <c r="H125" s="36">
        <v>1740.2999999999997</v>
      </c>
      <c r="I125" s="36">
        <v>1752.8999999999996</v>
      </c>
      <c r="J125" s="36">
        <v>1775.5499999999997</v>
      </c>
      <c r="K125" s="31">
        <v>1730.25</v>
      </c>
      <c r="L125" s="31">
        <v>1695</v>
      </c>
      <c r="M125" s="31">
        <v>34.441499999999998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170.65</v>
      </c>
      <c r="D126" s="36">
        <v>169.68333333333334</v>
      </c>
      <c r="E126" s="36">
        <v>168.16666666666669</v>
      </c>
      <c r="F126" s="36">
        <v>165.68333333333334</v>
      </c>
      <c r="G126" s="36">
        <v>164.16666666666669</v>
      </c>
      <c r="H126" s="36">
        <v>172.16666666666669</v>
      </c>
      <c r="I126" s="36">
        <v>173.68333333333334</v>
      </c>
      <c r="J126" s="36">
        <v>176.16666666666669</v>
      </c>
      <c r="K126" s="31">
        <v>171.2</v>
      </c>
      <c r="L126" s="31">
        <v>167.2</v>
      </c>
      <c r="M126" s="31">
        <v>28.959700000000002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5287</v>
      </c>
      <c r="D127" s="36">
        <v>5315.6333333333341</v>
      </c>
      <c r="E127" s="36">
        <v>5242.3166666666684</v>
      </c>
      <c r="F127" s="36">
        <v>5197.6333333333341</v>
      </c>
      <c r="G127" s="36">
        <v>5124.3166666666684</v>
      </c>
      <c r="H127" s="36">
        <v>5360.3166666666684</v>
      </c>
      <c r="I127" s="36">
        <v>5433.6333333333341</v>
      </c>
      <c r="J127" s="36">
        <v>5478.3166666666684</v>
      </c>
      <c r="K127" s="31">
        <v>5388.95</v>
      </c>
      <c r="L127" s="31">
        <v>5270.95</v>
      </c>
      <c r="M127" s="31">
        <v>1.8652200000000001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648.75</v>
      </c>
      <c r="D128" s="36">
        <v>650.03333333333342</v>
      </c>
      <c r="E128" s="36">
        <v>645.16666666666686</v>
      </c>
      <c r="F128" s="36">
        <v>641.58333333333348</v>
      </c>
      <c r="G128" s="36">
        <v>636.71666666666692</v>
      </c>
      <c r="H128" s="36">
        <v>653.61666666666679</v>
      </c>
      <c r="I128" s="36">
        <v>658.48333333333335</v>
      </c>
      <c r="J128" s="36">
        <v>662.06666666666672</v>
      </c>
      <c r="K128" s="31">
        <v>654.9</v>
      </c>
      <c r="L128" s="31">
        <v>646.45000000000005</v>
      </c>
      <c r="M128" s="31">
        <v>8.7761499999999995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5273.55</v>
      </c>
      <c r="D129" s="36">
        <v>5293</v>
      </c>
      <c r="E129" s="36">
        <v>5237.55</v>
      </c>
      <c r="F129" s="36">
        <v>5201.55</v>
      </c>
      <c r="G129" s="36">
        <v>5146.1000000000004</v>
      </c>
      <c r="H129" s="36">
        <v>5329</v>
      </c>
      <c r="I129" s="36">
        <v>5384.4500000000007</v>
      </c>
      <c r="J129" s="36">
        <v>5420.45</v>
      </c>
      <c r="K129" s="31">
        <v>5348.45</v>
      </c>
      <c r="L129" s="31">
        <v>5257</v>
      </c>
      <c r="M129" s="31">
        <v>5.65313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3633.5</v>
      </c>
      <c r="D130" s="36">
        <v>3597.2833333333333</v>
      </c>
      <c r="E130" s="36">
        <v>3536.2166666666667</v>
      </c>
      <c r="F130" s="36">
        <v>3438.9333333333334</v>
      </c>
      <c r="G130" s="36">
        <v>3377.8666666666668</v>
      </c>
      <c r="H130" s="36">
        <v>3694.5666666666666</v>
      </c>
      <c r="I130" s="36">
        <v>3755.6333333333332</v>
      </c>
      <c r="J130" s="36">
        <v>3852.9166666666665</v>
      </c>
      <c r="K130" s="31">
        <v>3658.35</v>
      </c>
      <c r="L130" s="31">
        <v>3500</v>
      </c>
      <c r="M130" s="31">
        <v>44.078029999999998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409.8</v>
      </c>
      <c r="D131" s="36">
        <v>408.95</v>
      </c>
      <c r="E131" s="36">
        <v>406.2</v>
      </c>
      <c r="F131" s="36">
        <v>402.6</v>
      </c>
      <c r="G131" s="36">
        <v>399.85</v>
      </c>
      <c r="H131" s="36">
        <v>412.54999999999995</v>
      </c>
      <c r="I131" s="36">
        <v>415.29999999999995</v>
      </c>
      <c r="J131" s="36">
        <v>418.89999999999992</v>
      </c>
      <c r="K131" s="31">
        <v>411.7</v>
      </c>
      <c r="L131" s="31">
        <v>405.35</v>
      </c>
      <c r="M131" s="31">
        <v>20.451229999999999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1029.7</v>
      </c>
      <c r="D132" s="36">
        <v>1031.9166666666667</v>
      </c>
      <c r="E132" s="36">
        <v>1022.8833333333334</v>
      </c>
      <c r="F132" s="36">
        <v>1016.0666666666666</v>
      </c>
      <c r="G132" s="36">
        <v>1007.0333333333333</v>
      </c>
      <c r="H132" s="36">
        <v>1038.7333333333336</v>
      </c>
      <c r="I132" s="36">
        <v>1047.7666666666669</v>
      </c>
      <c r="J132" s="36">
        <v>1054.5833333333337</v>
      </c>
      <c r="K132" s="31">
        <v>1040.95</v>
      </c>
      <c r="L132" s="31">
        <v>1025.0999999999999</v>
      </c>
      <c r="M132" s="31">
        <v>20.877420000000001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1624.55</v>
      </c>
      <c r="D133" s="36">
        <v>1626.4333333333334</v>
      </c>
      <c r="E133" s="36">
        <v>1615.1166666666668</v>
      </c>
      <c r="F133" s="36">
        <v>1605.6833333333334</v>
      </c>
      <c r="G133" s="36">
        <v>1594.3666666666668</v>
      </c>
      <c r="H133" s="36">
        <v>1635.8666666666668</v>
      </c>
      <c r="I133" s="36">
        <v>1647.1833333333334</v>
      </c>
      <c r="J133" s="36">
        <v>1656.6166666666668</v>
      </c>
      <c r="K133" s="31">
        <v>1637.75</v>
      </c>
      <c r="L133" s="31">
        <v>1617</v>
      </c>
      <c r="M133" s="31">
        <v>8.3376699999999992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145186</v>
      </c>
      <c r="D134" s="36">
        <v>145595.33333333334</v>
      </c>
      <c r="E134" s="36">
        <v>143690.66666666669</v>
      </c>
      <c r="F134" s="36">
        <v>142195.33333333334</v>
      </c>
      <c r="G134" s="36">
        <v>140290.66666666669</v>
      </c>
      <c r="H134" s="36">
        <v>147090.66666666669</v>
      </c>
      <c r="I134" s="36">
        <v>148995.33333333337</v>
      </c>
      <c r="J134" s="36">
        <v>150490.66666666669</v>
      </c>
      <c r="K134" s="31">
        <v>147500</v>
      </c>
      <c r="L134" s="31">
        <v>144100</v>
      </c>
      <c r="M134" s="31">
        <v>8.3129999999999996E-2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1173.3</v>
      </c>
      <c r="D135" s="36">
        <v>1169.1166666666668</v>
      </c>
      <c r="E135" s="36">
        <v>1154.2333333333336</v>
      </c>
      <c r="F135" s="36">
        <v>1135.1666666666667</v>
      </c>
      <c r="G135" s="36">
        <v>1120.2833333333335</v>
      </c>
      <c r="H135" s="36">
        <v>1188.1833333333336</v>
      </c>
      <c r="I135" s="36">
        <v>1203.0666666666668</v>
      </c>
      <c r="J135" s="36">
        <v>1222.1333333333337</v>
      </c>
      <c r="K135" s="31">
        <v>1184</v>
      </c>
      <c r="L135" s="31">
        <v>1150.05</v>
      </c>
      <c r="M135" s="31">
        <v>3.6188699999999998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287.75</v>
      </c>
      <c r="D136" s="36">
        <v>287.06666666666666</v>
      </c>
      <c r="E136" s="36">
        <v>285.13333333333333</v>
      </c>
      <c r="F136" s="36">
        <v>282.51666666666665</v>
      </c>
      <c r="G136" s="36">
        <v>280.58333333333331</v>
      </c>
      <c r="H136" s="36">
        <v>289.68333333333334</v>
      </c>
      <c r="I136" s="36">
        <v>291.61666666666662</v>
      </c>
      <c r="J136" s="36">
        <v>294.23333333333335</v>
      </c>
      <c r="K136" s="31">
        <v>289</v>
      </c>
      <c r="L136" s="31">
        <v>284.45</v>
      </c>
      <c r="M136" s="31">
        <v>8.9685299999999994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1972.95</v>
      </c>
      <c r="D137" s="36">
        <v>1961.9166666666667</v>
      </c>
      <c r="E137" s="36">
        <v>1941.5333333333335</v>
      </c>
      <c r="F137" s="36">
        <v>1910.1166666666668</v>
      </c>
      <c r="G137" s="36">
        <v>1889.7333333333336</v>
      </c>
      <c r="H137" s="36">
        <v>1993.3333333333335</v>
      </c>
      <c r="I137" s="36">
        <v>2013.7166666666667</v>
      </c>
      <c r="J137" s="36">
        <v>2045.1333333333334</v>
      </c>
      <c r="K137" s="31">
        <v>1982.3</v>
      </c>
      <c r="L137" s="31">
        <v>1930.5</v>
      </c>
      <c r="M137" s="31">
        <v>33.849319999999999</v>
      </c>
      <c r="N137" s="1"/>
      <c r="O137" s="1"/>
    </row>
    <row r="138" spans="1:15" ht="12.75" customHeight="1">
      <c r="A138" s="51">
        <v>129</v>
      </c>
      <c r="B138" s="53" t="s">
        <v>843</v>
      </c>
      <c r="C138" s="31">
        <v>2149.35</v>
      </c>
      <c r="D138" s="36">
        <v>2147.7666666666664</v>
      </c>
      <c r="E138" s="36">
        <v>2112.1833333333329</v>
      </c>
      <c r="F138" s="36">
        <v>2075.0166666666664</v>
      </c>
      <c r="G138" s="36">
        <v>2039.4333333333329</v>
      </c>
      <c r="H138" s="36">
        <v>2184.9333333333329</v>
      </c>
      <c r="I138" s="36">
        <v>2220.5166666666669</v>
      </c>
      <c r="J138" s="36">
        <v>2257.6833333333329</v>
      </c>
      <c r="K138" s="31">
        <v>2183.35</v>
      </c>
      <c r="L138" s="31">
        <v>2110.6</v>
      </c>
      <c r="M138" s="31">
        <v>4.2129500000000002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524.25</v>
      </c>
      <c r="D139" s="36">
        <v>524.31666666666672</v>
      </c>
      <c r="E139" s="36">
        <v>522.13333333333344</v>
      </c>
      <c r="F139" s="36">
        <v>520.01666666666677</v>
      </c>
      <c r="G139" s="36">
        <v>517.83333333333348</v>
      </c>
      <c r="H139" s="36">
        <v>526.43333333333339</v>
      </c>
      <c r="I139" s="36">
        <v>528.61666666666656</v>
      </c>
      <c r="J139" s="36">
        <v>530.73333333333335</v>
      </c>
      <c r="K139" s="31">
        <v>526.5</v>
      </c>
      <c r="L139" s="31">
        <v>522.20000000000005</v>
      </c>
      <c r="M139" s="31">
        <v>14.14893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11620.95</v>
      </c>
      <c r="D140" s="36">
        <v>11530.316666666666</v>
      </c>
      <c r="E140" s="36">
        <v>11385.633333333331</v>
      </c>
      <c r="F140" s="36">
        <v>11150.316666666666</v>
      </c>
      <c r="G140" s="36">
        <v>11005.633333333331</v>
      </c>
      <c r="H140" s="36">
        <v>11765.633333333331</v>
      </c>
      <c r="I140" s="36">
        <v>11910.316666666666</v>
      </c>
      <c r="J140" s="36">
        <v>12145.633333333331</v>
      </c>
      <c r="K140" s="31">
        <v>11675</v>
      </c>
      <c r="L140" s="31">
        <v>11295</v>
      </c>
      <c r="M140" s="31">
        <v>4.8735499999999998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968.45</v>
      </c>
      <c r="D141" s="36">
        <v>967.28333333333342</v>
      </c>
      <c r="E141" s="36">
        <v>956.86666666666679</v>
      </c>
      <c r="F141" s="36">
        <v>945.28333333333342</v>
      </c>
      <c r="G141" s="36">
        <v>934.86666666666679</v>
      </c>
      <c r="H141" s="36">
        <v>978.86666666666679</v>
      </c>
      <c r="I141" s="36">
        <v>989.28333333333353</v>
      </c>
      <c r="J141" s="36">
        <v>1000.8666666666668</v>
      </c>
      <c r="K141" s="31">
        <v>977.7</v>
      </c>
      <c r="L141" s="31">
        <v>955.7</v>
      </c>
      <c r="M141" s="31">
        <v>5.9481900000000003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736.75</v>
      </c>
      <c r="D142" s="36">
        <v>743.26666666666677</v>
      </c>
      <c r="E142" s="36">
        <v>699.93333333333351</v>
      </c>
      <c r="F142" s="36">
        <v>663.11666666666679</v>
      </c>
      <c r="G142" s="36">
        <v>619.78333333333353</v>
      </c>
      <c r="H142" s="36">
        <v>780.08333333333348</v>
      </c>
      <c r="I142" s="36">
        <v>823.41666666666674</v>
      </c>
      <c r="J142" s="36">
        <v>860.23333333333346</v>
      </c>
      <c r="K142" s="31">
        <v>786.6</v>
      </c>
      <c r="L142" s="31">
        <v>706.45</v>
      </c>
      <c r="M142" s="31">
        <v>208.68068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2099.1999999999998</v>
      </c>
      <c r="D143" s="36">
        <v>2102.0833333333335</v>
      </c>
      <c r="E143" s="36">
        <v>2083.1166666666668</v>
      </c>
      <c r="F143" s="36">
        <v>2067.0333333333333</v>
      </c>
      <c r="G143" s="36">
        <v>2048.0666666666666</v>
      </c>
      <c r="H143" s="36">
        <v>2118.166666666667</v>
      </c>
      <c r="I143" s="36">
        <v>2137.1333333333332</v>
      </c>
      <c r="J143" s="36">
        <v>2153.2166666666672</v>
      </c>
      <c r="K143" s="31">
        <v>2121.0500000000002</v>
      </c>
      <c r="L143" s="31">
        <v>2086</v>
      </c>
      <c r="M143" s="31">
        <v>4.6181999999999999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70</v>
      </c>
      <c r="D144" s="36">
        <v>70.466666666666669</v>
      </c>
      <c r="E144" s="36">
        <v>69.13333333333334</v>
      </c>
      <c r="F144" s="36">
        <v>68.266666666666666</v>
      </c>
      <c r="G144" s="36">
        <v>66.933333333333337</v>
      </c>
      <c r="H144" s="36">
        <v>71.333333333333343</v>
      </c>
      <c r="I144" s="36">
        <v>72.666666666666657</v>
      </c>
      <c r="J144" s="36">
        <v>73.533333333333346</v>
      </c>
      <c r="K144" s="31">
        <v>71.8</v>
      </c>
      <c r="L144" s="31">
        <v>69.599999999999994</v>
      </c>
      <c r="M144" s="31">
        <v>70.440640000000002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2617.25</v>
      </c>
      <c r="D145" s="36">
        <v>2626</v>
      </c>
      <c r="E145" s="36">
        <v>2591.25</v>
      </c>
      <c r="F145" s="36">
        <v>2565.25</v>
      </c>
      <c r="G145" s="36">
        <v>2530.5</v>
      </c>
      <c r="H145" s="36">
        <v>2652</v>
      </c>
      <c r="I145" s="36">
        <v>2686.75</v>
      </c>
      <c r="J145" s="36">
        <v>2712.75</v>
      </c>
      <c r="K145" s="31">
        <v>2660.75</v>
      </c>
      <c r="L145" s="31">
        <v>2600</v>
      </c>
      <c r="M145" s="31">
        <v>3.1648800000000001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1321.35</v>
      </c>
      <c r="D146" s="36">
        <v>1313.1666666666665</v>
      </c>
      <c r="E146" s="36">
        <v>1302.5333333333331</v>
      </c>
      <c r="F146" s="36">
        <v>1283.7166666666665</v>
      </c>
      <c r="G146" s="36">
        <v>1273.083333333333</v>
      </c>
      <c r="H146" s="36">
        <v>1331.9833333333331</v>
      </c>
      <c r="I146" s="36">
        <v>1342.6166666666663</v>
      </c>
      <c r="J146" s="36">
        <v>1361.4333333333332</v>
      </c>
      <c r="K146" s="31">
        <v>1323.8</v>
      </c>
      <c r="L146" s="31">
        <v>1294.3499999999999</v>
      </c>
      <c r="M146" s="31">
        <v>6.7232000000000003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89.85</v>
      </c>
      <c r="D147" s="36">
        <v>90.133333333333326</v>
      </c>
      <c r="E147" s="36">
        <v>88.616666666666646</v>
      </c>
      <c r="F147" s="36">
        <v>87.383333333333326</v>
      </c>
      <c r="G147" s="36">
        <v>85.866666666666646</v>
      </c>
      <c r="H147" s="36">
        <v>91.366666666666646</v>
      </c>
      <c r="I147" s="36">
        <v>92.883333333333326</v>
      </c>
      <c r="J147" s="36">
        <v>94.116666666666646</v>
      </c>
      <c r="K147" s="31">
        <v>91.65</v>
      </c>
      <c r="L147" s="31">
        <v>88.9</v>
      </c>
      <c r="M147" s="31">
        <v>747.83203000000003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231.05</v>
      </c>
      <c r="D148" s="36">
        <v>230.9</v>
      </c>
      <c r="E148" s="36">
        <v>227.25</v>
      </c>
      <c r="F148" s="36">
        <v>223.45</v>
      </c>
      <c r="G148" s="36">
        <v>219.79999999999998</v>
      </c>
      <c r="H148" s="36">
        <v>234.70000000000002</v>
      </c>
      <c r="I148" s="36">
        <v>238.35000000000005</v>
      </c>
      <c r="J148" s="36">
        <v>242.15000000000003</v>
      </c>
      <c r="K148" s="31">
        <v>234.55</v>
      </c>
      <c r="L148" s="31">
        <v>227.1</v>
      </c>
      <c r="M148" s="31">
        <v>153.83312000000001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343.5</v>
      </c>
      <c r="D149" s="36">
        <v>340.95</v>
      </c>
      <c r="E149" s="36">
        <v>337.54999999999995</v>
      </c>
      <c r="F149" s="36">
        <v>331.59999999999997</v>
      </c>
      <c r="G149" s="36">
        <v>328.19999999999993</v>
      </c>
      <c r="H149" s="36">
        <v>346.9</v>
      </c>
      <c r="I149" s="36">
        <v>350.29999999999995</v>
      </c>
      <c r="J149" s="36">
        <v>356.25</v>
      </c>
      <c r="K149" s="31">
        <v>344.35</v>
      </c>
      <c r="L149" s="31">
        <v>335</v>
      </c>
      <c r="M149" s="31">
        <v>130.27253999999999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3053.65</v>
      </c>
      <c r="D150" s="36">
        <v>3046.2000000000003</v>
      </c>
      <c r="E150" s="36">
        <v>3026.1000000000004</v>
      </c>
      <c r="F150" s="36">
        <v>2998.55</v>
      </c>
      <c r="G150" s="36">
        <v>2978.4500000000003</v>
      </c>
      <c r="H150" s="36">
        <v>3073.7500000000005</v>
      </c>
      <c r="I150" s="36">
        <v>3093.85</v>
      </c>
      <c r="J150" s="36">
        <v>3121.4000000000005</v>
      </c>
      <c r="K150" s="31">
        <v>3066.3</v>
      </c>
      <c r="L150" s="31">
        <v>3018.65</v>
      </c>
      <c r="M150" s="31">
        <v>0.77395999999999998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2601.4499999999998</v>
      </c>
      <c r="D151" s="36">
        <v>2600.1666666666665</v>
      </c>
      <c r="E151" s="36">
        <v>2583.7833333333328</v>
      </c>
      <c r="F151" s="36">
        <v>2566.1166666666663</v>
      </c>
      <c r="G151" s="36">
        <v>2549.7333333333327</v>
      </c>
      <c r="H151" s="36">
        <v>2617.833333333333</v>
      </c>
      <c r="I151" s="36">
        <v>2634.2166666666672</v>
      </c>
      <c r="J151" s="36">
        <v>2651.8833333333332</v>
      </c>
      <c r="K151" s="31">
        <v>2616.5500000000002</v>
      </c>
      <c r="L151" s="31">
        <v>2582.5</v>
      </c>
      <c r="M151" s="31">
        <v>7.5572800000000004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1368.25</v>
      </c>
      <c r="D152" s="36">
        <v>1362.9833333333333</v>
      </c>
      <c r="E152" s="36">
        <v>1350.9666666666667</v>
      </c>
      <c r="F152" s="36">
        <v>1333.6833333333334</v>
      </c>
      <c r="G152" s="36">
        <v>1321.6666666666667</v>
      </c>
      <c r="H152" s="36">
        <v>1380.2666666666667</v>
      </c>
      <c r="I152" s="36">
        <v>1392.2833333333335</v>
      </c>
      <c r="J152" s="36">
        <v>1409.5666666666666</v>
      </c>
      <c r="K152" s="31">
        <v>1375</v>
      </c>
      <c r="L152" s="31">
        <v>1345.7</v>
      </c>
      <c r="M152" s="31">
        <v>3.2407300000000001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270.55</v>
      </c>
      <c r="D153" s="36">
        <v>270</v>
      </c>
      <c r="E153" s="36">
        <v>267.05</v>
      </c>
      <c r="F153" s="36">
        <v>263.55</v>
      </c>
      <c r="G153" s="36">
        <v>260.60000000000002</v>
      </c>
      <c r="H153" s="36">
        <v>273.5</v>
      </c>
      <c r="I153" s="36">
        <v>276.45000000000005</v>
      </c>
      <c r="J153" s="36">
        <v>279.95</v>
      </c>
      <c r="K153" s="31">
        <v>272.95</v>
      </c>
      <c r="L153" s="31">
        <v>266.5</v>
      </c>
      <c r="M153" s="31">
        <v>129.30056999999999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589.15</v>
      </c>
      <c r="D154" s="36">
        <v>578.65</v>
      </c>
      <c r="E154" s="36">
        <v>563.4</v>
      </c>
      <c r="F154" s="36">
        <v>537.65</v>
      </c>
      <c r="G154" s="36">
        <v>522.4</v>
      </c>
      <c r="H154" s="36">
        <v>604.4</v>
      </c>
      <c r="I154" s="36">
        <v>619.65</v>
      </c>
      <c r="J154" s="36">
        <v>645.4</v>
      </c>
      <c r="K154" s="31">
        <v>593.9</v>
      </c>
      <c r="L154" s="31">
        <v>552.9</v>
      </c>
      <c r="M154" s="31">
        <v>107.63632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423.45</v>
      </c>
      <c r="D155" s="36">
        <v>420.0333333333333</v>
      </c>
      <c r="E155" s="36">
        <v>416.61666666666662</v>
      </c>
      <c r="F155" s="36">
        <v>409.7833333333333</v>
      </c>
      <c r="G155" s="36">
        <v>406.36666666666662</v>
      </c>
      <c r="H155" s="36">
        <v>426.86666666666662</v>
      </c>
      <c r="I155" s="36">
        <v>430.28333333333336</v>
      </c>
      <c r="J155" s="36">
        <v>437.11666666666662</v>
      </c>
      <c r="K155" s="31">
        <v>423.45</v>
      </c>
      <c r="L155" s="31">
        <v>413.2</v>
      </c>
      <c r="M155" s="31">
        <v>46.642429999999997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1119.75</v>
      </c>
      <c r="D156" s="36">
        <v>1127.8999999999999</v>
      </c>
      <c r="E156" s="36">
        <v>1094.8999999999996</v>
      </c>
      <c r="F156" s="36">
        <v>1070.0499999999997</v>
      </c>
      <c r="G156" s="36">
        <v>1037.0499999999995</v>
      </c>
      <c r="H156" s="36">
        <v>1152.7499999999998</v>
      </c>
      <c r="I156" s="36">
        <v>1185.7500000000002</v>
      </c>
      <c r="J156" s="36">
        <v>1210.5999999999999</v>
      </c>
      <c r="K156" s="31">
        <v>1160.9000000000001</v>
      </c>
      <c r="L156" s="31">
        <v>1103.05</v>
      </c>
      <c r="M156" s="31">
        <v>19.938849999999999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3678.45</v>
      </c>
      <c r="D157" s="36">
        <v>3674.7000000000003</v>
      </c>
      <c r="E157" s="36">
        <v>3650.2500000000005</v>
      </c>
      <c r="F157" s="36">
        <v>3622.05</v>
      </c>
      <c r="G157" s="36">
        <v>3597.6000000000004</v>
      </c>
      <c r="H157" s="36">
        <v>3702.9000000000005</v>
      </c>
      <c r="I157" s="36">
        <v>3727.3500000000004</v>
      </c>
      <c r="J157" s="36">
        <v>3755.5500000000006</v>
      </c>
      <c r="K157" s="31">
        <v>3699.15</v>
      </c>
      <c r="L157" s="31">
        <v>3646.5</v>
      </c>
      <c r="M157" s="31">
        <v>0.95030000000000003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35607.35</v>
      </c>
      <c r="D158" s="36">
        <v>35232.450000000004</v>
      </c>
      <c r="E158" s="36">
        <v>34674.900000000009</v>
      </c>
      <c r="F158" s="36">
        <v>33742.450000000004</v>
      </c>
      <c r="G158" s="36">
        <v>33184.900000000009</v>
      </c>
      <c r="H158" s="36">
        <v>36164.900000000009</v>
      </c>
      <c r="I158" s="36">
        <v>36722.450000000012</v>
      </c>
      <c r="J158" s="36">
        <v>37654.900000000009</v>
      </c>
      <c r="K158" s="31">
        <v>35790</v>
      </c>
      <c r="L158" s="31">
        <v>34300</v>
      </c>
      <c r="M158" s="31">
        <v>0.36312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1566.05</v>
      </c>
      <c r="D159" s="36">
        <v>1560.3666666666668</v>
      </c>
      <c r="E159" s="36">
        <v>1546.7333333333336</v>
      </c>
      <c r="F159" s="36">
        <v>1527.4166666666667</v>
      </c>
      <c r="G159" s="36">
        <v>1513.7833333333335</v>
      </c>
      <c r="H159" s="36">
        <v>1579.6833333333336</v>
      </c>
      <c r="I159" s="36">
        <v>1593.3166666666668</v>
      </c>
      <c r="J159" s="36">
        <v>1612.6333333333337</v>
      </c>
      <c r="K159" s="31">
        <v>1574</v>
      </c>
      <c r="L159" s="31">
        <v>1541.05</v>
      </c>
      <c r="M159" s="31">
        <v>3.2033200000000002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8599</v>
      </c>
      <c r="D160" s="36">
        <v>8632.3166666666657</v>
      </c>
      <c r="E160" s="36">
        <v>8537.533333333331</v>
      </c>
      <c r="F160" s="36">
        <v>8476.0666666666657</v>
      </c>
      <c r="G160" s="36">
        <v>8381.283333333331</v>
      </c>
      <c r="H160" s="36">
        <v>8693.783333333331</v>
      </c>
      <c r="I160" s="36">
        <v>8788.5666666666639</v>
      </c>
      <c r="J160" s="36">
        <v>8850.033333333331</v>
      </c>
      <c r="K160" s="31">
        <v>8727.1</v>
      </c>
      <c r="L160" s="31">
        <v>8570.85</v>
      </c>
      <c r="M160" s="31">
        <v>1.84683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282.7</v>
      </c>
      <c r="D161" s="36">
        <v>280.06666666666666</v>
      </c>
      <c r="E161" s="36">
        <v>276.08333333333331</v>
      </c>
      <c r="F161" s="36">
        <v>269.46666666666664</v>
      </c>
      <c r="G161" s="36">
        <v>265.48333333333329</v>
      </c>
      <c r="H161" s="36">
        <v>286.68333333333334</v>
      </c>
      <c r="I161" s="36">
        <v>290.66666666666669</v>
      </c>
      <c r="J161" s="36">
        <v>297.28333333333336</v>
      </c>
      <c r="K161" s="31">
        <v>284.05</v>
      </c>
      <c r="L161" s="31">
        <v>273.45</v>
      </c>
      <c r="M161" s="31">
        <v>49.609009999999998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2757.5</v>
      </c>
      <c r="D162" s="36">
        <v>2755.4833333333336</v>
      </c>
      <c r="E162" s="36">
        <v>2742.0166666666673</v>
      </c>
      <c r="F162" s="36">
        <v>2726.5333333333338</v>
      </c>
      <c r="G162" s="36">
        <v>2713.0666666666675</v>
      </c>
      <c r="H162" s="36">
        <v>2770.9666666666672</v>
      </c>
      <c r="I162" s="36">
        <v>2784.4333333333334</v>
      </c>
      <c r="J162" s="36">
        <v>2799.916666666667</v>
      </c>
      <c r="K162" s="31">
        <v>2768.95</v>
      </c>
      <c r="L162" s="31">
        <v>2740</v>
      </c>
      <c r="M162" s="31">
        <v>3.1093299999999999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935.65</v>
      </c>
      <c r="D163" s="36">
        <v>930.23333333333323</v>
      </c>
      <c r="E163" s="36">
        <v>921.41666666666652</v>
      </c>
      <c r="F163" s="36">
        <v>907.18333333333328</v>
      </c>
      <c r="G163" s="36">
        <v>898.36666666666656</v>
      </c>
      <c r="H163" s="36">
        <v>944.46666666666647</v>
      </c>
      <c r="I163" s="36">
        <v>953.2833333333333</v>
      </c>
      <c r="J163" s="36">
        <v>967.51666666666642</v>
      </c>
      <c r="K163" s="31">
        <v>939.05</v>
      </c>
      <c r="L163" s="31">
        <v>916</v>
      </c>
      <c r="M163" s="31">
        <v>10.11838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4807.45</v>
      </c>
      <c r="D164" s="36">
        <v>4795.8500000000004</v>
      </c>
      <c r="E164" s="36">
        <v>4762.7000000000007</v>
      </c>
      <c r="F164" s="36">
        <v>4717.9500000000007</v>
      </c>
      <c r="G164" s="36">
        <v>4684.8000000000011</v>
      </c>
      <c r="H164" s="36">
        <v>4840.6000000000004</v>
      </c>
      <c r="I164" s="36">
        <v>4873.75</v>
      </c>
      <c r="J164" s="36">
        <v>4918.5</v>
      </c>
      <c r="K164" s="31">
        <v>4829</v>
      </c>
      <c r="L164" s="31">
        <v>4751.1000000000004</v>
      </c>
      <c r="M164" s="31">
        <v>3.6618900000000001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462.75</v>
      </c>
      <c r="D165" s="36">
        <v>463.83333333333331</v>
      </c>
      <c r="E165" s="36">
        <v>457.66666666666663</v>
      </c>
      <c r="F165" s="36">
        <v>452.58333333333331</v>
      </c>
      <c r="G165" s="36">
        <v>446.41666666666663</v>
      </c>
      <c r="H165" s="36">
        <v>468.91666666666663</v>
      </c>
      <c r="I165" s="36">
        <v>475.08333333333326</v>
      </c>
      <c r="J165" s="36">
        <v>480.16666666666663</v>
      </c>
      <c r="K165" s="31">
        <v>470</v>
      </c>
      <c r="L165" s="31">
        <v>458.75</v>
      </c>
      <c r="M165" s="31">
        <v>9.7314799999999995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413.25</v>
      </c>
      <c r="D166" s="36">
        <v>410.2166666666667</v>
      </c>
      <c r="E166" s="36">
        <v>404.53333333333342</v>
      </c>
      <c r="F166" s="36">
        <v>395.81666666666672</v>
      </c>
      <c r="G166" s="36">
        <v>390.13333333333344</v>
      </c>
      <c r="H166" s="36">
        <v>418.93333333333339</v>
      </c>
      <c r="I166" s="36">
        <v>424.61666666666667</v>
      </c>
      <c r="J166" s="36">
        <v>433.33333333333337</v>
      </c>
      <c r="K166" s="31">
        <v>415.9</v>
      </c>
      <c r="L166" s="31">
        <v>401.5</v>
      </c>
      <c r="M166" s="31">
        <v>100.09056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287.7</v>
      </c>
      <c r="D167" s="36">
        <v>287.23333333333329</v>
      </c>
      <c r="E167" s="36">
        <v>285.06666666666661</v>
      </c>
      <c r="F167" s="36">
        <v>282.43333333333334</v>
      </c>
      <c r="G167" s="36">
        <v>280.26666666666665</v>
      </c>
      <c r="H167" s="36">
        <v>289.86666666666656</v>
      </c>
      <c r="I167" s="36">
        <v>292.03333333333319</v>
      </c>
      <c r="J167" s="36">
        <v>294.66666666666652</v>
      </c>
      <c r="K167" s="31">
        <v>289.39999999999998</v>
      </c>
      <c r="L167" s="31">
        <v>284.60000000000002</v>
      </c>
      <c r="M167" s="31">
        <v>151.49735000000001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1167.45</v>
      </c>
      <c r="D168" s="36">
        <v>1165.5166666666667</v>
      </c>
      <c r="E168" s="36">
        <v>1145.0833333333333</v>
      </c>
      <c r="F168" s="36">
        <v>1122.7166666666667</v>
      </c>
      <c r="G168" s="36">
        <v>1102.2833333333333</v>
      </c>
      <c r="H168" s="36">
        <v>1187.8833333333332</v>
      </c>
      <c r="I168" s="36">
        <v>1208.3166666666666</v>
      </c>
      <c r="J168" s="36">
        <v>1230.6833333333332</v>
      </c>
      <c r="K168" s="31">
        <v>1185.95</v>
      </c>
      <c r="L168" s="31">
        <v>1143.1500000000001</v>
      </c>
      <c r="M168" s="31">
        <v>8.0578800000000008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15914.55</v>
      </c>
      <c r="D169" s="36">
        <v>15853.683333333334</v>
      </c>
      <c r="E169" s="36">
        <v>15709.416666666668</v>
      </c>
      <c r="F169" s="36">
        <v>15504.283333333333</v>
      </c>
      <c r="G169" s="36">
        <v>15360.016666666666</v>
      </c>
      <c r="H169" s="36">
        <v>16058.816666666669</v>
      </c>
      <c r="I169" s="36">
        <v>16203.083333333336</v>
      </c>
      <c r="J169" s="36">
        <v>16408.216666666671</v>
      </c>
      <c r="K169" s="31">
        <v>15997.95</v>
      </c>
      <c r="L169" s="31">
        <v>15648.55</v>
      </c>
      <c r="M169" s="31">
        <v>4.027E-2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124.85</v>
      </c>
      <c r="D170" s="36">
        <v>123.61666666666667</v>
      </c>
      <c r="E170" s="36">
        <v>122.23333333333335</v>
      </c>
      <c r="F170" s="36">
        <v>119.61666666666667</v>
      </c>
      <c r="G170" s="36">
        <v>118.23333333333335</v>
      </c>
      <c r="H170" s="36">
        <v>126.23333333333335</v>
      </c>
      <c r="I170" s="36">
        <v>127.61666666666667</v>
      </c>
      <c r="J170" s="36">
        <v>130.23333333333335</v>
      </c>
      <c r="K170" s="31">
        <v>125</v>
      </c>
      <c r="L170" s="31">
        <v>121</v>
      </c>
      <c r="M170" s="31">
        <v>521.61604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459.65</v>
      </c>
      <c r="D171" s="36">
        <v>455.5</v>
      </c>
      <c r="E171" s="36">
        <v>448.5</v>
      </c>
      <c r="F171" s="36">
        <v>437.35</v>
      </c>
      <c r="G171" s="36">
        <v>430.35</v>
      </c>
      <c r="H171" s="36">
        <v>466.65</v>
      </c>
      <c r="I171" s="36">
        <v>473.65</v>
      </c>
      <c r="J171" s="36">
        <v>484.79999999999995</v>
      </c>
      <c r="K171" s="31">
        <v>462.5</v>
      </c>
      <c r="L171" s="31">
        <v>444.35</v>
      </c>
      <c r="M171" s="31">
        <v>93.123159999999999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246.2</v>
      </c>
      <c r="D172" s="36">
        <v>246.68333333333331</v>
      </c>
      <c r="E172" s="36">
        <v>244.06666666666661</v>
      </c>
      <c r="F172" s="36">
        <v>241.93333333333331</v>
      </c>
      <c r="G172" s="36">
        <v>239.31666666666661</v>
      </c>
      <c r="H172" s="36">
        <v>248.81666666666661</v>
      </c>
      <c r="I172" s="36">
        <v>251.43333333333334</v>
      </c>
      <c r="J172" s="36">
        <v>253.56666666666661</v>
      </c>
      <c r="K172" s="31">
        <v>249.3</v>
      </c>
      <c r="L172" s="31">
        <v>244.55</v>
      </c>
      <c r="M172" s="31">
        <v>104.74862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2984.25</v>
      </c>
      <c r="D173" s="36">
        <v>2969.75</v>
      </c>
      <c r="E173" s="36">
        <v>2939.5</v>
      </c>
      <c r="F173" s="36">
        <v>2894.75</v>
      </c>
      <c r="G173" s="36">
        <v>2864.5</v>
      </c>
      <c r="H173" s="36">
        <v>3014.5</v>
      </c>
      <c r="I173" s="36">
        <v>3044.75</v>
      </c>
      <c r="J173" s="36">
        <v>3089.5</v>
      </c>
      <c r="K173" s="31">
        <v>3000</v>
      </c>
      <c r="L173" s="31">
        <v>2925</v>
      </c>
      <c r="M173" s="31">
        <v>60.664630000000002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717.9</v>
      </c>
      <c r="D174" s="36">
        <v>718.91666666666663</v>
      </c>
      <c r="E174" s="36">
        <v>713.2833333333333</v>
      </c>
      <c r="F174" s="36">
        <v>708.66666666666663</v>
      </c>
      <c r="G174" s="36">
        <v>703.0333333333333</v>
      </c>
      <c r="H174" s="36">
        <v>723.5333333333333</v>
      </c>
      <c r="I174" s="36">
        <v>729.16666666666674</v>
      </c>
      <c r="J174" s="36">
        <v>733.7833333333333</v>
      </c>
      <c r="K174" s="31">
        <v>724.55</v>
      </c>
      <c r="L174" s="31">
        <v>714.3</v>
      </c>
      <c r="M174" s="31">
        <v>14.44844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1542.15</v>
      </c>
      <c r="D175" s="36">
        <v>1549.1833333333334</v>
      </c>
      <c r="E175" s="36">
        <v>1529.0166666666669</v>
      </c>
      <c r="F175" s="36">
        <v>1515.8833333333334</v>
      </c>
      <c r="G175" s="36">
        <v>1495.7166666666669</v>
      </c>
      <c r="H175" s="36">
        <v>1562.3166666666668</v>
      </c>
      <c r="I175" s="36">
        <v>1582.4833333333333</v>
      </c>
      <c r="J175" s="36">
        <v>1595.6166666666668</v>
      </c>
      <c r="K175" s="31">
        <v>1569.35</v>
      </c>
      <c r="L175" s="31">
        <v>1536.05</v>
      </c>
      <c r="M175" s="31">
        <v>10.881449999999999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2397.35</v>
      </c>
      <c r="D176" s="36">
        <v>2395.9166666666665</v>
      </c>
      <c r="E176" s="36">
        <v>2381.9333333333329</v>
      </c>
      <c r="F176" s="36">
        <v>2366.5166666666664</v>
      </c>
      <c r="G176" s="36">
        <v>2352.5333333333328</v>
      </c>
      <c r="H176" s="36">
        <v>2411.333333333333</v>
      </c>
      <c r="I176" s="36">
        <v>2425.3166666666666</v>
      </c>
      <c r="J176" s="36">
        <v>2440.7333333333331</v>
      </c>
      <c r="K176" s="31">
        <v>2409.9</v>
      </c>
      <c r="L176" s="31">
        <v>2380.5</v>
      </c>
      <c r="M176" s="31">
        <v>2.8237399999999999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119.4</v>
      </c>
      <c r="D177" s="36">
        <v>119.28333333333335</v>
      </c>
      <c r="E177" s="36">
        <v>118.06666666666669</v>
      </c>
      <c r="F177" s="36">
        <v>116.73333333333335</v>
      </c>
      <c r="G177" s="36">
        <v>115.51666666666669</v>
      </c>
      <c r="H177" s="36">
        <v>120.61666666666669</v>
      </c>
      <c r="I177" s="36">
        <v>121.83333333333336</v>
      </c>
      <c r="J177" s="36">
        <v>123.16666666666669</v>
      </c>
      <c r="K177" s="31">
        <v>120.5</v>
      </c>
      <c r="L177" s="31">
        <v>117.95</v>
      </c>
      <c r="M177" s="31">
        <v>175.15281999999999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25637.8</v>
      </c>
      <c r="D178" s="36">
        <v>25679.333333333332</v>
      </c>
      <c r="E178" s="36">
        <v>25462.716666666664</v>
      </c>
      <c r="F178" s="36">
        <v>25287.633333333331</v>
      </c>
      <c r="G178" s="36">
        <v>25071.016666666663</v>
      </c>
      <c r="H178" s="36">
        <v>25854.416666666664</v>
      </c>
      <c r="I178" s="36">
        <v>26071.033333333333</v>
      </c>
      <c r="J178" s="36">
        <v>26246.116666666665</v>
      </c>
      <c r="K178" s="31">
        <v>25895.95</v>
      </c>
      <c r="L178" s="31">
        <v>25504.25</v>
      </c>
      <c r="M178" s="31">
        <v>0.18817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2450.4499999999998</v>
      </c>
      <c r="D179" s="36">
        <v>2453.1</v>
      </c>
      <c r="E179" s="36">
        <v>2432.35</v>
      </c>
      <c r="F179" s="36">
        <v>2414.25</v>
      </c>
      <c r="G179" s="36">
        <v>2393.5</v>
      </c>
      <c r="H179" s="36">
        <v>2471.1999999999998</v>
      </c>
      <c r="I179" s="36">
        <v>2491.9499999999998</v>
      </c>
      <c r="J179" s="36">
        <v>2510.0499999999997</v>
      </c>
      <c r="K179" s="31">
        <v>2473.85</v>
      </c>
      <c r="L179" s="31">
        <v>2435</v>
      </c>
      <c r="M179" s="31">
        <v>11.00074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4700.75</v>
      </c>
      <c r="D180" s="36">
        <v>4683.05</v>
      </c>
      <c r="E180" s="36">
        <v>4661.25</v>
      </c>
      <c r="F180" s="36">
        <v>4621.75</v>
      </c>
      <c r="G180" s="36">
        <v>4599.95</v>
      </c>
      <c r="H180" s="36">
        <v>4722.55</v>
      </c>
      <c r="I180" s="36">
        <v>4744.3500000000013</v>
      </c>
      <c r="J180" s="36">
        <v>4783.8500000000004</v>
      </c>
      <c r="K180" s="31">
        <v>4704.8500000000004</v>
      </c>
      <c r="L180" s="31">
        <v>4643.55</v>
      </c>
      <c r="M180" s="31">
        <v>1.1689400000000001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671.35</v>
      </c>
      <c r="D181" s="36">
        <v>678.51666666666665</v>
      </c>
      <c r="E181" s="36">
        <v>661.0333333333333</v>
      </c>
      <c r="F181" s="36">
        <v>650.7166666666667</v>
      </c>
      <c r="G181" s="36">
        <v>633.23333333333335</v>
      </c>
      <c r="H181" s="36">
        <v>688.83333333333326</v>
      </c>
      <c r="I181" s="36">
        <v>706.31666666666661</v>
      </c>
      <c r="J181" s="36">
        <v>716.63333333333321</v>
      </c>
      <c r="K181" s="31">
        <v>696</v>
      </c>
      <c r="L181" s="31">
        <v>668.2</v>
      </c>
      <c r="M181" s="31">
        <v>13.45119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769.15</v>
      </c>
      <c r="D182" s="36">
        <v>764.36666666666679</v>
      </c>
      <c r="E182" s="36">
        <v>756.73333333333358</v>
      </c>
      <c r="F182" s="36">
        <v>744.31666666666683</v>
      </c>
      <c r="G182" s="36">
        <v>736.68333333333362</v>
      </c>
      <c r="H182" s="36">
        <v>776.78333333333353</v>
      </c>
      <c r="I182" s="36">
        <v>784.41666666666674</v>
      </c>
      <c r="J182" s="36">
        <v>796.83333333333348</v>
      </c>
      <c r="K182" s="31">
        <v>772</v>
      </c>
      <c r="L182" s="31">
        <v>751.95</v>
      </c>
      <c r="M182" s="31">
        <v>173.48526000000001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133</v>
      </c>
      <c r="D183" s="36">
        <v>130.58333333333334</v>
      </c>
      <c r="E183" s="36">
        <v>125.41666666666669</v>
      </c>
      <c r="F183" s="36">
        <v>117.83333333333334</v>
      </c>
      <c r="G183" s="36">
        <v>112.66666666666669</v>
      </c>
      <c r="H183" s="36">
        <v>138.16666666666669</v>
      </c>
      <c r="I183" s="36">
        <v>143.33333333333337</v>
      </c>
      <c r="J183" s="36">
        <v>150.91666666666669</v>
      </c>
      <c r="K183" s="31">
        <v>135.75</v>
      </c>
      <c r="L183" s="31">
        <v>123</v>
      </c>
      <c r="M183" s="31">
        <v>1405.2876000000001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1559.25</v>
      </c>
      <c r="D184" s="36">
        <v>1563.0666666666666</v>
      </c>
      <c r="E184" s="36">
        <v>1544.2333333333331</v>
      </c>
      <c r="F184" s="36">
        <v>1529.2166666666665</v>
      </c>
      <c r="G184" s="36">
        <v>1510.383333333333</v>
      </c>
      <c r="H184" s="36">
        <v>1578.0833333333333</v>
      </c>
      <c r="I184" s="36">
        <v>1596.9166666666667</v>
      </c>
      <c r="J184" s="36">
        <v>1611.9333333333334</v>
      </c>
      <c r="K184" s="31">
        <v>1581.9</v>
      </c>
      <c r="L184" s="31">
        <v>1548.05</v>
      </c>
      <c r="M184" s="31">
        <v>40.691609999999997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613.9</v>
      </c>
      <c r="D185" s="36">
        <v>616.05000000000007</v>
      </c>
      <c r="E185" s="36">
        <v>609.85000000000014</v>
      </c>
      <c r="F185" s="36">
        <v>605.80000000000007</v>
      </c>
      <c r="G185" s="36">
        <v>599.60000000000014</v>
      </c>
      <c r="H185" s="36">
        <v>620.10000000000014</v>
      </c>
      <c r="I185" s="36">
        <v>626.30000000000018</v>
      </c>
      <c r="J185" s="36">
        <v>630.35000000000014</v>
      </c>
      <c r="K185" s="31">
        <v>622.25</v>
      </c>
      <c r="L185" s="31">
        <v>612</v>
      </c>
      <c r="M185" s="31">
        <v>4.1519700000000004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705.55</v>
      </c>
      <c r="D186" s="36">
        <v>705.93333333333339</v>
      </c>
      <c r="E186" s="36">
        <v>700.86666666666679</v>
      </c>
      <c r="F186" s="36">
        <v>696.18333333333339</v>
      </c>
      <c r="G186" s="36">
        <v>691.11666666666679</v>
      </c>
      <c r="H186" s="36">
        <v>710.61666666666679</v>
      </c>
      <c r="I186" s="36">
        <v>715.68333333333339</v>
      </c>
      <c r="J186" s="36">
        <v>720.36666666666679</v>
      </c>
      <c r="K186" s="31">
        <v>711</v>
      </c>
      <c r="L186" s="31">
        <v>701.25</v>
      </c>
      <c r="M186" s="31">
        <v>5.4111900000000004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2242.6</v>
      </c>
      <c r="D187" s="36">
        <v>2213.0833333333335</v>
      </c>
      <c r="E187" s="36">
        <v>2151.166666666667</v>
      </c>
      <c r="F187" s="36">
        <v>2059.7333333333336</v>
      </c>
      <c r="G187" s="36">
        <v>1997.8166666666671</v>
      </c>
      <c r="H187" s="36">
        <v>2304.5166666666669</v>
      </c>
      <c r="I187" s="36">
        <v>2366.4333333333338</v>
      </c>
      <c r="J187" s="36">
        <v>2457.8666666666668</v>
      </c>
      <c r="K187" s="31">
        <v>2275</v>
      </c>
      <c r="L187" s="31">
        <v>2121.65</v>
      </c>
      <c r="M187" s="31">
        <v>16.439170000000001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968</v>
      </c>
      <c r="D188" s="36">
        <v>961.43333333333339</v>
      </c>
      <c r="E188" s="36">
        <v>951.56666666666683</v>
      </c>
      <c r="F188" s="36">
        <v>935.13333333333344</v>
      </c>
      <c r="G188" s="36">
        <v>925.26666666666688</v>
      </c>
      <c r="H188" s="36">
        <v>977.86666666666679</v>
      </c>
      <c r="I188" s="36">
        <v>987.73333333333335</v>
      </c>
      <c r="J188" s="36">
        <v>1004.1666666666667</v>
      </c>
      <c r="K188" s="31">
        <v>971.3</v>
      </c>
      <c r="L188" s="31">
        <v>945</v>
      </c>
      <c r="M188" s="31">
        <v>8.7112400000000001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1905.55</v>
      </c>
      <c r="D189" s="36">
        <v>1918.8</v>
      </c>
      <c r="E189" s="36">
        <v>1887.8999999999999</v>
      </c>
      <c r="F189" s="36">
        <v>1870.25</v>
      </c>
      <c r="G189" s="36">
        <v>1839.35</v>
      </c>
      <c r="H189" s="36">
        <v>1936.4499999999998</v>
      </c>
      <c r="I189" s="36">
        <v>1967.35</v>
      </c>
      <c r="J189" s="36">
        <v>1984.9999999999998</v>
      </c>
      <c r="K189" s="31">
        <v>1949.7</v>
      </c>
      <c r="L189" s="31">
        <v>1901.15</v>
      </c>
      <c r="M189" s="31">
        <v>5.2666300000000001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4094.35</v>
      </c>
      <c r="D190" s="36">
        <v>4107.05</v>
      </c>
      <c r="E190" s="36">
        <v>4074.1000000000004</v>
      </c>
      <c r="F190" s="36">
        <v>4053.8500000000004</v>
      </c>
      <c r="G190" s="36">
        <v>4020.9000000000005</v>
      </c>
      <c r="H190" s="36">
        <v>4127.3</v>
      </c>
      <c r="I190" s="36">
        <v>4160.2499999999991</v>
      </c>
      <c r="J190" s="36">
        <v>4180.5</v>
      </c>
      <c r="K190" s="31">
        <v>4140</v>
      </c>
      <c r="L190" s="31">
        <v>4086.8</v>
      </c>
      <c r="M190" s="31">
        <v>20.432649999999999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1201</v>
      </c>
      <c r="D191" s="36">
        <v>1202.9666666666667</v>
      </c>
      <c r="E191" s="36">
        <v>1192.2833333333333</v>
      </c>
      <c r="F191" s="36">
        <v>1183.5666666666666</v>
      </c>
      <c r="G191" s="36">
        <v>1172.8833333333332</v>
      </c>
      <c r="H191" s="36">
        <v>1211.6833333333334</v>
      </c>
      <c r="I191" s="36">
        <v>1222.3666666666668</v>
      </c>
      <c r="J191" s="36">
        <v>1231.0833333333335</v>
      </c>
      <c r="K191" s="31">
        <v>1213.6500000000001</v>
      </c>
      <c r="L191" s="31">
        <v>1194.25</v>
      </c>
      <c r="M191" s="31">
        <v>18.047709999999999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7745.25</v>
      </c>
      <c r="D192" s="36">
        <v>7819.4833333333336</v>
      </c>
      <c r="E192" s="36">
        <v>7645.7666666666673</v>
      </c>
      <c r="F192" s="36">
        <v>7546.2833333333338</v>
      </c>
      <c r="G192" s="36">
        <v>7372.5666666666675</v>
      </c>
      <c r="H192" s="36">
        <v>7918.9666666666672</v>
      </c>
      <c r="I192" s="36">
        <v>8092.6833333333343</v>
      </c>
      <c r="J192" s="36">
        <v>8192.1666666666679</v>
      </c>
      <c r="K192" s="31">
        <v>7993.2</v>
      </c>
      <c r="L192" s="31">
        <v>7720</v>
      </c>
      <c r="M192" s="31">
        <v>2.1768700000000001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650.35</v>
      </c>
      <c r="D193" s="36">
        <v>646.55000000000007</v>
      </c>
      <c r="E193" s="36">
        <v>639.25000000000011</v>
      </c>
      <c r="F193" s="36">
        <v>628.15000000000009</v>
      </c>
      <c r="G193" s="36">
        <v>620.85000000000014</v>
      </c>
      <c r="H193" s="36">
        <v>657.65000000000009</v>
      </c>
      <c r="I193" s="36">
        <v>664.95</v>
      </c>
      <c r="J193" s="36">
        <v>676.05000000000007</v>
      </c>
      <c r="K193" s="31">
        <v>653.85</v>
      </c>
      <c r="L193" s="31">
        <v>635.45000000000005</v>
      </c>
      <c r="M193" s="31">
        <v>31.28848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977.4</v>
      </c>
      <c r="D194" s="36">
        <v>971.5</v>
      </c>
      <c r="E194" s="36">
        <v>962.6</v>
      </c>
      <c r="F194" s="36">
        <v>947.80000000000007</v>
      </c>
      <c r="G194" s="36">
        <v>938.90000000000009</v>
      </c>
      <c r="H194" s="36">
        <v>986.3</v>
      </c>
      <c r="I194" s="36">
        <v>995.2</v>
      </c>
      <c r="J194" s="36">
        <v>1009.9999999999999</v>
      </c>
      <c r="K194" s="31">
        <v>980.4</v>
      </c>
      <c r="L194" s="31">
        <v>956.7</v>
      </c>
      <c r="M194" s="31">
        <v>106.45368999999999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377.4</v>
      </c>
      <c r="D195" s="36">
        <v>377.23333333333335</v>
      </c>
      <c r="E195" s="36">
        <v>374.7166666666667</v>
      </c>
      <c r="F195" s="36">
        <v>372.03333333333336</v>
      </c>
      <c r="G195" s="36">
        <v>369.51666666666671</v>
      </c>
      <c r="H195" s="36">
        <v>379.91666666666669</v>
      </c>
      <c r="I195" s="36">
        <v>382.43333333333334</v>
      </c>
      <c r="J195" s="36">
        <v>385.11666666666667</v>
      </c>
      <c r="K195" s="31">
        <v>379.75</v>
      </c>
      <c r="L195" s="31">
        <v>374.55</v>
      </c>
      <c r="M195" s="31">
        <v>78.537080000000003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149.94999999999999</v>
      </c>
      <c r="D196" s="36">
        <v>147.86666666666667</v>
      </c>
      <c r="E196" s="36">
        <v>145.08333333333334</v>
      </c>
      <c r="F196" s="36">
        <v>140.21666666666667</v>
      </c>
      <c r="G196" s="36">
        <v>137.43333333333334</v>
      </c>
      <c r="H196" s="36">
        <v>152.73333333333335</v>
      </c>
      <c r="I196" s="36">
        <v>155.51666666666665</v>
      </c>
      <c r="J196" s="36">
        <v>160.38333333333335</v>
      </c>
      <c r="K196" s="31">
        <v>150.65</v>
      </c>
      <c r="L196" s="31">
        <v>143</v>
      </c>
      <c r="M196" s="31">
        <v>1237.09943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1271.8</v>
      </c>
      <c r="D197" s="36">
        <v>1275.6000000000001</v>
      </c>
      <c r="E197" s="36">
        <v>1264.2000000000003</v>
      </c>
      <c r="F197" s="36">
        <v>1256.6000000000001</v>
      </c>
      <c r="G197" s="36">
        <v>1245.2000000000003</v>
      </c>
      <c r="H197" s="36">
        <v>1283.2000000000003</v>
      </c>
      <c r="I197" s="36">
        <v>1294.6000000000004</v>
      </c>
      <c r="J197" s="36">
        <v>1302.2000000000003</v>
      </c>
      <c r="K197" s="31">
        <v>1287</v>
      </c>
      <c r="L197" s="31">
        <v>1268</v>
      </c>
      <c r="M197" s="31">
        <v>15.600339999999999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840.95</v>
      </c>
      <c r="D198" s="36">
        <v>842.75</v>
      </c>
      <c r="E198" s="36">
        <v>833.2</v>
      </c>
      <c r="F198" s="36">
        <v>825.45</v>
      </c>
      <c r="G198" s="36">
        <v>815.90000000000009</v>
      </c>
      <c r="H198" s="36">
        <v>850.5</v>
      </c>
      <c r="I198" s="36">
        <v>860.05</v>
      </c>
      <c r="J198" s="36">
        <v>867.8</v>
      </c>
      <c r="K198" s="31">
        <v>852.3</v>
      </c>
      <c r="L198" s="31">
        <v>835</v>
      </c>
      <c r="M198" s="31">
        <v>4.0174399999999997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3765.9</v>
      </c>
      <c r="D199" s="36">
        <v>3721.9666666666667</v>
      </c>
      <c r="E199" s="36">
        <v>3669.9333333333334</v>
      </c>
      <c r="F199" s="36">
        <v>3573.9666666666667</v>
      </c>
      <c r="G199" s="36">
        <v>3521.9333333333334</v>
      </c>
      <c r="H199" s="36">
        <v>3817.9333333333334</v>
      </c>
      <c r="I199" s="36">
        <v>3869.9666666666672</v>
      </c>
      <c r="J199" s="36">
        <v>3965.9333333333334</v>
      </c>
      <c r="K199" s="31">
        <v>3774</v>
      </c>
      <c r="L199" s="31">
        <v>3626</v>
      </c>
      <c r="M199" s="31">
        <v>15.33727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2668.65</v>
      </c>
      <c r="D200" s="36">
        <v>2683.55</v>
      </c>
      <c r="E200" s="36">
        <v>2643.1500000000005</v>
      </c>
      <c r="F200" s="36">
        <v>2617.6500000000005</v>
      </c>
      <c r="G200" s="36">
        <v>2577.2500000000009</v>
      </c>
      <c r="H200" s="36">
        <v>2709.05</v>
      </c>
      <c r="I200" s="36">
        <v>2749.45</v>
      </c>
      <c r="J200" s="36">
        <v>2774.95</v>
      </c>
      <c r="K200" s="31">
        <v>2723.95</v>
      </c>
      <c r="L200" s="31">
        <v>2658.05</v>
      </c>
      <c r="M200" s="31">
        <v>4.35032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1116.25</v>
      </c>
      <c r="D201" s="36">
        <v>1114.2666666666667</v>
      </c>
      <c r="E201" s="36">
        <v>1089.5333333333333</v>
      </c>
      <c r="F201" s="36">
        <v>1062.8166666666666</v>
      </c>
      <c r="G201" s="36">
        <v>1038.0833333333333</v>
      </c>
      <c r="H201" s="36">
        <v>1140.9833333333333</v>
      </c>
      <c r="I201" s="36">
        <v>1165.7166666666665</v>
      </c>
      <c r="J201" s="36">
        <v>1192.4333333333334</v>
      </c>
      <c r="K201" s="31">
        <v>1139</v>
      </c>
      <c r="L201" s="31">
        <v>1087.55</v>
      </c>
      <c r="M201" s="31">
        <v>9.8088200000000008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3901.25</v>
      </c>
      <c r="D202" s="36">
        <v>3896.1833333333329</v>
      </c>
      <c r="E202" s="36">
        <v>3863.4166666666661</v>
      </c>
      <c r="F202" s="36">
        <v>3825.583333333333</v>
      </c>
      <c r="G202" s="36">
        <v>3792.8166666666662</v>
      </c>
      <c r="H202" s="36">
        <v>3934.016666666666</v>
      </c>
      <c r="I202" s="36">
        <v>3966.7833333333333</v>
      </c>
      <c r="J202" s="36">
        <v>4004.6166666666659</v>
      </c>
      <c r="K202" s="31">
        <v>3928.95</v>
      </c>
      <c r="L202" s="31">
        <v>3858.35</v>
      </c>
      <c r="M202" s="31">
        <v>6.45099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3713.9</v>
      </c>
      <c r="D203" s="36">
        <v>3683.2166666666672</v>
      </c>
      <c r="E203" s="36">
        <v>3541.6333333333341</v>
      </c>
      <c r="F203" s="36">
        <v>3369.3666666666668</v>
      </c>
      <c r="G203" s="36">
        <v>3227.7833333333338</v>
      </c>
      <c r="H203" s="36">
        <v>3855.4833333333345</v>
      </c>
      <c r="I203" s="36">
        <v>3997.0666666666675</v>
      </c>
      <c r="J203" s="36">
        <v>4169.3333333333348</v>
      </c>
      <c r="K203" s="31">
        <v>3824.8</v>
      </c>
      <c r="L203" s="31">
        <v>3510.95</v>
      </c>
      <c r="M203" s="31">
        <v>2.9672999999999998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474.55</v>
      </c>
      <c r="D204" s="36">
        <v>474.5333333333333</v>
      </c>
      <c r="E204" s="36">
        <v>471.16666666666663</v>
      </c>
      <c r="F204" s="36">
        <v>467.7833333333333</v>
      </c>
      <c r="G204" s="36">
        <v>464.41666666666663</v>
      </c>
      <c r="H204" s="36">
        <v>477.91666666666663</v>
      </c>
      <c r="I204" s="36">
        <v>481.2833333333333</v>
      </c>
      <c r="J204" s="36">
        <v>484.66666666666663</v>
      </c>
      <c r="K204" s="31">
        <v>477.9</v>
      </c>
      <c r="L204" s="31">
        <v>471.15</v>
      </c>
      <c r="M204" s="31">
        <v>28.771609999999999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10135.5</v>
      </c>
      <c r="D205" s="36">
        <v>10070.583333333334</v>
      </c>
      <c r="E205" s="36">
        <v>9957.3166666666675</v>
      </c>
      <c r="F205" s="36">
        <v>9779.1333333333332</v>
      </c>
      <c r="G205" s="36">
        <v>9665.8666666666668</v>
      </c>
      <c r="H205" s="36">
        <v>10248.766666666668</v>
      </c>
      <c r="I205" s="36">
        <v>10362.033333333335</v>
      </c>
      <c r="J205" s="36">
        <v>10540.216666666669</v>
      </c>
      <c r="K205" s="31">
        <v>10183.85</v>
      </c>
      <c r="L205" s="31">
        <v>9892.4</v>
      </c>
      <c r="M205" s="31">
        <v>3.5295200000000002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146.69999999999999</v>
      </c>
      <c r="D206" s="36">
        <v>146.56666666666666</v>
      </c>
      <c r="E206" s="36">
        <v>145.43333333333334</v>
      </c>
      <c r="F206" s="36">
        <v>144.16666666666669</v>
      </c>
      <c r="G206" s="36">
        <v>143.03333333333336</v>
      </c>
      <c r="H206" s="36">
        <v>147.83333333333331</v>
      </c>
      <c r="I206" s="36">
        <v>148.96666666666664</v>
      </c>
      <c r="J206" s="36">
        <v>150.23333333333329</v>
      </c>
      <c r="K206" s="31">
        <v>147.69999999999999</v>
      </c>
      <c r="L206" s="31">
        <v>145.30000000000001</v>
      </c>
      <c r="M206" s="31">
        <v>170.73718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1698.9</v>
      </c>
      <c r="D207" s="36">
        <v>1701.6333333333332</v>
      </c>
      <c r="E207" s="36">
        <v>1690.2166666666665</v>
      </c>
      <c r="F207" s="36">
        <v>1681.5333333333333</v>
      </c>
      <c r="G207" s="36">
        <v>1670.1166666666666</v>
      </c>
      <c r="H207" s="36">
        <v>1710.3166666666664</v>
      </c>
      <c r="I207" s="36">
        <v>1721.7333333333333</v>
      </c>
      <c r="J207" s="36">
        <v>1730.4166666666663</v>
      </c>
      <c r="K207" s="31">
        <v>1713.05</v>
      </c>
      <c r="L207" s="31">
        <v>1692.95</v>
      </c>
      <c r="M207" s="31">
        <v>0.62448999999999999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1167.25</v>
      </c>
      <c r="D208" s="36">
        <v>1170.9833333333333</v>
      </c>
      <c r="E208" s="36">
        <v>1159.8166666666666</v>
      </c>
      <c r="F208" s="36">
        <v>1152.3833333333332</v>
      </c>
      <c r="G208" s="36">
        <v>1141.2166666666665</v>
      </c>
      <c r="H208" s="36">
        <v>1178.4166666666667</v>
      </c>
      <c r="I208" s="36">
        <v>1189.5833333333333</v>
      </c>
      <c r="J208" s="36">
        <v>1197.0166666666669</v>
      </c>
      <c r="K208" s="31">
        <v>1182.1500000000001</v>
      </c>
      <c r="L208" s="31">
        <v>1163.55</v>
      </c>
      <c r="M208" s="31">
        <v>6.5622299999999996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1417.85</v>
      </c>
      <c r="D209" s="36">
        <v>1412.8666666666668</v>
      </c>
      <c r="E209" s="36">
        <v>1397.4833333333336</v>
      </c>
      <c r="F209" s="36">
        <v>1377.1166666666668</v>
      </c>
      <c r="G209" s="36">
        <v>1361.7333333333336</v>
      </c>
      <c r="H209" s="36">
        <v>1433.2333333333336</v>
      </c>
      <c r="I209" s="36">
        <v>1448.6166666666668</v>
      </c>
      <c r="J209" s="36">
        <v>1468.9833333333336</v>
      </c>
      <c r="K209" s="31">
        <v>1428.25</v>
      </c>
      <c r="L209" s="31">
        <v>1392.5</v>
      </c>
      <c r="M209" s="31">
        <v>20.940460000000002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271.8</v>
      </c>
      <c r="D210" s="36">
        <v>269.43333333333334</v>
      </c>
      <c r="E210" s="36">
        <v>265.9666666666667</v>
      </c>
      <c r="F210" s="36">
        <v>260.13333333333338</v>
      </c>
      <c r="G210" s="36">
        <v>256.66666666666674</v>
      </c>
      <c r="H210" s="36">
        <v>275.26666666666665</v>
      </c>
      <c r="I210" s="36">
        <v>278.73333333333323</v>
      </c>
      <c r="J210" s="36">
        <v>284.56666666666661</v>
      </c>
      <c r="K210" s="31">
        <v>272.89999999999998</v>
      </c>
      <c r="L210" s="31">
        <v>263.60000000000002</v>
      </c>
      <c r="M210" s="31">
        <v>122.44553999999999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14.2</v>
      </c>
      <c r="D211" s="36">
        <v>14.15</v>
      </c>
      <c r="E211" s="36">
        <v>13.65</v>
      </c>
      <c r="F211" s="36">
        <v>13.1</v>
      </c>
      <c r="G211" s="36">
        <v>12.6</v>
      </c>
      <c r="H211" s="36">
        <v>14.700000000000001</v>
      </c>
      <c r="I211" s="36">
        <v>15.200000000000001</v>
      </c>
      <c r="J211" s="36">
        <v>15.750000000000002</v>
      </c>
      <c r="K211" s="31">
        <v>14.65</v>
      </c>
      <c r="L211" s="31">
        <v>13.6</v>
      </c>
      <c r="M211" s="31">
        <v>6969.3066200000003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1085.3499999999999</v>
      </c>
      <c r="D212" s="36">
        <v>1088.8666666666666</v>
      </c>
      <c r="E212" s="36">
        <v>1060.9333333333332</v>
      </c>
      <c r="F212" s="36">
        <v>1036.5166666666667</v>
      </c>
      <c r="G212" s="36">
        <v>1008.5833333333333</v>
      </c>
      <c r="H212" s="36">
        <v>1113.2833333333331</v>
      </c>
      <c r="I212" s="36">
        <v>1141.2166666666665</v>
      </c>
      <c r="J212" s="36">
        <v>1165.633333333333</v>
      </c>
      <c r="K212" s="31">
        <v>1116.8</v>
      </c>
      <c r="L212" s="31">
        <v>1064.45</v>
      </c>
      <c r="M212" s="31">
        <v>20.928419999999999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519.1</v>
      </c>
      <c r="D213" s="36">
        <v>520.61666666666667</v>
      </c>
      <c r="E213" s="36">
        <v>516.0333333333333</v>
      </c>
      <c r="F213" s="36">
        <v>512.96666666666658</v>
      </c>
      <c r="G213" s="36">
        <v>508.38333333333321</v>
      </c>
      <c r="H213" s="36">
        <v>523.68333333333339</v>
      </c>
      <c r="I213" s="36">
        <v>528.26666666666665</v>
      </c>
      <c r="J213" s="36">
        <v>531.33333333333348</v>
      </c>
      <c r="K213" s="31">
        <v>525.20000000000005</v>
      </c>
      <c r="L213" s="31">
        <v>517.54999999999995</v>
      </c>
      <c r="M213" s="31">
        <v>47.103149999999999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24.95</v>
      </c>
      <c r="D214" s="36">
        <v>24.866666666666664</v>
      </c>
      <c r="E214" s="36">
        <v>24.633333333333326</v>
      </c>
      <c r="F214" s="36">
        <v>24.316666666666663</v>
      </c>
      <c r="G214" s="36">
        <v>24.083333333333325</v>
      </c>
      <c r="H214" s="36">
        <v>25.183333333333326</v>
      </c>
      <c r="I214" s="36">
        <v>25.416666666666668</v>
      </c>
      <c r="J214" s="36">
        <v>25.733333333333327</v>
      </c>
      <c r="K214" s="31">
        <v>25.1</v>
      </c>
      <c r="L214" s="31">
        <v>24.55</v>
      </c>
      <c r="M214" s="31">
        <v>2145.54855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155.30000000000001</v>
      </c>
      <c r="D215" s="36">
        <v>157.25</v>
      </c>
      <c r="E215" s="36">
        <v>152.55000000000001</v>
      </c>
      <c r="F215" s="36">
        <v>149.80000000000001</v>
      </c>
      <c r="G215" s="36">
        <v>145.10000000000002</v>
      </c>
      <c r="H215" s="36">
        <v>160</v>
      </c>
      <c r="I215" s="36">
        <v>164.7</v>
      </c>
      <c r="J215" s="36">
        <v>167.45</v>
      </c>
      <c r="K215" s="31">
        <v>161.94999999999999</v>
      </c>
      <c r="L215" s="31">
        <v>154.5</v>
      </c>
      <c r="M215" s="31">
        <v>337.83224000000001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166.5</v>
      </c>
      <c r="D216" s="36">
        <v>168.53333333333333</v>
      </c>
      <c r="E216" s="36">
        <v>163.56666666666666</v>
      </c>
      <c r="F216" s="36">
        <v>160.63333333333333</v>
      </c>
      <c r="G216" s="36">
        <v>155.66666666666666</v>
      </c>
      <c r="H216" s="36">
        <v>171.46666666666667</v>
      </c>
      <c r="I216" s="36">
        <v>176.43333333333331</v>
      </c>
      <c r="J216" s="36">
        <v>179.36666666666667</v>
      </c>
      <c r="K216" s="31">
        <v>173.5</v>
      </c>
      <c r="L216" s="31">
        <v>165.6</v>
      </c>
      <c r="M216" s="31">
        <v>425.87331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925.35</v>
      </c>
      <c r="D217" s="36">
        <v>932.43333333333339</v>
      </c>
      <c r="E217" s="36">
        <v>916.51666666666677</v>
      </c>
      <c r="F217" s="36">
        <v>907.68333333333339</v>
      </c>
      <c r="G217" s="36">
        <v>891.76666666666677</v>
      </c>
      <c r="H217" s="36">
        <v>941.26666666666677</v>
      </c>
      <c r="I217" s="36">
        <v>957.18333333333328</v>
      </c>
      <c r="J217" s="36">
        <v>966.01666666666677</v>
      </c>
      <c r="K217" s="31">
        <v>948.35</v>
      </c>
      <c r="L217" s="31">
        <v>923.6</v>
      </c>
      <c r="M217" s="31">
        <v>10.99628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9"/>
      <c r="B1" s="33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3" t="s">
        <v>16</v>
      </c>
      <c r="B9" s="325" t="s">
        <v>18</v>
      </c>
      <c r="C9" s="328" t="s">
        <v>20</v>
      </c>
      <c r="D9" s="328" t="s">
        <v>21</v>
      </c>
      <c r="E9" s="320" t="s">
        <v>22</v>
      </c>
      <c r="F9" s="321"/>
      <c r="G9" s="322"/>
      <c r="H9" s="320" t="s">
        <v>23</v>
      </c>
      <c r="I9" s="321"/>
      <c r="J9" s="322"/>
      <c r="K9" s="26"/>
      <c r="L9" s="27"/>
      <c r="M9" s="48"/>
      <c r="N9" s="1"/>
      <c r="O9" s="1"/>
    </row>
    <row r="10" spans="1:15" ht="42.75" customHeight="1">
      <c r="A10" s="324"/>
      <c r="B10" s="327"/>
      <c r="C10" s="327"/>
      <c r="D10" s="32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731.7</v>
      </c>
      <c r="D11" s="36">
        <v>732.36666666666679</v>
      </c>
      <c r="E11" s="36">
        <v>720.88333333333355</v>
      </c>
      <c r="F11" s="36">
        <v>710.06666666666672</v>
      </c>
      <c r="G11" s="36">
        <v>698.58333333333348</v>
      </c>
      <c r="H11" s="36">
        <v>743.18333333333362</v>
      </c>
      <c r="I11" s="36">
        <v>754.66666666666674</v>
      </c>
      <c r="J11" s="36">
        <v>765.48333333333369</v>
      </c>
      <c r="K11" s="31">
        <v>743.85</v>
      </c>
      <c r="L11" s="31">
        <v>721.55</v>
      </c>
      <c r="M11" s="31">
        <v>3.4710999999999999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31714.35</v>
      </c>
      <c r="D12" s="36">
        <v>31829.783333333336</v>
      </c>
      <c r="E12" s="36">
        <v>31384.566666666673</v>
      </c>
      <c r="F12" s="36">
        <v>31054.783333333336</v>
      </c>
      <c r="G12" s="36">
        <v>30609.566666666673</v>
      </c>
      <c r="H12" s="36">
        <v>32159.566666666673</v>
      </c>
      <c r="I12" s="36">
        <v>32604.78333333334</v>
      </c>
      <c r="J12" s="36">
        <v>32934.566666666673</v>
      </c>
      <c r="K12" s="31">
        <v>32275</v>
      </c>
      <c r="L12" s="31">
        <v>31500</v>
      </c>
      <c r="M12" s="31">
        <v>7.2870000000000004E-2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5489.85</v>
      </c>
      <c r="D13" s="36">
        <v>5489.8166666666666</v>
      </c>
      <c r="E13" s="36">
        <v>5455.0333333333328</v>
      </c>
      <c r="F13" s="36">
        <v>5420.2166666666662</v>
      </c>
      <c r="G13" s="36">
        <v>5385.4333333333325</v>
      </c>
      <c r="H13" s="36">
        <v>5524.6333333333332</v>
      </c>
      <c r="I13" s="36">
        <v>5559.4166666666679</v>
      </c>
      <c r="J13" s="36">
        <v>5594.2333333333336</v>
      </c>
      <c r="K13" s="31">
        <v>5524.6</v>
      </c>
      <c r="L13" s="31">
        <v>5455</v>
      </c>
      <c r="M13" s="31">
        <v>3.4557000000000002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2695.45</v>
      </c>
      <c r="D14" s="36">
        <v>2678.8833333333332</v>
      </c>
      <c r="E14" s="36">
        <v>2652.9166666666665</v>
      </c>
      <c r="F14" s="36">
        <v>2610.3833333333332</v>
      </c>
      <c r="G14" s="36">
        <v>2584.4166666666665</v>
      </c>
      <c r="H14" s="36">
        <v>2721.4166666666665</v>
      </c>
      <c r="I14" s="36">
        <v>2747.3833333333337</v>
      </c>
      <c r="J14" s="36">
        <v>2789.9166666666665</v>
      </c>
      <c r="K14" s="31">
        <v>2704.85</v>
      </c>
      <c r="L14" s="31">
        <v>2636.35</v>
      </c>
      <c r="M14" s="31">
        <v>2.9546800000000002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3686.45</v>
      </c>
      <c r="D15" s="36">
        <v>3688.9166666666665</v>
      </c>
      <c r="E15" s="36">
        <v>3632.7833333333328</v>
      </c>
      <c r="F15" s="36">
        <v>3579.1166666666663</v>
      </c>
      <c r="G15" s="36">
        <v>3522.9833333333327</v>
      </c>
      <c r="H15" s="36">
        <v>3742.583333333333</v>
      </c>
      <c r="I15" s="36">
        <v>3798.7166666666672</v>
      </c>
      <c r="J15" s="36">
        <v>3852.3833333333332</v>
      </c>
      <c r="K15" s="31">
        <v>3745.05</v>
      </c>
      <c r="L15" s="31">
        <v>3635.25</v>
      </c>
      <c r="M15" s="31">
        <v>0.77346999999999999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1550.05</v>
      </c>
      <c r="D16" s="36">
        <v>1547.5</v>
      </c>
      <c r="E16" s="36">
        <v>1523.6</v>
      </c>
      <c r="F16" s="36">
        <v>1497.1499999999999</v>
      </c>
      <c r="G16" s="36">
        <v>1473.2499999999998</v>
      </c>
      <c r="H16" s="36">
        <v>1573.95</v>
      </c>
      <c r="I16" s="36">
        <v>1597.8500000000001</v>
      </c>
      <c r="J16" s="36">
        <v>1624.3000000000002</v>
      </c>
      <c r="K16" s="31">
        <v>1571.4</v>
      </c>
      <c r="L16" s="31">
        <v>1521.05</v>
      </c>
      <c r="M16" s="31">
        <v>4.8875900000000003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575.54999999999995</v>
      </c>
      <c r="D17" s="36">
        <v>575.26666666666665</v>
      </c>
      <c r="E17" s="36">
        <v>570.73333333333335</v>
      </c>
      <c r="F17" s="36">
        <v>565.91666666666674</v>
      </c>
      <c r="G17" s="36">
        <v>561.38333333333344</v>
      </c>
      <c r="H17" s="36">
        <v>580.08333333333326</v>
      </c>
      <c r="I17" s="36">
        <v>584.61666666666656</v>
      </c>
      <c r="J17" s="36">
        <v>589.43333333333317</v>
      </c>
      <c r="K17" s="31">
        <v>579.79999999999995</v>
      </c>
      <c r="L17" s="31">
        <v>570.45000000000005</v>
      </c>
      <c r="M17" s="31">
        <v>16.65391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502.8</v>
      </c>
      <c r="D18" s="36">
        <v>504.3</v>
      </c>
      <c r="E18" s="36">
        <v>496.70000000000005</v>
      </c>
      <c r="F18" s="36">
        <v>490.6</v>
      </c>
      <c r="G18" s="36">
        <v>483.00000000000006</v>
      </c>
      <c r="H18" s="36">
        <v>510.40000000000003</v>
      </c>
      <c r="I18" s="36">
        <v>518</v>
      </c>
      <c r="J18" s="36">
        <v>524.1</v>
      </c>
      <c r="K18" s="31">
        <v>511.9</v>
      </c>
      <c r="L18" s="31">
        <v>498.2</v>
      </c>
      <c r="M18" s="31">
        <v>1.6829099999999999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673.25</v>
      </c>
      <c r="D19" s="36">
        <v>671.55</v>
      </c>
      <c r="E19" s="36">
        <v>664.74999999999989</v>
      </c>
      <c r="F19" s="36">
        <v>656.24999999999989</v>
      </c>
      <c r="G19" s="36">
        <v>649.44999999999982</v>
      </c>
      <c r="H19" s="36">
        <v>680.05</v>
      </c>
      <c r="I19" s="36">
        <v>686.85000000000014</v>
      </c>
      <c r="J19" s="36">
        <v>695.35</v>
      </c>
      <c r="K19" s="31">
        <v>678.35</v>
      </c>
      <c r="L19" s="31">
        <v>663.05</v>
      </c>
      <c r="M19" s="31">
        <v>10.124269999999999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1436.9</v>
      </c>
      <c r="D20" s="36">
        <v>1439</v>
      </c>
      <c r="E20" s="36">
        <v>1423.1</v>
      </c>
      <c r="F20" s="36">
        <v>1409.3</v>
      </c>
      <c r="G20" s="36">
        <v>1393.3999999999999</v>
      </c>
      <c r="H20" s="36">
        <v>1452.8</v>
      </c>
      <c r="I20" s="36">
        <v>1468.7</v>
      </c>
      <c r="J20" s="36">
        <v>1482.5</v>
      </c>
      <c r="K20" s="31">
        <v>1454.9</v>
      </c>
      <c r="L20" s="31">
        <v>1425.2</v>
      </c>
      <c r="M20" s="31">
        <v>1.2175800000000001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28216.65</v>
      </c>
      <c r="D21" s="36">
        <v>28343.833333333332</v>
      </c>
      <c r="E21" s="36">
        <v>28038.816666666666</v>
      </c>
      <c r="F21" s="36">
        <v>27860.983333333334</v>
      </c>
      <c r="G21" s="36">
        <v>27555.966666666667</v>
      </c>
      <c r="H21" s="36">
        <v>28521.666666666664</v>
      </c>
      <c r="I21" s="36">
        <v>28826.683333333334</v>
      </c>
      <c r="J21" s="36">
        <v>29004.516666666663</v>
      </c>
      <c r="K21" s="31">
        <v>28648.85</v>
      </c>
      <c r="L21" s="31">
        <v>28166</v>
      </c>
      <c r="M21" s="31">
        <v>9.2770000000000005E-2</v>
      </c>
      <c r="N21" s="1"/>
      <c r="O21" s="1"/>
    </row>
    <row r="22" spans="1:15" ht="12" customHeight="1">
      <c r="A22" s="33">
        <v>12</v>
      </c>
      <c r="B22" s="53" t="s">
        <v>891</v>
      </c>
      <c r="C22" s="31">
        <v>1072.4000000000001</v>
      </c>
      <c r="D22" s="36">
        <v>1077.4166666666667</v>
      </c>
      <c r="E22" s="36">
        <v>1059.8333333333335</v>
      </c>
      <c r="F22" s="36">
        <v>1047.2666666666667</v>
      </c>
      <c r="G22" s="36">
        <v>1029.6833333333334</v>
      </c>
      <c r="H22" s="36">
        <v>1089.9833333333336</v>
      </c>
      <c r="I22" s="36">
        <v>1107.5666666666671</v>
      </c>
      <c r="J22" s="36">
        <v>1120.1333333333337</v>
      </c>
      <c r="K22" s="31">
        <v>1095</v>
      </c>
      <c r="L22" s="31">
        <v>1064.8499999999999</v>
      </c>
      <c r="M22" s="31">
        <v>13.359640000000001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3318.75</v>
      </c>
      <c r="D23" s="36">
        <v>3315.5166666666664</v>
      </c>
      <c r="E23" s="36">
        <v>3285.0333333333328</v>
      </c>
      <c r="F23" s="36">
        <v>3251.3166666666666</v>
      </c>
      <c r="G23" s="36">
        <v>3220.833333333333</v>
      </c>
      <c r="H23" s="36">
        <v>3349.2333333333327</v>
      </c>
      <c r="I23" s="36">
        <v>3379.7166666666662</v>
      </c>
      <c r="J23" s="36">
        <v>3413.4333333333325</v>
      </c>
      <c r="K23" s="31">
        <v>3346</v>
      </c>
      <c r="L23" s="31">
        <v>3281.8</v>
      </c>
      <c r="M23" s="31">
        <v>11.610670000000001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1969.55</v>
      </c>
      <c r="D24" s="36">
        <v>1965.8500000000001</v>
      </c>
      <c r="E24" s="36">
        <v>1933.7000000000003</v>
      </c>
      <c r="F24" s="36">
        <v>1897.8500000000001</v>
      </c>
      <c r="G24" s="36">
        <v>1865.7000000000003</v>
      </c>
      <c r="H24" s="36">
        <v>2001.7000000000003</v>
      </c>
      <c r="I24" s="36">
        <v>2033.8500000000004</v>
      </c>
      <c r="J24" s="36">
        <v>2069.7000000000003</v>
      </c>
      <c r="K24" s="31">
        <v>1998</v>
      </c>
      <c r="L24" s="31">
        <v>1930</v>
      </c>
      <c r="M24" s="31">
        <v>9.4739799999999992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1322.1</v>
      </c>
      <c r="D25" s="36">
        <v>1327.8333333333333</v>
      </c>
      <c r="E25" s="36">
        <v>1306.6666666666665</v>
      </c>
      <c r="F25" s="36">
        <v>1291.2333333333333</v>
      </c>
      <c r="G25" s="36">
        <v>1270.0666666666666</v>
      </c>
      <c r="H25" s="36">
        <v>1343.2666666666664</v>
      </c>
      <c r="I25" s="36">
        <v>1364.4333333333329</v>
      </c>
      <c r="J25" s="36">
        <v>1379.8666666666663</v>
      </c>
      <c r="K25" s="31">
        <v>1349</v>
      </c>
      <c r="L25" s="31">
        <v>1312.4</v>
      </c>
      <c r="M25" s="31">
        <v>33.010899999999999</v>
      </c>
      <c r="N25" s="1"/>
      <c r="O25" s="1"/>
    </row>
    <row r="26" spans="1:15" ht="12.75" customHeight="1">
      <c r="A26" s="33">
        <v>16</v>
      </c>
      <c r="B26" s="53" t="s">
        <v>827</v>
      </c>
      <c r="C26" s="31">
        <v>554.15</v>
      </c>
      <c r="D26" s="36">
        <v>554.45000000000005</v>
      </c>
      <c r="E26" s="36">
        <v>549.90000000000009</v>
      </c>
      <c r="F26" s="36">
        <v>545.65000000000009</v>
      </c>
      <c r="G26" s="36">
        <v>541.10000000000014</v>
      </c>
      <c r="H26" s="36">
        <v>558.70000000000005</v>
      </c>
      <c r="I26" s="36">
        <v>563.25</v>
      </c>
      <c r="J26" s="36">
        <v>567.5</v>
      </c>
      <c r="K26" s="31">
        <v>559</v>
      </c>
      <c r="L26" s="31">
        <v>550.20000000000005</v>
      </c>
      <c r="M26" s="31">
        <v>9.8876399999999993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1039.1500000000001</v>
      </c>
      <c r="D27" s="36">
        <v>1040</v>
      </c>
      <c r="E27" s="36">
        <v>1026.1500000000001</v>
      </c>
      <c r="F27" s="36">
        <v>1013.1500000000001</v>
      </c>
      <c r="G27" s="36">
        <v>999.30000000000018</v>
      </c>
      <c r="H27" s="36">
        <v>1053</v>
      </c>
      <c r="I27" s="36">
        <v>1066.8499999999999</v>
      </c>
      <c r="J27" s="36">
        <v>1079.8499999999999</v>
      </c>
      <c r="K27" s="31">
        <v>1053.8499999999999</v>
      </c>
      <c r="L27" s="31">
        <v>1027</v>
      </c>
      <c r="M27" s="31">
        <v>38.391260000000003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381.15</v>
      </c>
      <c r="D28" s="36">
        <v>382.61666666666662</v>
      </c>
      <c r="E28" s="36">
        <v>376.53333333333325</v>
      </c>
      <c r="F28" s="36">
        <v>371.91666666666663</v>
      </c>
      <c r="G28" s="36">
        <v>365.83333333333326</v>
      </c>
      <c r="H28" s="36">
        <v>387.23333333333323</v>
      </c>
      <c r="I28" s="36">
        <v>393.31666666666661</v>
      </c>
      <c r="J28" s="36">
        <v>397.93333333333322</v>
      </c>
      <c r="K28" s="31">
        <v>388.7</v>
      </c>
      <c r="L28" s="31">
        <v>378</v>
      </c>
      <c r="M28" s="31">
        <v>23.061689999999999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187.1</v>
      </c>
      <c r="D29" s="36">
        <v>185.98333333333335</v>
      </c>
      <c r="E29" s="36">
        <v>184.1166666666667</v>
      </c>
      <c r="F29" s="36">
        <v>181.13333333333335</v>
      </c>
      <c r="G29" s="36">
        <v>179.26666666666671</v>
      </c>
      <c r="H29" s="36">
        <v>188.9666666666667</v>
      </c>
      <c r="I29" s="36">
        <v>190.83333333333337</v>
      </c>
      <c r="J29" s="36">
        <v>193.81666666666669</v>
      </c>
      <c r="K29" s="31">
        <v>187.85</v>
      </c>
      <c r="L29" s="31">
        <v>183</v>
      </c>
      <c r="M29" s="31">
        <v>29.239380000000001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229.75</v>
      </c>
      <c r="D30" s="36">
        <v>228.56666666666669</v>
      </c>
      <c r="E30" s="36">
        <v>225.63333333333338</v>
      </c>
      <c r="F30" s="36">
        <v>221.51666666666668</v>
      </c>
      <c r="G30" s="36">
        <v>218.58333333333337</v>
      </c>
      <c r="H30" s="36">
        <v>232.68333333333339</v>
      </c>
      <c r="I30" s="36">
        <v>235.61666666666673</v>
      </c>
      <c r="J30" s="36">
        <v>239.73333333333341</v>
      </c>
      <c r="K30" s="31">
        <v>231.5</v>
      </c>
      <c r="L30" s="31">
        <v>224.45</v>
      </c>
      <c r="M30" s="31">
        <v>57.418089999999999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436.35</v>
      </c>
      <c r="D31" s="36">
        <v>439.0333333333333</v>
      </c>
      <c r="E31" s="36">
        <v>426.81666666666661</v>
      </c>
      <c r="F31" s="36">
        <v>417.2833333333333</v>
      </c>
      <c r="G31" s="36">
        <v>405.06666666666661</v>
      </c>
      <c r="H31" s="36">
        <v>448.56666666666661</v>
      </c>
      <c r="I31" s="36">
        <v>460.7833333333333</v>
      </c>
      <c r="J31" s="36">
        <v>470.31666666666661</v>
      </c>
      <c r="K31" s="31">
        <v>451.25</v>
      </c>
      <c r="L31" s="31">
        <v>429.5</v>
      </c>
      <c r="M31" s="31">
        <v>4.0841500000000002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869.6</v>
      </c>
      <c r="D32" s="36">
        <v>872.55000000000007</v>
      </c>
      <c r="E32" s="36">
        <v>863.05000000000018</v>
      </c>
      <c r="F32" s="36">
        <v>856.50000000000011</v>
      </c>
      <c r="G32" s="36">
        <v>847.00000000000023</v>
      </c>
      <c r="H32" s="36">
        <v>879.10000000000014</v>
      </c>
      <c r="I32" s="36">
        <v>888.59999999999991</v>
      </c>
      <c r="J32" s="36">
        <v>895.15000000000009</v>
      </c>
      <c r="K32" s="31">
        <v>882.05</v>
      </c>
      <c r="L32" s="31">
        <v>866</v>
      </c>
      <c r="M32" s="31">
        <v>0.38723000000000002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1115.3</v>
      </c>
      <c r="D33" s="36">
        <v>1116.9666666666665</v>
      </c>
      <c r="E33" s="36">
        <v>1100.333333333333</v>
      </c>
      <c r="F33" s="36">
        <v>1085.3666666666666</v>
      </c>
      <c r="G33" s="36">
        <v>1068.7333333333331</v>
      </c>
      <c r="H33" s="36">
        <v>1131.9333333333329</v>
      </c>
      <c r="I33" s="36">
        <v>1148.5666666666666</v>
      </c>
      <c r="J33" s="36">
        <v>1163.5333333333328</v>
      </c>
      <c r="K33" s="31">
        <v>1133.5999999999999</v>
      </c>
      <c r="L33" s="31">
        <v>1102</v>
      </c>
      <c r="M33" s="31">
        <v>1.8311200000000001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2126.85</v>
      </c>
      <c r="D34" s="36">
        <v>2152.4166666666665</v>
      </c>
      <c r="E34" s="36">
        <v>2084.5333333333328</v>
      </c>
      <c r="F34" s="36">
        <v>2042.2166666666662</v>
      </c>
      <c r="G34" s="36">
        <v>1974.3333333333326</v>
      </c>
      <c r="H34" s="36">
        <v>2194.7333333333331</v>
      </c>
      <c r="I34" s="36">
        <v>2262.6166666666672</v>
      </c>
      <c r="J34" s="36">
        <v>2304.9333333333334</v>
      </c>
      <c r="K34" s="31">
        <v>2220.3000000000002</v>
      </c>
      <c r="L34" s="31">
        <v>2110.1</v>
      </c>
      <c r="M34" s="31">
        <v>1.56013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1055</v>
      </c>
      <c r="D35" s="36">
        <v>1051.0333333333333</v>
      </c>
      <c r="E35" s="36">
        <v>1022.0666666666666</v>
      </c>
      <c r="F35" s="36">
        <v>989.13333333333333</v>
      </c>
      <c r="G35" s="36">
        <v>960.16666666666663</v>
      </c>
      <c r="H35" s="36">
        <v>1083.9666666666667</v>
      </c>
      <c r="I35" s="36">
        <v>1112.9333333333334</v>
      </c>
      <c r="J35" s="36">
        <v>1145.8666666666666</v>
      </c>
      <c r="K35" s="31">
        <v>1080</v>
      </c>
      <c r="L35" s="31">
        <v>1018.1</v>
      </c>
      <c r="M35" s="31">
        <v>1.0147299999999999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5112.8999999999996</v>
      </c>
      <c r="D36" s="36">
        <v>5128.2999999999993</v>
      </c>
      <c r="E36" s="36">
        <v>5087.6499999999987</v>
      </c>
      <c r="F36" s="36">
        <v>5062.3999999999996</v>
      </c>
      <c r="G36" s="36">
        <v>5021.7499999999991</v>
      </c>
      <c r="H36" s="36">
        <v>5153.5499999999984</v>
      </c>
      <c r="I36" s="36">
        <v>5194.2</v>
      </c>
      <c r="J36" s="36">
        <v>5219.449999999998</v>
      </c>
      <c r="K36" s="31">
        <v>5168.95</v>
      </c>
      <c r="L36" s="31">
        <v>5103.05</v>
      </c>
      <c r="M36" s="31">
        <v>1.9625999999999999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2124.0500000000002</v>
      </c>
      <c r="D37" s="36">
        <v>2138.6666666666665</v>
      </c>
      <c r="E37" s="36">
        <v>2106.333333333333</v>
      </c>
      <c r="F37" s="36">
        <v>2088.6166666666663</v>
      </c>
      <c r="G37" s="36">
        <v>2056.2833333333328</v>
      </c>
      <c r="H37" s="36">
        <v>2156.3833333333332</v>
      </c>
      <c r="I37" s="36">
        <v>2188.7166666666662</v>
      </c>
      <c r="J37" s="36">
        <v>2206.4333333333334</v>
      </c>
      <c r="K37" s="31">
        <v>2171</v>
      </c>
      <c r="L37" s="31">
        <v>2120.9499999999998</v>
      </c>
      <c r="M37" s="31">
        <v>0.42779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85.35</v>
      </c>
      <c r="D38" s="36">
        <v>85.399999999999991</v>
      </c>
      <c r="E38" s="36">
        <v>83.949999999999989</v>
      </c>
      <c r="F38" s="36">
        <v>82.55</v>
      </c>
      <c r="G38" s="36">
        <v>81.099999999999994</v>
      </c>
      <c r="H38" s="36">
        <v>86.799999999999983</v>
      </c>
      <c r="I38" s="36">
        <v>88.25</v>
      </c>
      <c r="J38" s="36">
        <v>89.649999999999977</v>
      </c>
      <c r="K38" s="31">
        <v>86.85</v>
      </c>
      <c r="L38" s="31">
        <v>84</v>
      </c>
      <c r="M38" s="31">
        <v>42.244909999999997</v>
      </c>
      <c r="N38" s="1"/>
      <c r="O38" s="1"/>
    </row>
    <row r="39" spans="1:15" ht="12.75" customHeight="1">
      <c r="A39" s="33">
        <v>29</v>
      </c>
      <c r="B39" s="53" t="s">
        <v>892</v>
      </c>
      <c r="C39" s="31">
        <v>28.65</v>
      </c>
      <c r="D39" s="36">
        <v>28.933333333333337</v>
      </c>
      <c r="E39" s="36">
        <v>28.316666666666674</v>
      </c>
      <c r="F39" s="36">
        <v>27.983333333333338</v>
      </c>
      <c r="G39" s="36">
        <v>27.366666666666674</v>
      </c>
      <c r="H39" s="36">
        <v>29.266666666666673</v>
      </c>
      <c r="I39" s="36">
        <v>29.883333333333333</v>
      </c>
      <c r="J39" s="36">
        <v>30.216666666666672</v>
      </c>
      <c r="K39" s="31">
        <v>29.55</v>
      </c>
      <c r="L39" s="31">
        <v>28.6</v>
      </c>
      <c r="M39" s="31">
        <v>25.18374</v>
      </c>
      <c r="N39" s="1"/>
      <c r="O39" s="1"/>
    </row>
    <row r="40" spans="1:15" ht="12.75" customHeight="1">
      <c r="A40" s="33">
        <v>30</v>
      </c>
      <c r="B40" s="53" t="s">
        <v>856</v>
      </c>
      <c r="C40" s="31">
        <v>846.3</v>
      </c>
      <c r="D40" s="36">
        <v>845.25</v>
      </c>
      <c r="E40" s="36">
        <v>841.55</v>
      </c>
      <c r="F40" s="36">
        <v>836.8</v>
      </c>
      <c r="G40" s="36">
        <v>833.09999999999991</v>
      </c>
      <c r="H40" s="36">
        <v>850</v>
      </c>
      <c r="I40" s="36">
        <v>853.7</v>
      </c>
      <c r="J40" s="36">
        <v>858.45</v>
      </c>
      <c r="K40" s="31">
        <v>848.95</v>
      </c>
      <c r="L40" s="31">
        <v>840.5</v>
      </c>
      <c r="M40" s="31">
        <v>2.0541499999999999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3586.9</v>
      </c>
      <c r="D41" s="36">
        <v>3617.2999999999997</v>
      </c>
      <c r="E41" s="36">
        <v>3529.5999999999995</v>
      </c>
      <c r="F41" s="36">
        <v>3472.2999999999997</v>
      </c>
      <c r="G41" s="36">
        <v>3384.5999999999995</v>
      </c>
      <c r="H41" s="36">
        <v>3674.5999999999995</v>
      </c>
      <c r="I41" s="36">
        <v>3762.2999999999993</v>
      </c>
      <c r="J41" s="36">
        <v>3819.5999999999995</v>
      </c>
      <c r="K41" s="31">
        <v>3705</v>
      </c>
      <c r="L41" s="31">
        <v>3560</v>
      </c>
      <c r="M41" s="31">
        <v>2.0420600000000002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617.6</v>
      </c>
      <c r="D42" s="36">
        <v>614.86666666666667</v>
      </c>
      <c r="E42" s="36">
        <v>609.73333333333335</v>
      </c>
      <c r="F42" s="36">
        <v>601.86666666666667</v>
      </c>
      <c r="G42" s="36">
        <v>596.73333333333335</v>
      </c>
      <c r="H42" s="36">
        <v>622.73333333333335</v>
      </c>
      <c r="I42" s="36">
        <v>627.86666666666679</v>
      </c>
      <c r="J42" s="36">
        <v>635.73333333333335</v>
      </c>
      <c r="K42" s="31">
        <v>620</v>
      </c>
      <c r="L42" s="31">
        <v>607</v>
      </c>
      <c r="M42" s="31">
        <v>40.117089999999997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2813.9</v>
      </c>
      <c r="D43" s="36">
        <v>2833.3166666666671</v>
      </c>
      <c r="E43" s="36">
        <v>2774.6333333333341</v>
      </c>
      <c r="F43" s="36">
        <v>2735.3666666666672</v>
      </c>
      <c r="G43" s="36">
        <v>2676.6833333333343</v>
      </c>
      <c r="H43" s="36">
        <v>2872.5833333333339</v>
      </c>
      <c r="I43" s="36">
        <v>2931.2666666666673</v>
      </c>
      <c r="J43" s="36">
        <v>2970.5333333333338</v>
      </c>
      <c r="K43" s="31">
        <v>2892</v>
      </c>
      <c r="L43" s="31">
        <v>2794.05</v>
      </c>
      <c r="M43" s="31">
        <v>4.6988599999999998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958.25</v>
      </c>
      <c r="D44" s="36">
        <v>958.41666666666663</v>
      </c>
      <c r="E44" s="36">
        <v>953.83333333333326</v>
      </c>
      <c r="F44" s="36">
        <v>949.41666666666663</v>
      </c>
      <c r="G44" s="36">
        <v>944.83333333333326</v>
      </c>
      <c r="H44" s="36">
        <v>962.83333333333326</v>
      </c>
      <c r="I44" s="36">
        <v>967.41666666666652</v>
      </c>
      <c r="J44" s="36">
        <v>971.83333333333326</v>
      </c>
      <c r="K44" s="31">
        <v>963</v>
      </c>
      <c r="L44" s="31">
        <v>954</v>
      </c>
      <c r="M44" s="31">
        <v>0.52903999999999995</v>
      </c>
      <c r="N44" s="1"/>
      <c r="O44" s="1"/>
    </row>
    <row r="45" spans="1:15" ht="12.75" customHeight="1">
      <c r="A45" s="33">
        <v>35</v>
      </c>
      <c r="B45" s="53" t="s">
        <v>829</v>
      </c>
      <c r="C45" s="31">
        <v>6302.45</v>
      </c>
      <c r="D45" s="36">
        <v>6357.5</v>
      </c>
      <c r="E45" s="36">
        <v>6195</v>
      </c>
      <c r="F45" s="36">
        <v>6087.55</v>
      </c>
      <c r="G45" s="36">
        <v>5925.05</v>
      </c>
      <c r="H45" s="36">
        <v>6464.95</v>
      </c>
      <c r="I45" s="36">
        <v>6627.45</v>
      </c>
      <c r="J45" s="36">
        <v>6734.9</v>
      </c>
      <c r="K45" s="31">
        <v>6520</v>
      </c>
      <c r="L45" s="31">
        <v>6250.05</v>
      </c>
      <c r="M45" s="31">
        <v>1.28952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6085.4</v>
      </c>
      <c r="D46" s="36">
        <v>6044.75</v>
      </c>
      <c r="E46" s="36">
        <v>5982.5</v>
      </c>
      <c r="F46" s="36">
        <v>5879.6</v>
      </c>
      <c r="G46" s="36">
        <v>5817.35</v>
      </c>
      <c r="H46" s="36">
        <v>6147.65</v>
      </c>
      <c r="I46" s="36">
        <v>6209.9</v>
      </c>
      <c r="J46" s="36">
        <v>6312.7999999999993</v>
      </c>
      <c r="K46" s="31">
        <v>6107</v>
      </c>
      <c r="L46" s="31">
        <v>5941.85</v>
      </c>
      <c r="M46" s="31">
        <v>17.49136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529.79999999999995</v>
      </c>
      <c r="D47" s="36">
        <v>527.28333333333342</v>
      </c>
      <c r="E47" s="36">
        <v>521.96666666666681</v>
      </c>
      <c r="F47" s="36">
        <v>514.13333333333344</v>
      </c>
      <c r="G47" s="36">
        <v>508.81666666666683</v>
      </c>
      <c r="H47" s="36">
        <v>535.11666666666679</v>
      </c>
      <c r="I47" s="36">
        <v>540.43333333333339</v>
      </c>
      <c r="J47" s="36">
        <v>548.26666666666677</v>
      </c>
      <c r="K47" s="31">
        <v>532.6</v>
      </c>
      <c r="L47" s="31">
        <v>519.45000000000005</v>
      </c>
      <c r="M47" s="31">
        <v>13.75573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334.15</v>
      </c>
      <c r="D48" s="36">
        <v>339.48333333333335</v>
      </c>
      <c r="E48" s="36">
        <v>327.16666666666669</v>
      </c>
      <c r="F48" s="36">
        <v>320.18333333333334</v>
      </c>
      <c r="G48" s="36">
        <v>307.86666666666667</v>
      </c>
      <c r="H48" s="36">
        <v>346.4666666666667</v>
      </c>
      <c r="I48" s="36">
        <v>358.7833333333333</v>
      </c>
      <c r="J48" s="36">
        <v>365.76666666666671</v>
      </c>
      <c r="K48" s="31">
        <v>351.8</v>
      </c>
      <c r="L48" s="31">
        <v>332.5</v>
      </c>
      <c r="M48" s="31">
        <v>5.3008800000000003</v>
      </c>
      <c r="N48" s="1"/>
      <c r="O48" s="1"/>
    </row>
    <row r="49" spans="1:15" ht="12.75" customHeight="1">
      <c r="A49" s="33">
        <v>39</v>
      </c>
      <c r="B49" s="53" t="s">
        <v>828</v>
      </c>
      <c r="C49" s="31">
        <v>731.3</v>
      </c>
      <c r="D49" s="36">
        <v>738.1</v>
      </c>
      <c r="E49" s="36">
        <v>718.2</v>
      </c>
      <c r="F49" s="36">
        <v>705.1</v>
      </c>
      <c r="G49" s="36">
        <v>685.2</v>
      </c>
      <c r="H49" s="36">
        <v>751.2</v>
      </c>
      <c r="I49" s="36">
        <v>771.09999999999991</v>
      </c>
      <c r="J49" s="36">
        <v>784.2</v>
      </c>
      <c r="K49" s="31">
        <v>758</v>
      </c>
      <c r="L49" s="31">
        <v>725</v>
      </c>
      <c r="M49" s="31">
        <v>6.7487000000000004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532.5</v>
      </c>
      <c r="D50" s="36">
        <v>534.33333333333337</v>
      </c>
      <c r="E50" s="36">
        <v>526.66666666666674</v>
      </c>
      <c r="F50" s="36">
        <v>520.83333333333337</v>
      </c>
      <c r="G50" s="36">
        <v>513.16666666666674</v>
      </c>
      <c r="H50" s="36">
        <v>540.16666666666674</v>
      </c>
      <c r="I50" s="36">
        <v>547.83333333333348</v>
      </c>
      <c r="J50" s="36">
        <v>553.66666666666674</v>
      </c>
      <c r="K50" s="31">
        <v>542</v>
      </c>
      <c r="L50" s="31">
        <v>528.5</v>
      </c>
      <c r="M50" s="31">
        <v>1.3352299999999999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171.95</v>
      </c>
      <c r="D51" s="36">
        <v>171.96666666666667</v>
      </c>
      <c r="E51" s="36">
        <v>170.58333333333334</v>
      </c>
      <c r="F51" s="36">
        <v>169.21666666666667</v>
      </c>
      <c r="G51" s="36">
        <v>167.83333333333334</v>
      </c>
      <c r="H51" s="36">
        <v>173.33333333333334</v>
      </c>
      <c r="I51" s="36">
        <v>174.71666666666667</v>
      </c>
      <c r="J51" s="36">
        <v>176.08333333333334</v>
      </c>
      <c r="K51" s="31">
        <v>173.35</v>
      </c>
      <c r="L51" s="31">
        <v>170.6</v>
      </c>
      <c r="M51" s="31">
        <v>120.67167000000001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2831.75</v>
      </c>
      <c r="D52" s="36">
        <v>2830.9166666666665</v>
      </c>
      <c r="E52" s="36">
        <v>2815.8833333333332</v>
      </c>
      <c r="F52" s="36">
        <v>2800.0166666666669</v>
      </c>
      <c r="G52" s="36">
        <v>2784.9833333333336</v>
      </c>
      <c r="H52" s="36">
        <v>2846.7833333333328</v>
      </c>
      <c r="I52" s="36">
        <v>2861.8166666666666</v>
      </c>
      <c r="J52" s="36">
        <v>2877.6833333333325</v>
      </c>
      <c r="K52" s="31">
        <v>2845.95</v>
      </c>
      <c r="L52" s="31">
        <v>2815.05</v>
      </c>
      <c r="M52" s="31">
        <v>9.7817399999999992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462.05</v>
      </c>
      <c r="D53" s="36">
        <v>461.06666666666661</v>
      </c>
      <c r="E53" s="36">
        <v>447.38333333333321</v>
      </c>
      <c r="F53" s="36">
        <v>432.71666666666658</v>
      </c>
      <c r="G53" s="36">
        <v>419.03333333333319</v>
      </c>
      <c r="H53" s="36">
        <v>475.73333333333323</v>
      </c>
      <c r="I53" s="36">
        <v>489.41666666666663</v>
      </c>
      <c r="J53" s="36">
        <v>504.08333333333326</v>
      </c>
      <c r="K53" s="31">
        <v>474.75</v>
      </c>
      <c r="L53" s="31">
        <v>446.4</v>
      </c>
      <c r="M53" s="31">
        <v>9.17075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2073.6</v>
      </c>
      <c r="D54" s="36">
        <v>2081.9499999999998</v>
      </c>
      <c r="E54" s="36">
        <v>2057.6999999999998</v>
      </c>
      <c r="F54" s="36">
        <v>2041.8000000000002</v>
      </c>
      <c r="G54" s="36">
        <v>2017.5500000000002</v>
      </c>
      <c r="H54" s="36">
        <v>2097.8499999999995</v>
      </c>
      <c r="I54" s="36">
        <v>2122.0999999999995</v>
      </c>
      <c r="J54" s="36">
        <v>2137.9999999999991</v>
      </c>
      <c r="K54" s="31">
        <v>2106.1999999999998</v>
      </c>
      <c r="L54" s="31">
        <v>2066.0500000000002</v>
      </c>
      <c r="M54" s="31">
        <v>3.8831799999999999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6143.5</v>
      </c>
      <c r="D55" s="36">
        <v>6167.333333333333</v>
      </c>
      <c r="E55" s="36">
        <v>6096.5666666666657</v>
      </c>
      <c r="F55" s="36">
        <v>6049.6333333333323</v>
      </c>
      <c r="G55" s="36">
        <v>5978.866666666665</v>
      </c>
      <c r="H55" s="36">
        <v>6214.2666666666664</v>
      </c>
      <c r="I55" s="36">
        <v>6285.0333333333347</v>
      </c>
      <c r="J55" s="36">
        <v>6331.9666666666672</v>
      </c>
      <c r="K55" s="31">
        <v>6238.1</v>
      </c>
      <c r="L55" s="31">
        <v>6120.4</v>
      </c>
      <c r="M55" s="31">
        <v>0.52529999999999999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1026.4000000000001</v>
      </c>
      <c r="D56" s="36">
        <v>1023.3333333333335</v>
      </c>
      <c r="E56" s="36">
        <v>1014.2166666666669</v>
      </c>
      <c r="F56" s="36">
        <v>1002.0333333333334</v>
      </c>
      <c r="G56" s="36">
        <v>992.91666666666686</v>
      </c>
      <c r="H56" s="36">
        <v>1035.5166666666669</v>
      </c>
      <c r="I56" s="36">
        <v>1044.6333333333337</v>
      </c>
      <c r="J56" s="36">
        <v>1056.8166666666671</v>
      </c>
      <c r="K56" s="31">
        <v>1032.45</v>
      </c>
      <c r="L56" s="31">
        <v>1011.15</v>
      </c>
      <c r="M56" s="31">
        <v>27.37303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530.4</v>
      </c>
      <c r="D57" s="36">
        <v>526.44999999999993</v>
      </c>
      <c r="E57" s="36">
        <v>512.84999999999991</v>
      </c>
      <c r="F57" s="36">
        <v>495.29999999999995</v>
      </c>
      <c r="G57" s="36">
        <v>481.69999999999993</v>
      </c>
      <c r="H57" s="36">
        <v>543.99999999999989</v>
      </c>
      <c r="I57" s="36">
        <v>557.6</v>
      </c>
      <c r="J57" s="36">
        <v>575.14999999999986</v>
      </c>
      <c r="K57" s="31">
        <v>540.04999999999995</v>
      </c>
      <c r="L57" s="31">
        <v>508.9</v>
      </c>
      <c r="M57" s="31">
        <v>13.44492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3884.15</v>
      </c>
      <c r="D58" s="36">
        <v>3895.9666666666667</v>
      </c>
      <c r="E58" s="36">
        <v>3855.1833333333334</v>
      </c>
      <c r="F58" s="36">
        <v>3826.2166666666667</v>
      </c>
      <c r="G58" s="36">
        <v>3785.4333333333334</v>
      </c>
      <c r="H58" s="36">
        <v>3924.9333333333334</v>
      </c>
      <c r="I58" s="36">
        <v>3965.7166666666672</v>
      </c>
      <c r="J58" s="36">
        <v>3994.6833333333334</v>
      </c>
      <c r="K58" s="31">
        <v>3936.75</v>
      </c>
      <c r="L58" s="31">
        <v>3867</v>
      </c>
      <c r="M58" s="31">
        <v>2.6167400000000001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1099.25</v>
      </c>
      <c r="D59" s="36">
        <v>1092.3166666666666</v>
      </c>
      <c r="E59" s="36">
        <v>1082.9333333333332</v>
      </c>
      <c r="F59" s="36">
        <v>1066.6166666666666</v>
      </c>
      <c r="G59" s="36">
        <v>1057.2333333333331</v>
      </c>
      <c r="H59" s="36">
        <v>1108.6333333333332</v>
      </c>
      <c r="I59" s="36">
        <v>1118.0166666666664</v>
      </c>
      <c r="J59" s="36">
        <v>1134.3333333333333</v>
      </c>
      <c r="K59" s="31">
        <v>1101.7</v>
      </c>
      <c r="L59" s="31">
        <v>1076</v>
      </c>
      <c r="M59" s="31">
        <v>48.193899999999999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3169.1</v>
      </c>
      <c r="D60" s="36">
        <v>3178.7333333333336</v>
      </c>
      <c r="E60" s="36">
        <v>3127.4666666666672</v>
      </c>
      <c r="F60" s="36">
        <v>3085.8333333333335</v>
      </c>
      <c r="G60" s="36">
        <v>3034.5666666666671</v>
      </c>
      <c r="H60" s="36">
        <v>3220.3666666666672</v>
      </c>
      <c r="I60" s="36">
        <v>3271.6333333333337</v>
      </c>
      <c r="J60" s="36">
        <v>3313.2666666666673</v>
      </c>
      <c r="K60" s="31">
        <v>3230</v>
      </c>
      <c r="L60" s="31">
        <v>3137.1</v>
      </c>
      <c r="M60" s="31">
        <v>3.8617300000000001</v>
      </c>
      <c r="N60" s="1"/>
      <c r="O60" s="1"/>
    </row>
    <row r="61" spans="1:15" ht="12.75" customHeight="1">
      <c r="A61" s="33">
        <v>51</v>
      </c>
      <c r="B61" s="53" t="s">
        <v>831</v>
      </c>
      <c r="C61" s="31">
        <v>374.45</v>
      </c>
      <c r="D61" s="36">
        <v>373.35000000000008</v>
      </c>
      <c r="E61" s="36">
        <v>369.70000000000016</v>
      </c>
      <c r="F61" s="36">
        <v>364.9500000000001</v>
      </c>
      <c r="G61" s="36">
        <v>361.30000000000018</v>
      </c>
      <c r="H61" s="36">
        <v>378.10000000000014</v>
      </c>
      <c r="I61" s="36">
        <v>381.75000000000011</v>
      </c>
      <c r="J61" s="36">
        <v>386.50000000000011</v>
      </c>
      <c r="K61" s="31">
        <v>377</v>
      </c>
      <c r="L61" s="31">
        <v>368.6</v>
      </c>
      <c r="M61" s="31">
        <v>12.654059999999999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2336.4499999999998</v>
      </c>
      <c r="D62" s="36">
        <v>2349.1166666666668</v>
      </c>
      <c r="E62" s="36">
        <v>2312.3333333333335</v>
      </c>
      <c r="F62" s="36">
        <v>2288.2166666666667</v>
      </c>
      <c r="G62" s="36">
        <v>2251.4333333333334</v>
      </c>
      <c r="H62" s="36">
        <v>2373.2333333333336</v>
      </c>
      <c r="I62" s="36">
        <v>2410.0166666666664</v>
      </c>
      <c r="J62" s="36">
        <v>2434.1333333333337</v>
      </c>
      <c r="K62" s="31">
        <v>2385.9</v>
      </c>
      <c r="L62" s="31">
        <v>2325</v>
      </c>
      <c r="M62" s="31">
        <v>6.43126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8040.05</v>
      </c>
      <c r="D63" s="36">
        <v>8026.45</v>
      </c>
      <c r="E63" s="36">
        <v>7958.9</v>
      </c>
      <c r="F63" s="36">
        <v>7877.75</v>
      </c>
      <c r="G63" s="36">
        <v>7810.2</v>
      </c>
      <c r="H63" s="36">
        <v>8107.5999999999995</v>
      </c>
      <c r="I63" s="36">
        <v>8175.1500000000005</v>
      </c>
      <c r="J63" s="36">
        <v>8256.2999999999993</v>
      </c>
      <c r="K63" s="31">
        <v>8094</v>
      </c>
      <c r="L63" s="31">
        <v>7945.3</v>
      </c>
      <c r="M63" s="31">
        <v>3.9900699999999998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6571.45</v>
      </c>
      <c r="D64" s="36">
        <v>6560.75</v>
      </c>
      <c r="E64" s="36">
        <v>6512.8</v>
      </c>
      <c r="F64" s="36">
        <v>6454.1500000000005</v>
      </c>
      <c r="G64" s="36">
        <v>6406.2000000000007</v>
      </c>
      <c r="H64" s="36">
        <v>6619.4</v>
      </c>
      <c r="I64" s="36">
        <v>6667.35</v>
      </c>
      <c r="J64" s="36">
        <v>6725.9999999999991</v>
      </c>
      <c r="K64" s="31">
        <v>6608.7</v>
      </c>
      <c r="L64" s="31">
        <v>6502.1</v>
      </c>
      <c r="M64" s="31">
        <v>9.1907999999999994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1613.4</v>
      </c>
      <c r="D65" s="36">
        <v>1609.6333333333332</v>
      </c>
      <c r="E65" s="36">
        <v>1598.9666666666665</v>
      </c>
      <c r="F65" s="36">
        <v>1584.5333333333333</v>
      </c>
      <c r="G65" s="36">
        <v>1573.8666666666666</v>
      </c>
      <c r="H65" s="36">
        <v>1624.0666666666664</v>
      </c>
      <c r="I65" s="36">
        <v>1634.7333333333333</v>
      </c>
      <c r="J65" s="36">
        <v>1649.1666666666663</v>
      </c>
      <c r="K65" s="31">
        <v>1620.3</v>
      </c>
      <c r="L65" s="31">
        <v>1595.2</v>
      </c>
      <c r="M65" s="31">
        <v>7.4012000000000002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8944.35</v>
      </c>
      <c r="D66" s="36">
        <v>9047.9499999999989</v>
      </c>
      <c r="E66" s="36">
        <v>8807.8999999999978</v>
      </c>
      <c r="F66" s="36">
        <v>8671.4499999999989</v>
      </c>
      <c r="G66" s="36">
        <v>8431.3999999999978</v>
      </c>
      <c r="H66" s="36">
        <v>9184.3999999999978</v>
      </c>
      <c r="I66" s="36">
        <v>9424.4499999999971</v>
      </c>
      <c r="J66" s="36">
        <v>9560.8999999999978</v>
      </c>
      <c r="K66" s="31">
        <v>9288</v>
      </c>
      <c r="L66" s="31">
        <v>8911.5</v>
      </c>
      <c r="M66" s="31">
        <v>0.35724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2195.85</v>
      </c>
      <c r="D67" s="36">
        <v>2197.3166666666662</v>
      </c>
      <c r="E67" s="36">
        <v>2174.4333333333325</v>
      </c>
      <c r="F67" s="36">
        <v>2153.0166666666664</v>
      </c>
      <c r="G67" s="36">
        <v>2130.1333333333328</v>
      </c>
      <c r="H67" s="36">
        <v>2218.7333333333322</v>
      </c>
      <c r="I67" s="36">
        <v>2241.6166666666663</v>
      </c>
      <c r="J67" s="36">
        <v>2263.0333333333319</v>
      </c>
      <c r="K67" s="31">
        <v>2220.1999999999998</v>
      </c>
      <c r="L67" s="31">
        <v>2175.9</v>
      </c>
      <c r="M67" s="31">
        <v>0.30914999999999998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2250.85</v>
      </c>
      <c r="D68" s="36">
        <v>2241.4333333333334</v>
      </c>
      <c r="E68" s="36">
        <v>2219.4666666666667</v>
      </c>
      <c r="F68" s="36">
        <v>2188.0833333333335</v>
      </c>
      <c r="G68" s="36">
        <v>2166.1166666666668</v>
      </c>
      <c r="H68" s="36">
        <v>2272.8166666666666</v>
      </c>
      <c r="I68" s="36">
        <v>2294.7833333333338</v>
      </c>
      <c r="J68" s="36">
        <v>2326.1666666666665</v>
      </c>
      <c r="K68" s="31">
        <v>2263.4</v>
      </c>
      <c r="L68" s="31">
        <v>2210.0500000000002</v>
      </c>
      <c r="M68" s="31">
        <v>10.18688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372.55</v>
      </c>
      <c r="D69" s="36">
        <v>373.90000000000003</v>
      </c>
      <c r="E69" s="36">
        <v>370.20000000000005</v>
      </c>
      <c r="F69" s="36">
        <v>367.85</v>
      </c>
      <c r="G69" s="36">
        <v>364.15000000000003</v>
      </c>
      <c r="H69" s="36">
        <v>376.25000000000006</v>
      </c>
      <c r="I69" s="36">
        <v>379.95</v>
      </c>
      <c r="J69" s="36">
        <v>382.30000000000007</v>
      </c>
      <c r="K69" s="31">
        <v>377.6</v>
      </c>
      <c r="L69" s="31">
        <v>371.55</v>
      </c>
      <c r="M69" s="31">
        <v>13.17165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199.85</v>
      </c>
      <c r="D70" s="36">
        <v>198.95000000000002</v>
      </c>
      <c r="E70" s="36">
        <v>197.40000000000003</v>
      </c>
      <c r="F70" s="36">
        <v>194.95000000000002</v>
      </c>
      <c r="G70" s="36">
        <v>193.40000000000003</v>
      </c>
      <c r="H70" s="36">
        <v>201.40000000000003</v>
      </c>
      <c r="I70" s="36">
        <v>202.95000000000005</v>
      </c>
      <c r="J70" s="36">
        <v>205.40000000000003</v>
      </c>
      <c r="K70" s="31">
        <v>200.5</v>
      </c>
      <c r="L70" s="31">
        <v>196.5</v>
      </c>
      <c r="M70" s="31">
        <v>78.218810000000005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271.14999999999998</v>
      </c>
      <c r="D71" s="36">
        <v>269.58333333333331</v>
      </c>
      <c r="E71" s="36">
        <v>266.96666666666664</v>
      </c>
      <c r="F71" s="36">
        <v>262.7833333333333</v>
      </c>
      <c r="G71" s="36">
        <v>260.16666666666663</v>
      </c>
      <c r="H71" s="36">
        <v>273.76666666666665</v>
      </c>
      <c r="I71" s="36">
        <v>276.38333333333333</v>
      </c>
      <c r="J71" s="36">
        <v>280.56666666666666</v>
      </c>
      <c r="K71" s="31">
        <v>272.2</v>
      </c>
      <c r="L71" s="31">
        <v>265.39999999999998</v>
      </c>
      <c r="M71" s="31">
        <v>97.022350000000003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136.4</v>
      </c>
      <c r="D72" s="36">
        <v>135.83333333333334</v>
      </c>
      <c r="E72" s="36">
        <v>134.4666666666667</v>
      </c>
      <c r="F72" s="36">
        <v>132.53333333333336</v>
      </c>
      <c r="G72" s="36">
        <v>131.16666666666671</v>
      </c>
      <c r="H72" s="36">
        <v>137.76666666666668</v>
      </c>
      <c r="I72" s="36">
        <v>139.1333333333333</v>
      </c>
      <c r="J72" s="36">
        <v>141.06666666666666</v>
      </c>
      <c r="K72" s="31">
        <v>137.19999999999999</v>
      </c>
      <c r="L72" s="31">
        <v>133.9</v>
      </c>
      <c r="M72" s="31">
        <v>107.0296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60.75</v>
      </c>
      <c r="D73" s="36">
        <v>60.516666666666673</v>
      </c>
      <c r="E73" s="36">
        <v>60.033333333333346</v>
      </c>
      <c r="F73" s="36">
        <v>59.31666666666667</v>
      </c>
      <c r="G73" s="36">
        <v>58.833333333333343</v>
      </c>
      <c r="H73" s="36">
        <v>61.233333333333348</v>
      </c>
      <c r="I73" s="36">
        <v>61.716666666666683</v>
      </c>
      <c r="J73" s="36">
        <v>62.433333333333351</v>
      </c>
      <c r="K73" s="31">
        <v>61</v>
      </c>
      <c r="L73" s="31">
        <v>59.8</v>
      </c>
      <c r="M73" s="31">
        <v>198.46245999999999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1432.5</v>
      </c>
      <c r="D74" s="36">
        <v>1426.5</v>
      </c>
      <c r="E74" s="36">
        <v>1414</v>
      </c>
      <c r="F74" s="36">
        <v>1395.5</v>
      </c>
      <c r="G74" s="36">
        <v>1383</v>
      </c>
      <c r="H74" s="36">
        <v>1445</v>
      </c>
      <c r="I74" s="36">
        <v>1457.5</v>
      </c>
      <c r="J74" s="36">
        <v>1476</v>
      </c>
      <c r="K74" s="31">
        <v>1439</v>
      </c>
      <c r="L74" s="31">
        <v>1408</v>
      </c>
      <c r="M74" s="31">
        <v>2.2016399999999998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5644.8</v>
      </c>
      <c r="D75" s="36">
        <v>5666.2833333333328</v>
      </c>
      <c r="E75" s="36">
        <v>5606.5166666666655</v>
      </c>
      <c r="F75" s="36">
        <v>5568.2333333333327</v>
      </c>
      <c r="G75" s="36">
        <v>5508.4666666666653</v>
      </c>
      <c r="H75" s="36">
        <v>5704.5666666666657</v>
      </c>
      <c r="I75" s="36">
        <v>5764.3333333333321</v>
      </c>
      <c r="J75" s="36">
        <v>5802.6166666666659</v>
      </c>
      <c r="K75" s="31">
        <v>5726.05</v>
      </c>
      <c r="L75" s="31">
        <v>5628</v>
      </c>
      <c r="M75" s="31">
        <v>5.0720000000000001E-2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589.15</v>
      </c>
      <c r="D76" s="36">
        <v>587.76666666666665</v>
      </c>
      <c r="E76" s="36">
        <v>580.38333333333333</v>
      </c>
      <c r="F76" s="36">
        <v>571.61666666666667</v>
      </c>
      <c r="G76" s="36">
        <v>564.23333333333335</v>
      </c>
      <c r="H76" s="36">
        <v>596.5333333333333</v>
      </c>
      <c r="I76" s="36">
        <v>603.91666666666652</v>
      </c>
      <c r="J76" s="36">
        <v>612.68333333333328</v>
      </c>
      <c r="K76" s="31">
        <v>595.15</v>
      </c>
      <c r="L76" s="31">
        <v>579</v>
      </c>
      <c r="M76" s="31">
        <v>51.48516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1840.75</v>
      </c>
      <c r="D77" s="36">
        <v>1828.4833333333333</v>
      </c>
      <c r="E77" s="36">
        <v>1808.2666666666667</v>
      </c>
      <c r="F77" s="36">
        <v>1775.7833333333333</v>
      </c>
      <c r="G77" s="36">
        <v>1755.5666666666666</v>
      </c>
      <c r="H77" s="36">
        <v>1860.9666666666667</v>
      </c>
      <c r="I77" s="36">
        <v>1881.1833333333334</v>
      </c>
      <c r="J77" s="36">
        <v>1913.6666666666667</v>
      </c>
      <c r="K77" s="31">
        <v>1848.7</v>
      </c>
      <c r="L77" s="31">
        <v>1796</v>
      </c>
      <c r="M77" s="31">
        <v>6.95634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205.6</v>
      </c>
      <c r="D78" s="36">
        <v>206.15</v>
      </c>
      <c r="E78" s="36">
        <v>204.25</v>
      </c>
      <c r="F78" s="36">
        <v>202.9</v>
      </c>
      <c r="G78" s="36">
        <v>201</v>
      </c>
      <c r="H78" s="36">
        <v>207.5</v>
      </c>
      <c r="I78" s="36">
        <v>209.40000000000003</v>
      </c>
      <c r="J78" s="36">
        <v>210.75</v>
      </c>
      <c r="K78" s="31">
        <v>208.05</v>
      </c>
      <c r="L78" s="31">
        <v>204.8</v>
      </c>
      <c r="M78" s="31">
        <v>129.49603999999999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1184.25</v>
      </c>
      <c r="D79" s="36">
        <v>1174.0666666666666</v>
      </c>
      <c r="E79" s="36">
        <v>1160.2333333333331</v>
      </c>
      <c r="F79" s="36">
        <v>1136.2166666666665</v>
      </c>
      <c r="G79" s="36">
        <v>1122.383333333333</v>
      </c>
      <c r="H79" s="36">
        <v>1198.0833333333333</v>
      </c>
      <c r="I79" s="36">
        <v>1211.9166666666667</v>
      </c>
      <c r="J79" s="36">
        <v>1235.9333333333334</v>
      </c>
      <c r="K79" s="31">
        <v>1187.9000000000001</v>
      </c>
      <c r="L79" s="31">
        <v>1150.05</v>
      </c>
      <c r="M79" s="31">
        <v>7.4015899999999997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235.3</v>
      </c>
      <c r="D80" s="36">
        <v>234.08333333333334</v>
      </c>
      <c r="E80" s="36">
        <v>230.81666666666669</v>
      </c>
      <c r="F80" s="36">
        <v>226.33333333333334</v>
      </c>
      <c r="G80" s="36">
        <v>223.06666666666669</v>
      </c>
      <c r="H80" s="36">
        <v>238.56666666666669</v>
      </c>
      <c r="I80" s="36">
        <v>241.83333333333334</v>
      </c>
      <c r="J80" s="36">
        <v>246.31666666666669</v>
      </c>
      <c r="K80" s="31">
        <v>237.35</v>
      </c>
      <c r="L80" s="31">
        <v>229.6</v>
      </c>
      <c r="M80" s="31">
        <v>354.75430999999998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623.29999999999995</v>
      </c>
      <c r="D81" s="36">
        <v>619.85</v>
      </c>
      <c r="E81" s="36">
        <v>612.45000000000005</v>
      </c>
      <c r="F81" s="36">
        <v>601.6</v>
      </c>
      <c r="G81" s="36">
        <v>594.20000000000005</v>
      </c>
      <c r="H81" s="36">
        <v>630.70000000000005</v>
      </c>
      <c r="I81" s="36">
        <v>638.09999999999991</v>
      </c>
      <c r="J81" s="36">
        <v>648.95000000000005</v>
      </c>
      <c r="K81" s="31">
        <v>627.25</v>
      </c>
      <c r="L81" s="31">
        <v>609</v>
      </c>
      <c r="M81" s="31">
        <v>78.816180000000003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1128.7</v>
      </c>
      <c r="D82" s="36">
        <v>1128.95</v>
      </c>
      <c r="E82" s="36">
        <v>1117.1500000000001</v>
      </c>
      <c r="F82" s="36">
        <v>1105.6000000000001</v>
      </c>
      <c r="G82" s="36">
        <v>1093.8000000000002</v>
      </c>
      <c r="H82" s="36">
        <v>1140.5</v>
      </c>
      <c r="I82" s="36">
        <v>1152.2999999999997</v>
      </c>
      <c r="J82" s="36">
        <v>1163.8499999999999</v>
      </c>
      <c r="K82" s="31">
        <v>1140.75</v>
      </c>
      <c r="L82" s="31">
        <v>1117.4000000000001</v>
      </c>
      <c r="M82" s="31">
        <v>59.274900000000002</v>
      </c>
      <c r="N82" s="1"/>
      <c r="O82" s="1"/>
    </row>
    <row r="83" spans="1:15" ht="12.75" customHeight="1">
      <c r="A83" s="33">
        <v>73</v>
      </c>
      <c r="B83" s="53" t="s">
        <v>830</v>
      </c>
      <c r="C83" s="31">
        <v>517.9</v>
      </c>
      <c r="D83" s="36">
        <v>520.30000000000007</v>
      </c>
      <c r="E83" s="36">
        <v>512.60000000000014</v>
      </c>
      <c r="F83" s="36">
        <v>507.30000000000007</v>
      </c>
      <c r="G83" s="36">
        <v>499.60000000000014</v>
      </c>
      <c r="H83" s="36">
        <v>525.60000000000014</v>
      </c>
      <c r="I83" s="36">
        <v>533.30000000000018</v>
      </c>
      <c r="J83" s="36">
        <v>538.60000000000014</v>
      </c>
      <c r="K83" s="31">
        <v>528</v>
      </c>
      <c r="L83" s="31">
        <v>515</v>
      </c>
      <c r="M83" s="31">
        <v>0.92044999999999999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273.89999999999998</v>
      </c>
      <c r="D84" s="36">
        <v>276.21666666666664</v>
      </c>
      <c r="E84" s="36">
        <v>270.18333333333328</v>
      </c>
      <c r="F84" s="36">
        <v>266.46666666666664</v>
      </c>
      <c r="G84" s="36">
        <v>260.43333333333328</v>
      </c>
      <c r="H84" s="36">
        <v>279.93333333333328</v>
      </c>
      <c r="I84" s="36">
        <v>285.9666666666667</v>
      </c>
      <c r="J84" s="36">
        <v>289.68333333333328</v>
      </c>
      <c r="K84" s="31">
        <v>282.25</v>
      </c>
      <c r="L84" s="31">
        <v>272.5</v>
      </c>
      <c r="M84" s="31">
        <v>49.634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1648.5</v>
      </c>
      <c r="D85" s="36">
        <v>1653.8333333333333</v>
      </c>
      <c r="E85" s="36">
        <v>1632.6666666666665</v>
      </c>
      <c r="F85" s="36">
        <v>1616.8333333333333</v>
      </c>
      <c r="G85" s="36">
        <v>1595.6666666666665</v>
      </c>
      <c r="H85" s="36">
        <v>1669.6666666666665</v>
      </c>
      <c r="I85" s="36">
        <v>1690.833333333333</v>
      </c>
      <c r="J85" s="36">
        <v>1706.6666666666665</v>
      </c>
      <c r="K85" s="31">
        <v>1675</v>
      </c>
      <c r="L85" s="31">
        <v>1638</v>
      </c>
      <c r="M85" s="31">
        <v>1.3199799999999999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774.75</v>
      </c>
      <c r="D86" s="36">
        <v>779.31666666666661</v>
      </c>
      <c r="E86" s="36">
        <v>768.23333333333323</v>
      </c>
      <c r="F86" s="36">
        <v>761.71666666666658</v>
      </c>
      <c r="G86" s="36">
        <v>750.63333333333321</v>
      </c>
      <c r="H86" s="36">
        <v>785.83333333333326</v>
      </c>
      <c r="I86" s="36">
        <v>796.91666666666674</v>
      </c>
      <c r="J86" s="36">
        <v>803.43333333333328</v>
      </c>
      <c r="K86" s="31">
        <v>790.4</v>
      </c>
      <c r="L86" s="31">
        <v>772.8</v>
      </c>
      <c r="M86" s="31">
        <v>11.868130000000001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5891.3</v>
      </c>
      <c r="D87" s="36">
        <v>5960.9000000000005</v>
      </c>
      <c r="E87" s="36">
        <v>5792.4000000000015</v>
      </c>
      <c r="F87" s="36">
        <v>5693.5000000000009</v>
      </c>
      <c r="G87" s="36">
        <v>5525.0000000000018</v>
      </c>
      <c r="H87" s="36">
        <v>6059.8000000000011</v>
      </c>
      <c r="I87" s="36">
        <v>6228.2999999999993</v>
      </c>
      <c r="J87" s="36">
        <v>6327.2000000000007</v>
      </c>
      <c r="K87" s="31">
        <v>6129.4</v>
      </c>
      <c r="L87" s="31">
        <v>5862</v>
      </c>
      <c r="M87" s="31">
        <v>0.33350000000000002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1308.05</v>
      </c>
      <c r="D88" s="36">
        <v>1295.2666666666667</v>
      </c>
      <c r="E88" s="36">
        <v>1277.7833333333333</v>
      </c>
      <c r="F88" s="36">
        <v>1247.5166666666667</v>
      </c>
      <c r="G88" s="36">
        <v>1230.0333333333333</v>
      </c>
      <c r="H88" s="36">
        <v>1325.5333333333333</v>
      </c>
      <c r="I88" s="36">
        <v>1343.0166666666664</v>
      </c>
      <c r="J88" s="36">
        <v>1373.2833333333333</v>
      </c>
      <c r="K88" s="31">
        <v>1312.75</v>
      </c>
      <c r="L88" s="31">
        <v>1265</v>
      </c>
      <c r="M88" s="31">
        <v>1.76332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1722.05</v>
      </c>
      <c r="D89" s="36">
        <v>1723.5666666666666</v>
      </c>
      <c r="E89" s="36">
        <v>1698.4833333333331</v>
      </c>
      <c r="F89" s="36">
        <v>1674.9166666666665</v>
      </c>
      <c r="G89" s="36">
        <v>1649.833333333333</v>
      </c>
      <c r="H89" s="36">
        <v>1747.1333333333332</v>
      </c>
      <c r="I89" s="36">
        <v>1772.2166666666667</v>
      </c>
      <c r="J89" s="36">
        <v>1795.7833333333333</v>
      </c>
      <c r="K89" s="31">
        <v>1748.65</v>
      </c>
      <c r="L89" s="31">
        <v>1700</v>
      </c>
      <c r="M89" s="31">
        <v>0.50187999999999999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569.1</v>
      </c>
      <c r="D90" s="36">
        <v>566.25</v>
      </c>
      <c r="E90" s="36">
        <v>552.85</v>
      </c>
      <c r="F90" s="36">
        <v>536.6</v>
      </c>
      <c r="G90" s="36">
        <v>523.20000000000005</v>
      </c>
      <c r="H90" s="36">
        <v>582.5</v>
      </c>
      <c r="I90" s="36">
        <v>595.90000000000009</v>
      </c>
      <c r="J90" s="36">
        <v>612.15</v>
      </c>
      <c r="K90" s="31">
        <v>579.65</v>
      </c>
      <c r="L90" s="31">
        <v>550</v>
      </c>
      <c r="M90" s="31">
        <v>32.929600000000001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28939.7</v>
      </c>
      <c r="D91" s="36">
        <v>28960.183333333331</v>
      </c>
      <c r="E91" s="36">
        <v>28570.366666666661</v>
      </c>
      <c r="F91" s="36">
        <v>28201.033333333329</v>
      </c>
      <c r="G91" s="36">
        <v>27811.21666666666</v>
      </c>
      <c r="H91" s="36">
        <v>29329.516666666663</v>
      </c>
      <c r="I91" s="36">
        <v>29719.333333333336</v>
      </c>
      <c r="J91" s="36">
        <v>30088.666666666664</v>
      </c>
      <c r="K91" s="31">
        <v>29350</v>
      </c>
      <c r="L91" s="31">
        <v>28590.85</v>
      </c>
      <c r="M91" s="31">
        <v>0.47199999999999998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995.25</v>
      </c>
      <c r="D92" s="36">
        <v>998.08333333333337</v>
      </c>
      <c r="E92" s="36">
        <v>984.16666666666674</v>
      </c>
      <c r="F92" s="36">
        <v>973.08333333333337</v>
      </c>
      <c r="G92" s="36">
        <v>959.16666666666674</v>
      </c>
      <c r="H92" s="36">
        <v>1009.1666666666667</v>
      </c>
      <c r="I92" s="36">
        <v>1023.0833333333335</v>
      </c>
      <c r="J92" s="36">
        <v>1034.1666666666667</v>
      </c>
      <c r="K92" s="31">
        <v>1012</v>
      </c>
      <c r="L92" s="31">
        <v>987</v>
      </c>
      <c r="M92" s="31">
        <v>1.29488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17.8</v>
      </c>
      <c r="D93" s="36">
        <v>17.600000000000001</v>
      </c>
      <c r="E93" s="36">
        <v>17.100000000000001</v>
      </c>
      <c r="F93" s="36">
        <v>16.399999999999999</v>
      </c>
      <c r="G93" s="36">
        <v>15.899999999999999</v>
      </c>
      <c r="H93" s="36">
        <v>18.300000000000004</v>
      </c>
      <c r="I93" s="36">
        <v>18.800000000000004</v>
      </c>
      <c r="J93" s="36">
        <v>19.500000000000007</v>
      </c>
      <c r="K93" s="31">
        <v>18.100000000000001</v>
      </c>
      <c r="L93" s="31">
        <v>16.899999999999999</v>
      </c>
      <c r="M93" s="31">
        <v>249.31483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4927.7</v>
      </c>
      <c r="D94" s="36">
        <v>4942.8499999999995</v>
      </c>
      <c r="E94" s="36">
        <v>4898.9999999999991</v>
      </c>
      <c r="F94" s="36">
        <v>4870.2999999999993</v>
      </c>
      <c r="G94" s="36">
        <v>4826.4499999999989</v>
      </c>
      <c r="H94" s="36">
        <v>4971.5499999999993</v>
      </c>
      <c r="I94" s="36">
        <v>5015.3999999999996</v>
      </c>
      <c r="J94" s="36">
        <v>5044.0999999999995</v>
      </c>
      <c r="K94" s="31">
        <v>4986.7</v>
      </c>
      <c r="L94" s="31">
        <v>4914.1499999999996</v>
      </c>
      <c r="M94" s="31">
        <v>3.1627700000000001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1828.6</v>
      </c>
      <c r="D95" s="36">
        <v>1834.5</v>
      </c>
      <c r="E95" s="36">
        <v>1799.1</v>
      </c>
      <c r="F95" s="36">
        <v>1769.6</v>
      </c>
      <c r="G95" s="36">
        <v>1734.1999999999998</v>
      </c>
      <c r="H95" s="36">
        <v>1864</v>
      </c>
      <c r="I95" s="36">
        <v>1899.4</v>
      </c>
      <c r="J95" s="36">
        <v>1928.9</v>
      </c>
      <c r="K95" s="31">
        <v>1869.9</v>
      </c>
      <c r="L95" s="31">
        <v>1805</v>
      </c>
      <c r="M95" s="31">
        <v>0.89644000000000001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628.15</v>
      </c>
      <c r="D96" s="36">
        <v>634.08333333333337</v>
      </c>
      <c r="E96" s="36">
        <v>620.16666666666674</v>
      </c>
      <c r="F96" s="36">
        <v>612.18333333333339</v>
      </c>
      <c r="G96" s="36">
        <v>598.26666666666677</v>
      </c>
      <c r="H96" s="36">
        <v>642.06666666666672</v>
      </c>
      <c r="I96" s="36">
        <v>655.98333333333346</v>
      </c>
      <c r="J96" s="36">
        <v>663.9666666666667</v>
      </c>
      <c r="K96" s="31">
        <v>648</v>
      </c>
      <c r="L96" s="31">
        <v>626.1</v>
      </c>
      <c r="M96" s="31">
        <v>0.94479999999999997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126.7</v>
      </c>
      <c r="D97" s="36">
        <v>127.28333333333335</v>
      </c>
      <c r="E97" s="36">
        <v>125.26666666666668</v>
      </c>
      <c r="F97" s="36">
        <v>123.83333333333333</v>
      </c>
      <c r="G97" s="36">
        <v>121.81666666666666</v>
      </c>
      <c r="H97" s="36">
        <v>128.7166666666667</v>
      </c>
      <c r="I97" s="36">
        <v>130.73333333333338</v>
      </c>
      <c r="J97" s="36">
        <v>132.16666666666671</v>
      </c>
      <c r="K97" s="31">
        <v>129.30000000000001</v>
      </c>
      <c r="L97" s="31">
        <v>125.85</v>
      </c>
      <c r="M97" s="31">
        <v>46.741590000000002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465</v>
      </c>
      <c r="D98" s="36">
        <v>473.65000000000003</v>
      </c>
      <c r="E98" s="36">
        <v>452.35000000000008</v>
      </c>
      <c r="F98" s="36">
        <v>439.70000000000005</v>
      </c>
      <c r="G98" s="36">
        <v>418.40000000000009</v>
      </c>
      <c r="H98" s="36">
        <v>486.30000000000007</v>
      </c>
      <c r="I98" s="36">
        <v>507.6</v>
      </c>
      <c r="J98" s="36">
        <v>520.25</v>
      </c>
      <c r="K98" s="31">
        <v>494.95</v>
      </c>
      <c r="L98" s="31">
        <v>461</v>
      </c>
      <c r="M98" s="31">
        <v>184.54088999999999</v>
      </c>
      <c r="N98" s="1"/>
      <c r="O98" s="1"/>
    </row>
    <row r="99" spans="1:15" ht="12.75" customHeight="1">
      <c r="A99" s="33">
        <v>89</v>
      </c>
      <c r="B99" s="53" t="s">
        <v>826</v>
      </c>
      <c r="C99" s="31">
        <v>441.1</v>
      </c>
      <c r="D99" s="36">
        <v>444.33333333333331</v>
      </c>
      <c r="E99" s="36">
        <v>434.76666666666665</v>
      </c>
      <c r="F99" s="36">
        <v>428.43333333333334</v>
      </c>
      <c r="G99" s="36">
        <v>418.86666666666667</v>
      </c>
      <c r="H99" s="36">
        <v>450.66666666666663</v>
      </c>
      <c r="I99" s="36">
        <v>460.23333333333335</v>
      </c>
      <c r="J99" s="36">
        <v>466.56666666666661</v>
      </c>
      <c r="K99" s="31">
        <v>453.9</v>
      </c>
      <c r="L99" s="31">
        <v>438</v>
      </c>
      <c r="M99" s="31">
        <v>24.14414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4901.6000000000004</v>
      </c>
      <c r="D100" s="36">
        <v>4958.25</v>
      </c>
      <c r="E100" s="36">
        <v>4826.3500000000004</v>
      </c>
      <c r="F100" s="36">
        <v>4751.1000000000004</v>
      </c>
      <c r="G100" s="36">
        <v>4619.2000000000007</v>
      </c>
      <c r="H100" s="36">
        <v>5033.5</v>
      </c>
      <c r="I100" s="36">
        <v>5165.3999999999996</v>
      </c>
      <c r="J100" s="36">
        <v>5240.6499999999996</v>
      </c>
      <c r="K100" s="31">
        <v>5090.1499999999996</v>
      </c>
      <c r="L100" s="31">
        <v>4883</v>
      </c>
      <c r="M100" s="31">
        <v>0.36319000000000001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351.4</v>
      </c>
      <c r="D101" s="36">
        <v>350.39999999999992</v>
      </c>
      <c r="E101" s="36">
        <v>348.09999999999985</v>
      </c>
      <c r="F101" s="36">
        <v>344.79999999999995</v>
      </c>
      <c r="G101" s="36">
        <v>342.49999999999989</v>
      </c>
      <c r="H101" s="36">
        <v>353.69999999999982</v>
      </c>
      <c r="I101" s="36">
        <v>355.99999999999989</v>
      </c>
      <c r="J101" s="36">
        <v>359.29999999999978</v>
      </c>
      <c r="K101" s="31">
        <v>352.7</v>
      </c>
      <c r="L101" s="31">
        <v>347.1</v>
      </c>
      <c r="M101" s="31">
        <v>0.93806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244.85</v>
      </c>
      <c r="D102" s="36">
        <v>245.18333333333331</v>
      </c>
      <c r="E102" s="36">
        <v>243.66666666666663</v>
      </c>
      <c r="F102" s="36">
        <v>242.48333333333332</v>
      </c>
      <c r="G102" s="36">
        <v>240.96666666666664</v>
      </c>
      <c r="H102" s="36">
        <v>246.36666666666662</v>
      </c>
      <c r="I102" s="36">
        <v>247.88333333333333</v>
      </c>
      <c r="J102" s="36">
        <v>249.06666666666661</v>
      </c>
      <c r="K102" s="31">
        <v>246.7</v>
      </c>
      <c r="L102" s="31">
        <v>244</v>
      </c>
      <c r="M102" s="31">
        <v>3.6171899999999999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792.55</v>
      </c>
      <c r="D103" s="36">
        <v>788.25</v>
      </c>
      <c r="E103" s="36">
        <v>778.75</v>
      </c>
      <c r="F103" s="36">
        <v>764.95</v>
      </c>
      <c r="G103" s="36">
        <v>755.45</v>
      </c>
      <c r="H103" s="36">
        <v>802.05</v>
      </c>
      <c r="I103" s="36">
        <v>811.55</v>
      </c>
      <c r="J103" s="36">
        <v>825.34999999999991</v>
      </c>
      <c r="K103" s="31">
        <v>797.75</v>
      </c>
      <c r="L103" s="31">
        <v>774.45</v>
      </c>
      <c r="M103" s="31">
        <v>3.4664700000000002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578.65</v>
      </c>
      <c r="D104" s="36">
        <v>575.35</v>
      </c>
      <c r="E104" s="36">
        <v>571.30000000000007</v>
      </c>
      <c r="F104" s="36">
        <v>563.95000000000005</v>
      </c>
      <c r="G104" s="36">
        <v>559.90000000000009</v>
      </c>
      <c r="H104" s="36">
        <v>582.70000000000005</v>
      </c>
      <c r="I104" s="36">
        <v>586.75</v>
      </c>
      <c r="J104" s="36">
        <v>594.1</v>
      </c>
      <c r="K104" s="31">
        <v>579.4</v>
      </c>
      <c r="L104" s="31">
        <v>568</v>
      </c>
      <c r="M104" s="31">
        <v>73.697850000000003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989.65</v>
      </c>
      <c r="D105" s="36">
        <v>983.91666666666663</v>
      </c>
      <c r="E105" s="36">
        <v>973.2833333333333</v>
      </c>
      <c r="F105" s="36">
        <v>956.91666666666663</v>
      </c>
      <c r="G105" s="36">
        <v>946.2833333333333</v>
      </c>
      <c r="H105" s="36">
        <v>1000.2833333333333</v>
      </c>
      <c r="I105" s="36">
        <v>1010.9166666666667</v>
      </c>
      <c r="J105" s="36">
        <v>1027.2833333333333</v>
      </c>
      <c r="K105" s="31">
        <v>994.55</v>
      </c>
      <c r="L105" s="31">
        <v>967.55</v>
      </c>
      <c r="M105" s="31">
        <v>1.80881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1081.55</v>
      </c>
      <c r="D106" s="36">
        <v>1081.2</v>
      </c>
      <c r="E106" s="36">
        <v>1067.4000000000001</v>
      </c>
      <c r="F106" s="36">
        <v>1053.25</v>
      </c>
      <c r="G106" s="36">
        <v>1039.45</v>
      </c>
      <c r="H106" s="36">
        <v>1095.3500000000001</v>
      </c>
      <c r="I106" s="36">
        <v>1109.1499999999999</v>
      </c>
      <c r="J106" s="36">
        <v>1123.3000000000002</v>
      </c>
      <c r="K106" s="31">
        <v>1095</v>
      </c>
      <c r="L106" s="31">
        <v>1067.05</v>
      </c>
      <c r="M106" s="31">
        <v>0.48402000000000001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213.65</v>
      </c>
      <c r="D107" s="36">
        <v>213.4666666666667</v>
      </c>
      <c r="E107" s="36">
        <v>210.13333333333338</v>
      </c>
      <c r="F107" s="36">
        <v>206.61666666666667</v>
      </c>
      <c r="G107" s="36">
        <v>203.28333333333336</v>
      </c>
      <c r="H107" s="36">
        <v>216.98333333333341</v>
      </c>
      <c r="I107" s="36">
        <v>220.31666666666672</v>
      </c>
      <c r="J107" s="36">
        <v>223.83333333333343</v>
      </c>
      <c r="K107" s="31">
        <v>216.8</v>
      </c>
      <c r="L107" s="31">
        <v>209.95</v>
      </c>
      <c r="M107" s="31">
        <v>116.55383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2843.35</v>
      </c>
      <c r="D108" s="36">
        <v>2861</v>
      </c>
      <c r="E108" s="36">
        <v>2817</v>
      </c>
      <c r="F108" s="36">
        <v>2790.65</v>
      </c>
      <c r="G108" s="36">
        <v>2746.65</v>
      </c>
      <c r="H108" s="36">
        <v>2887.35</v>
      </c>
      <c r="I108" s="36">
        <v>2931.35</v>
      </c>
      <c r="J108" s="36">
        <v>2957.7</v>
      </c>
      <c r="K108" s="31">
        <v>2905</v>
      </c>
      <c r="L108" s="31">
        <v>2834.65</v>
      </c>
      <c r="M108" s="31">
        <v>0.58087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63.3</v>
      </c>
      <c r="D109" s="36">
        <v>63.316666666666663</v>
      </c>
      <c r="E109" s="36">
        <v>62.683333333333323</v>
      </c>
      <c r="F109" s="36">
        <v>62.066666666666663</v>
      </c>
      <c r="G109" s="36">
        <v>61.433333333333323</v>
      </c>
      <c r="H109" s="36">
        <v>63.933333333333323</v>
      </c>
      <c r="I109" s="36">
        <v>64.566666666666663</v>
      </c>
      <c r="J109" s="36">
        <v>65.183333333333323</v>
      </c>
      <c r="K109" s="31">
        <v>63.95</v>
      </c>
      <c r="L109" s="31">
        <v>62.7</v>
      </c>
      <c r="M109" s="31">
        <v>100.99243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1918.55</v>
      </c>
      <c r="D110" s="36">
        <v>1928.2166666666665</v>
      </c>
      <c r="E110" s="36">
        <v>1898.4333333333329</v>
      </c>
      <c r="F110" s="36">
        <v>1878.3166666666664</v>
      </c>
      <c r="G110" s="36">
        <v>1848.5333333333328</v>
      </c>
      <c r="H110" s="36">
        <v>1948.333333333333</v>
      </c>
      <c r="I110" s="36">
        <v>1978.1166666666663</v>
      </c>
      <c r="J110" s="36">
        <v>1998.2333333333331</v>
      </c>
      <c r="K110" s="31">
        <v>1958</v>
      </c>
      <c r="L110" s="31">
        <v>1908.1</v>
      </c>
      <c r="M110" s="31">
        <v>6.3532799999999998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709.35</v>
      </c>
      <c r="D111" s="36">
        <v>710.45000000000016</v>
      </c>
      <c r="E111" s="36">
        <v>702.95000000000027</v>
      </c>
      <c r="F111" s="36">
        <v>696.55000000000007</v>
      </c>
      <c r="G111" s="36">
        <v>689.05000000000018</v>
      </c>
      <c r="H111" s="36">
        <v>716.85000000000036</v>
      </c>
      <c r="I111" s="36">
        <v>724.35000000000014</v>
      </c>
      <c r="J111" s="36">
        <v>730.75000000000045</v>
      </c>
      <c r="K111" s="31">
        <v>717.95</v>
      </c>
      <c r="L111" s="31">
        <v>704.05</v>
      </c>
      <c r="M111" s="31">
        <v>0.43121999999999999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1464.75</v>
      </c>
      <c r="D112" s="36">
        <v>1453.1666666666667</v>
      </c>
      <c r="E112" s="36">
        <v>1431.3833333333334</v>
      </c>
      <c r="F112" s="36">
        <v>1398.0166666666667</v>
      </c>
      <c r="G112" s="36">
        <v>1376.2333333333333</v>
      </c>
      <c r="H112" s="36">
        <v>1486.5333333333335</v>
      </c>
      <c r="I112" s="36">
        <v>1508.3166666666668</v>
      </c>
      <c r="J112" s="36">
        <v>1541.6833333333336</v>
      </c>
      <c r="K112" s="31">
        <v>1474.95</v>
      </c>
      <c r="L112" s="31">
        <v>1419.8</v>
      </c>
      <c r="M112" s="31">
        <v>1.3512599999999999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7596.5</v>
      </c>
      <c r="D113" s="36">
        <v>7592.6833333333334</v>
      </c>
      <c r="E113" s="36">
        <v>7546.5166666666664</v>
      </c>
      <c r="F113" s="36">
        <v>7496.5333333333328</v>
      </c>
      <c r="G113" s="36">
        <v>7450.3666666666659</v>
      </c>
      <c r="H113" s="36">
        <v>7642.666666666667</v>
      </c>
      <c r="I113" s="36">
        <v>7688.833333333333</v>
      </c>
      <c r="J113" s="36">
        <v>7738.8166666666675</v>
      </c>
      <c r="K113" s="31">
        <v>7638.85</v>
      </c>
      <c r="L113" s="31">
        <v>7542.7</v>
      </c>
      <c r="M113" s="31">
        <v>0.10816000000000001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797.65</v>
      </c>
      <c r="D114" s="36">
        <v>803.35</v>
      </c>
      <c r="E114" s="36">
        <v>784.30000000000007</v>
      </c>
      <c r="F114" s="36">
        <v>770.95</v>
      </c>
      <c r="G114" s="36">
        <v>751.90000000000009</v>
      </c>
      <c r="H114" s="36">
        <v>816.7</v>
      </c>
      <c r="I114" s="36">
        <v>835.75</v>
      </c>
      <c r="J114" s="36">
        <v>849.1</v>
      </c>
      <c r="K114" s="31">
        <v>822.4</v>
      </c>
      <c r="L114" s="31">
        <v>790</v>
      </c>
      <c r="M114" s="31">
        <v>2.8814500000000001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354.25</v>
      </c>
      <c r="D115" s="36">
        <v>353.2166666666667</v>
      </c>
      <c r="E115" s="36">
        <v>350.68333333333339</v>
      </c>
      <c r="F115" s="36">
        <v>347.11666666666667</v>
      </c>
      <c r="G115" s="36">
        <v>344.58333333333337</v>
      </c>
      <c r="H115" s="36">
        <v>356.78333333333342</v>
      </c>
      <c r="I115" s="36">
        <v>359.31666666666672</v>
      </c>
      <c r="J115" s="36">
        <v>362.88333333333344</v>
      </c>
      <c r="K115" s="31">
        <v>355.75</v>
      </c>
      <c r="L115" s="31">
        <v>349.65</v>
      </c>
      <c r="M115" s="31">
        <v>14.11214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491.95</v>
      </c>
      <c r="D116" s="36">
        <v>492.7166666666667</v>
      </c>
      <c r="E116" s="36">
        <v>463.23333333333335</v>
      </c>
      <c r="F116" s="36">
        <v>434.51666666666665</v>
      </c>
      <c r="G116" s="36">
        <v>405.0333333333333</v>
      </c>
      <c r="H116" s="36">
        <v>521.43333333333339</v>
      </c>
      <c r="I116" s="36">
        <v>550.91666666666674</v>
      </c>
      <c r="J116" s="36">
        <v>579.63333333333344</v>
      </c>
      <c r="K116" s="31">
        <v>522.20000000000005</v>
      </c>
      <c r="L116" s="31">
        <v>464</v>
      </c>
      <c r="M116" s="31">
        <v>3.6034600000000001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1076.95</v>
      </c>
      <c r="D117" s="36">
        <v>1070.5833333333333</v>
      </c>
      <c r="E117" s="36">
        <v>1054.3666666666666</v>
      </c>
      <c r="F117" s="36">
        <v>1031.7833333333333</v>
      </c>
      <c r="G117" s="36">
        <v>1015.5666666666666</v>
      </c>
      <c r="H117" s="36">
        <v>1093.1666666666665</v>
      </c>
      <c r="I117" s="36">
        <v>1109.3833333333332</v>
      </c>
      <c r="J117" s="36">
        <v>1131.9666666666665</v>
      </c>
      <c r="K117" s="31">
        <v>1086.8</v>
      </c>
      <c r="L117" s="31">
        <v>1048</v>
      </c>
      <c r="M117" s="31">
        <v>0.33866000000000002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1095.8499999999999</v>
      </c>
      <c r="D118" s="36">
        <v>1091.7833333333333</v>
      </c>
      <c r="E118" s="36">
        <v>1084.5666666666666</v>
      </c>
      <c r="F118" s="36">
        <v>1073.2833333333333</v>
      </c>
      <c r="G118" s="36">
        <v>1066.0666666666666</v>
      </c>
      <c r="H118" s="36">
        <v>1103.0666666666666</v>
      </c>
      <c r="I118" s="36">
        <v>1110.2833333333333</v>
      </c>
      <c r="J118" s="36">
        <v>1121.5666666666666</v>
      </c>
      <c r="K118" s="31">
        <v>1099</v>
      </c>
      <c r="L118" s="31">
        <v>1080.5</v>
      </c>
      <c r="M118" s="31">
        <v>6.3977899999999996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1470.9</v>
      </c>
      <c r="D119" s="36">
        <v>1474.9666666666665</v>
      </c>
      <c r="E119" s="36">
        <v>1455.9333333333329</v>
      </c>
      <c r="F119" s="36">
        <v>1440.9666666666665</v>
      </c>
      <c r="G119" s="36">
        <v>1421.9333333333329</v>
      </c>
      <c r="H119" s="36">
        <v>1489.9333333333329</v>
      </c>
      <c r="I119" s="36">
        <v>1508.9666666666662</v>
      </c>
      <c r="J119" s="36">
        <v>1523.9333333333329</v>
      </c>
      <c r="K119" s="31">
        <v>1494</v>
      </c>
      <c r="L119" s="31">
        <v>1460</v>
      </c>
      <c r="M119" s="31">
        <v>19.82189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137.55000000000001</v>
      </c>
      <c r="D120" s="36">
        <v>137</v>
      </c>
      <c r="E120" s="36">
        <v>136.15</v>
      </c>
      <c r="F120" s="36">
        <v>134.75</v>
      </c>
      <c r="G120" s="36">
        <v>133.9</v>
      </c>
      <c r="H120" s="36">
        <v>138.4</v>
      </c>
      <c r="I120" s="36">
        <v>139.25000000000003</v>
      </c>
      <c r="J120" s="36">
        <v>140.65</v>
      </c>
      <c r="K120" s="31">
        <v>137.85</v>
      </c>
      <c r="L120" s="31">
        <v>135.6</v>
      </c>
      <c r="M120" s="31">
        <v>27.357790000000001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1400.5</v>
      </c>
      <c r="D121" s="36">
        <v>1405.7</v>
      </c>
      <c r="E121" s="36">
        <v>1392.5500000000002</v>
      </c>
      <c r="F121" s="36">
        <v>1384.6000000000001</v>
      </c>
      <c r="G121" s="36">
        <v>1371.4500000000003</v>
      </c>
      <c r="H121" s="36">
        <v>1413.65</v>
      </c>
      <c r="I121" s="36">
        <v>1426.8000000000002</v>
      </c>
      <c r="J121" s="36">
        <v>1434.75</v>
      </c>
      <c r="K121" s="31">
        <v>1418.85</v>
      </c>
      <c r="L121" s="31">
        <v>1397.75</v>
      </c>
      <c r="M121" s="31">
        <v>0.75346000000000002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446.35</v>
      </c>
      <c r="D122" s="36">
        <v>444.38333333333338</v>
      </c>
      <c r="E122" s="36">
        <v>439.96666666666675</v>
      </c>
      <c r="F122" s="36">
        <v>433.58333333333337</v>
      </c>
      <c r="G122" s="36">
        <v>429.16666666666674</v>
      </c>
      <c r="H122" s="36">
        <v>450.76666666666677</v>
      </c>
      <c r="I122" s="36">
        <v>455.18333333333339</v>
      </c>
      <c r="J122" s="36">
        <v>461.56666666666678</v>
      </c>
      <c r="K122" s="31">
        <v>448.8</v>
      </c>
      <c r="L122" s="31">
        <v>438</v>
      </c>
      <c r="M122" s="31">
        <v>84.116150000000005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873.8</v>
      </c>
      <c r="D123" s="36">
        <v>875.23333333333323</v>
      </c>
      <c r="E123" s="36">
        <v>866.56666666666649</v>
      </c>
      <c r="F123" s="36">
        <v>859.33333333333326</v>
      </c>
      <c r="G123" s="36">
        <v>850.66666666666652</v>
      </c>
      <c r="H123" s="36">
        <v>882.46666666666647</v>
      </c>
      <c r="I123" s="36">
        <v>891.13333333333321</v>
      </c>
      <c r="J123" s="36">
        <v>898.36666666666645</v>
      </c>
      <c r="K123" s="31">
        <v>883.9</v>
      </c>
      <c r="L123" s="31">
        <v>868</v>
      </c>
      <c r="M123" s="31">
        <v>14.723660000000001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6504.7</v>
      </c>
      <c r="D124" s="36">
        <v>6528.1833333333334</v>
      </c>
      <c r="E124" s="36">
        <v>6431.5166666666664</v>
      </c>
      <c r="F124" s="36">
        <v>6358.333333333333</v>
      </c>
      <c r="G124" s="36">
        <v>6261.6666666666661</v>
      </c>
      <c r="H124" s="36">
        <v>6601.3666666666668</v>
      </c>
      <c r="I124" s="36">
        <v>6698.0333333333328</v>
      </c>
      <c r="J124" s="36">
        <v>6771.2166666666672</v>
      </c>
      <c r="K124" s="31">
        <v>6624.85</v>
      </c>
      <c r="L124" s="31">
        <v>6455</v>
      </c>
      <c r="M124" s="31">
        <v>4.7566699999999997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2534.65</v>
      </c>
      <c r="D125" s="36">
        <v>2535.6166666666668</v>
      </c>
      <c r="E125" s="36">
        <v>2516.6833333333334</v>
      </c>
      <c r="F125" s="36">
        <v>2498.7166666666667</v>
      </c>
      <c r="G125" s="36">
        <v>2479.7833333333333</v>
      </c>
      <c r="H125" s="36">
        <v>2553.5833333333335</v>
      </c>
      <c r="I125" s="36">
        <v>2572.5166666666669</v>
      </c>
      <c r="J125" s="36">
        <v>2590.4833333333336</v>
      </c>
      <c r="K125" s="31">
        <v>2554.5500000000002</v>
      </c>
      <c r="L125" s="31">
        <v>2517.65</v>
      </c>
      <c r="M125" s="31">
        <v>0.92374000000000001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3109.2</v>
      </c>
      <c r="D126" s="36">
        <v>3114.0333333333333</v>
      </c>
      <c r="E126" s="36">
        <v>3078.1666666666665</v>
      </c>
      <c r="F126" s="36">
        <v>3047.1333333333332</v>
      </c>
      <c r="G126" s="36">
        <v>3011.2666666666664</v>
      </c>
      <c r="H126" s="36">
        <v>3145.0666666666666</v>
      </c>
      <c r="I126" s="36">
        <v>3180.9333333333334</v>
      </c>
      <c r="J126" s="36">
        <v>3211.9666666666667</v>
      </c>
      <c r="K126" s="31">
        <v>3149.9</v>
      </c>
      <c r="L126" s="31">
        <v>3083</v>
      </c>
      <c r="M126" s="31">
        <v>2.3944999999999999</v>
      </c>
      <c r="N126" s="1"/>
      <c r="O126" s="1"/>
    </row>
    <row r="127" spans="1:15" ht="12.75" customHeight="1">
      <c r="A127" s="33">
        <v>117</v>
      </c>
      <c r="B127" s="53" t="s">
        <v>893</v>
      </c>
      <c r="C127" s="31">
        <v>1478.8</v>
      </c>
      <c r="D127" s="36">
        <v>1467.9833333333336</v>
      </c>
      <c r="E127" s="36">
        <v>1450.9666666666672</v>
      </c>
      <c r="F127" s="36">
        <v>1423.1333333333337</v>
      </c>
      <c r="G127" s="36">
        <v>1406.1166666666672</v>
      </c>
      <c r="H127" s="36">
        <v>1495.8166666666671</v>
      </c>
      <c r="I127" s="36">
        <v>1512.8333333333335</v>
      </c>
      <c r="J127" s="36">
        <v>1540.666666666667</v>
      </c>
      <c r="K127" s="31">
        <v>1485</v>
      </c>
      <c r="L127" s="31">
        <v>1440.15</v>
      </c>
      <c r="M127" s="31">
        <v>0.43759999999999999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978.05</v>
      </c>
      <c r="D128" s="36">
        <v>979.76666666666654</v>
      </c>
      <c r="E128" s="36">
        <v>970.6333333333331</v>
      </c>
      <c r="F128" s="36">
        <v>963.21666666666658</v>
      </c>
      <c r="G128" s="36">
        <v>954.08333333333314</v>
      </c>
      <c r="H128" s="36">
        <v>987.18333333333305</v>
      </c>
      <c r="I128" s="36">
        <v>996.31666666666649</v>
      </c>
      <c r="J128" s="36">
        <v>1003.733333333333</v>
      </c>
      <c r="K128" s="31">
        <v>988.9</v>
      </c>
      <c r="L128" s="31">
        <v>972.35</v>
      </c>
      <c r="M128" s="31">
        <v>6.2798600000000002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1087.45</v>
      </c>
      <c r="D129" s="36">
        <v>1082.8666666666666</v>
      </c>
      <c r="E129" s="36">
        <v>1070.7333333333331</v>
      </c>
      <c r="F129" s="36">
        <v>1054.0166666666667</v>
      </c>
      <c r="G129" s="36">
        <v>1041.8833333333332</v>
      </c>
      <c r="H129" s="36">
        <v>1099.583333333333</v>
      </c>
      <c r="I129" s="36">
        <v>1111.7166666666667</v>
      </c>
      <c r="J129" s="36">
        <v>1128.4333333333329</v>
      </c>
      <c r="K129" s="31">
        <v>1095</v>
      </c>
      <c r="L129" s="31">
        <v>1066.1500000000001</v>
      </c>
      <c r="M129" s="31">
        <v>4.0791899999999996</v>
      </c>
      <c r="N129" s="1"/>
      <c r="O129" s="1"/>
    </row>
    <row r="130" spans="1:15" ht="12.75" customHeight="1">
      <c r="A130" s="33">
        <v>120</v>
      </c>
      <c r="B130" s="53" t="s">
        <v>832</v>
      </c>
      <c r="C130" s="31">
        <v>4290.05</v>
      </c>
      <c r="D130" s="36">
        <v>4281.3833333333332</v>
      </c>
      <c r="E130" s="36">
        <v>4238.7666666666664</v>
      </c>
      <c r="F130" s="36">
        <v>4187.4833333333336</v>
      </c>
      <c r="G130" s="36">
        <v>4144.8666666666668</v>
      </c>
      <c r="H130" s="36">
        <v>4332.6666666666661</v>
      </c>
      <c r="I130" s="36">
        <v>4375.2833333333328</v>
      </c>
      <c r="J130" s="36">
        <v>4426.5666666666657</v>
      </c>
      <c r="K130" s="31">
        <v>4324</v>
      </c>
      <c r="L130" s="31">
        <v>4230.1000000000004</v>
      </c>
      <c r="M130" s="31">
        <v>0.25480999999999998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1484.05</v>
      </c>
      <c r="D131" s="36">
        <v>1480.7833333333335</v>
      </c>
      <c r="E131" s="36">
        <v>1465.366666666667</v>
      </c>
      <c r="F131" s="36">
        <v>1446.6833333333334</v>
      </c>
      <c r="G131" s="36">
        <v>1431.2666666666669</v>
      </c>
      <c r="H131" s="36">
        <v>1499.4666666666672</v>
      </c>
      <c r="I131" s="36">
        <v>1514.8833333333337</v>
      </c>
      <c r="J131" s="36">
        <v>1533.5666666666673</v>
      </c>
      <c r="K131" s="31">
        <v>1496.2</v>
      </c>
      <c r="L131" s="31">
        <v>1462.1</v>
      </c>
      <c r="M131" s="31">
        <v>0.74804000000000004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295.75</v>
      </c>
      <c r="D132" s="36">
        <v>294.66666666666669</v>
      </c>
      <c r="E132" s="36">
        <v>292.33333333333337</v>
      </c>
      <c r="F132" s="36">
        <v>288.91666666666669</v>
      </c>
      <c r="G132" s="36">
        <v>286.58333333333337</v>
      </c>
      <c r="H132" s="36">
        <v>298.08333333333337</v>
      </c>
      <c r="I132" s="36">
        <v>300.41666666666674</v>
      </c>
      <c r="J132" s="36">
        <v>303.83333333333337</v>
      </c>
      <c r="K132" s="31">
        <v>297</v>
      </c>
      <c r="L132" s="31">
        <v>291.25</v>
      </c>
      <c r="M132" s="31">
        <v>26.034829999999999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2726.15</v>
      </c>
      <c r="D133" s="36">
        <v>2735.7666666666664</v>
      </c>
      <c r="E133" s="36">
        <v>2708.1833333333329</v>
      </c>
      <c r="F133" s="36">
        <v>2690.2166666666667</v>
      </c>
      <c r="G133" s="36">
        <v>2662.6333333333332</v>
      </c>
      <c r="H133" s="36">
        <v>2753.7333333333327</v>
      </c>
      <c r="I133" s="36">
        <v>2781.3166666666666</v>
      </c>
      <c r="J133" s="36">
        <v>2799.2833333333324</v>
      </c>
      <c r="K133" s="31">
        <v>2763.35</v>
      </c>
      <c r="L133" s="31">
        <v>2717.8</v>
      </c>
      <c r="M133" s="31">
        <v>4.3183800000000003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2035.5</v>
      </c>
      <c r="D134" s="36">
        <v>2032.9166666666667</v>
      </c>
      <c r="E134" s="36">
        <v>2021.2333333333336</v>
      </c>
      <c r="F134" s="36">
        <v>2006.9666666666669</v>
      </c>
      <c r="G134" s="36">
        <v>1995.2833333333338</v>
      </c>
      <c r="H134" s="36">
        <v>2047.1833333333334</v>
      </c>
      <c r="I134" s="36">
        <v>2058.8666666666663</v>
      </c>
      <c r="J134" s="36">
        <v>2073.1333333333332</v>
      </c>
      <c r="K134" s="31">
        <v>2044.6</v>
      </c>
      <c r="L134" s="31">
        <v>2018.65</v>
      </c>
      <c r="M134" s="31">
        <v>3.1749900000000002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962.25</v>
      </c>
      <c r="D135" s="36">
        <v>962.31666666666661</v>
      </c>
      <c r="E135" s="36">
        <v>951.48333333333323</v>
      </c>
      <c r="F135" s="36">
        <v>940.71666666666658</v>
      </c>
      <c r="G135" s="36">
        <v>929.88333333333321</v>
      </c>
      <c r="H135" s="36">
        <v>973.08333333333326</v>
      </c>
      <c r="I135" s="36">
        <v>983.91666666666674</v>
      </c>
      <c r="J135" s="36">
        <v>994.68333333333328</v>
      </c>
      <c r="K135" s="31">
        <v>973.15</v>
      </c>
      <c r="L135" s="31">
        <v>951.55</v>
      </c>
      <c r="M135" s="31">
        <v>0.27753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909.9</v>
      </c>
      <c r="D136" s="36">
        <v>909.36666666666679</v>
      </c>
      <c r="E136" s="36">
        <v>901.73333333333358</v>
      </c>
      <c r="F136" s="36">
        <v>893.56666666666683</v>
      </c>
      <c r="G136" s="36">
        <v>885.93333333333362</v>
      </c>
      <c r="H136" s="36">
        <v>917.53333333333353</v>
      </c>
      <c r="I136" s="36">
        <v>925.16666666666674</v>
      </c>
      <c r="J136" s="36">
        <v>933.33333333333348</v>
      </c>
      <c r="K136" s="31">
        <v>917</v>
      </c>
      <c r="L136" s="31">
        <v>901.2</v>
      </c>
      <c r="M136" s="31">
        <v>25.623059999999999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541.1</v>
      </c>
      <c r="D137" s="36">
        <v>541.40000000000009</v>
      </c>
      <c r="E137" s="36">
        <v>537.85000000000014</v>
      </c>
      <c r="F137" s="36">
        <v>534.6</v>
      </c>
      <c r="G137" s="36">
        <v>531.05000000000007</v>
      </c>
      <c r="H137" s="36">
        <v>544.6500000000002</v>
      </c>
      <c r="I137" s="36">
        <v>548.20000000000016</v>
      </c>
      <c r="J137" s="36">
        <v>551.45000000000027</v>
      </c>
      <c r="K137" s="31">
        <v>544.95000000000005</v>
      </c>
      <c r="L137" s="31">
        <v>538.15</v>
      </c>
      <c r="M137" s="31">
        <v>7.6240600000000001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2055.4499999999998</v>
      </c>
      <c r="D138" s="36">
        <v>2047.1666666666667</v>
      </c>
      <c r="E138" s="36">
        <v>2033.2833333333333</v>
      </c>
      <c r="F138" s="36">
        <v>2011.1166666666666</v>
      </c>
      <c r="G138" s="36">
        <v>1997.2333333333331</v>
      </c>
      <c r="H138" s="36">
        <v>2069.3333333333335</v>
      </c>
      <c r="I138" s="36">
        <v>2083.2166666666672</v>
      </c>
      <c r="J138" s="36">
        <v>2105.3833333333337</v>
      </c>
      <c r="K138" s="31">
        <v>2061.0500000000002</v>
      </c>
      <c r="L138" s="31">
        <v>2025</v>
      </c>
      <c r="M138" s="31">
        <v>2.1975899999999999</v>
      </c>
      <c r="N138" s="1"/>
      <c r="O138" s="1"/>
    </row>
    <row r="139" spans="1:15" ht="12.75" customHeight="1">
      <c r="A139" s="33">
        <v>129</v>
      </c>
      <c r="B139" s="53" t="s">
        <v>833</v>
      </c>
      <c r="C139" s="31">
        <v>2662.95</v>
      </c>
      <c r="D139" s="36">
        <v>2611.3833333333337</v>
      </c>
      <c r="E139" s="36">
        <v>2522.8666666666672</v>
      </c>
      <c r="F139" s="36">
        <v>2382.7833333333338</v>
      </c>
      <c r="G139" s="36">
        <v>2294.2666666666673</v>
      </c>
      <c r="H139" s="36">
        <v>2751.4666666666672</v>
      </c>
      <c r="I139" s="36">
        <v>2839.9833333333336</v>
      </c>
      <c r="J139" s="36">
        <v>2980.0666666666671</v>
      </c>
      <c r="K139" s="31">
        <v>2699.9</v>
      </c>
      <c r="L139" s="31">
        <v>2471.3000000000002</v>
      </c>
      <c r="M139" s="31">
        <v>8.9891000000000005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508.65</v>
      </c>
      <c r="D140" s="36">
        <v>509.61666666666662</v>
      </c>
      <c r="E140" s="36">
        <v>506.08333333333326</v>
      </c>
      <c r="F140" s="36">
        <v>503.51666666666665</v>
      </c>
      <c r="G140" s="36">
        <v>499.98333333333329</v>
      </c>
      <c r="H140" s="36">
        <v>512.18333333333317</v>
      </c>
      <c r="I140" s="36">
        <v>515.7166666666667</v>
      </c>
      <c r="J140" s="36">
        <v>518.28333333333319</v>
      </c>
      <c r="K140" s="31">
        <v>513.15</v>
      </c>
      <c r="L140" s="31">
        <v>507.05</v>
      </c>
      <c r="M140" s="31">
        <v>2.6371000000000002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2221.25</v>
      </c>
      <c r="D141" s="36">
        <v>2220.7333333333336</v>
      </c>
      <c r="E141" s="36">
        <v>2206.666666666667</v>
      </c>
      <c r="F141" s="36">
        <v>2192.0833333333335</v>
      </c>
      <c r="G141" s="36">
        <v>2178.0166666666669</v>
      </c>
      <c r="H141" s="36">
        <v>2235.3166666666671</v>
      </c>
      <c r="I141" s="36">
        <v>2249.3833333333337</v>
      </c>
      <c r="J141" s="36">
        <v>2263.9666666666672</v>
      </c>
      <c r="K141" s="31">
        <v>2234.8000000000002</v>
      </c>
      <c r="L141" s="31">
        <v>2206.15</v>
      </c>
      <c r="M141" s="31">
        <v>1.8452999999999999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465.3</v>
      </c>
      <c r="D142" s="36">
        <v>468.23333333333335</v>
      </c>
      <c r="E142" s="36">
        <v>458.06666666666672</v>
      </c>
      <c r="F142" s="36">
        <v>450.83333333333337</v>
      </c>
      <c r="G142" s="36">
        <v>440.66666666666674</v>
      </c>
      <c r="H142" s="36">
        <v>475.4666666666667</v>
      </c>
      <c r="I142" s="36">
        <v>485.63333333333333</v>
      </c>
      <c r="J142" s="36">
        <v>492.86666666666667</v>
      </c>
      <c r="K142" s="31">
        <v>478.4</v>
      </c>
      <c r="L142" s="31">
        <v>461</v>
      </c>
      <c r="M142" s="31">
        <v>98.632099999999994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138.6</v>
      </c>
      <c r="D143" s="36">
        <v>138.63333333333333</v>
      </c>
      <c r="E143" s="36">
        <v>137.46666666666664</v>
      </c>
      <c r="F143" s="36">
        <v>136.33333333333331</v>
      </c>
      <c r="G143" s="36">
        <v>135.16666666666663</v>
      </c>
      <c r="H143" s="36">
        <v>139.76666666666665</v>
      </c>
      <c r="I143" s="36">
        <v>140.93333333333334</v>
      </c>
      <c r="J143" s="36">
        <v>142.06666666666666</v>
      </c>
      <c r="K143" s="31">
        <v>139.80000000000001</v>
      </c>
      <c r="L143" s="31">
        <v>137.5</v>
      </c>
      <c r="M143" s="31">
        <v>23.991710000000001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154.4</v>
      </c>
      <c r="D144" s="36">
        <v>154.73333333333332</v>
      </c>
      <c r="E144" s="36">
        <v>153.46666666666664</v>
      </c>
      <c r="F144" s="36">
        <v>152.53333333333333</v>
      </c>
      <c r="G144" s="36">
        <v>151.26666666666665</v>
      </c>
      <c r="H144" s="36">
        <v>155.66666666666663</v>
      </c>
      <c r="I144" s="36">
        <v>156.93333333333334</v>
      </c>
      <c r="J144" s="36">
        <v>157.86666666666662</v>
      </c>
      <c r="K144" s="31">
        <v>156</v>
      </c>
      <c r="L144" s="31">
        <v>153.80000000000001</v>
      </c>
      <c r="M144" s="31">
        <v>25.616869999999999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3482.4</v>
      </c>
      <c r="D145" s="36">
        <v>3491.7999999999997</v>
      </c>
      <c r="E145" s="36">
        <v>3464.5999999999995</v>
      </c>
      <c r="F145" s="36">
        <v>3446.7999999999997</v>
      </c>
      <c r="G145" s="36">
        <v>3419.5999999999995</v>
      </c>
      <c r="H145" s="36">
        <v>3509.5999999999995</v>
      </c>
      <c r="I145" s="36">
        <v>3536.7999999999993</v>
      </c>
      <c r="J145" s="36">
        <v>3554.5999999999995</v>
      </c>
      <c r="K145" s="31">
        <v>3519</v>
      </c>
      <c r="L145" s="31">
        <v>3474</v>
      </c>
      <c r="M145" s="31">
        <v>3.4739599999999999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7004.95</v>
      </c>
      <c r="D146" s="36">
        <v>6902.3166666666666</v>
      </c>
      <c r="E146" s="36">
        <v>6782.6333333333332</v>
      </c>
      <c r="F146" s="36">
        <v>6560.3166666666666</v>
      </c>
      <c r="G146" s="36">
        <v>6440.6333333333332</v>
      </c>
      <c r="H146" s="36">
        <v>7124.6333333333332</v>
      </c>
      <c r="I146" s="36">
        <v>7244.3166666666657</v>
      </c>
      <c r="J146" s="36">
        <v>7466.6333333333332</v>
      </c>
      <c r="K146" s="31">
        <v>7022</v>
      </c>
      <c r="L146" s="31">
        <v>6680</v>
      </c>
      <c r="M146" s="31">
        <v>6.4424799999999998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2328.1</v>
      </c>
      <c r="D147" s="36">
        <v>2337.3166666666671</v>
      </c>
      <c r="E147" s="36">
        <v>2306.1333333333341</v>
      </c>
      <c r="F147" s="36">
        <v>2284.166666666667</v>
      </c>
      <c r="G147" s="36">
        <v>2252.983333333334</v>
      </c>
      <c r="H147" s="36">
        <v>2359.2833333333342</v>
      </c>
      <c r="I147" s="36">
        <v>2390.4666666666676</v>
      </c>
      <c r="J147" s="36">
        <v>2412.4333333333343</v>
      </c>
      <c r="K147" s="31">
        <v>2368.5</v>
      </c>
      <c r="L147" s="31">
        <v>2315.35</v>
      </c>
      <c r="M147" s="31">
        <v>1.64927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6193.55</v>
      </c>
      <c r="D148" s="36">
        <v>6279.55</v>
      </c>
      <c r="E148" s="36">
        <v>6086.1</v>
      </c>
      <c r="F148" s="36">
        <v>5978.6500000000005</v>
      </c>
      <c r="G148" s="36">
        <v>5785.2000000000007</v>
      </c>
      <c r="H148" s="36">
        <v>6387</v>
      </c>
      <c r="I148" s="36">
        <v>6580.4499999999989</v>
      </c>
      <c r="J148" s="36">
        <v>6687.9</v>
      </c>
      <c r="K148" s="31">
        <v>6473</v>
      </c>
      <c r="L148" s="31">
        <v>6172.1</v>
      </c>
      <c r="M148" s="31">
        <v>5.7528600000000001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623.4</v>
      </c>
      <c r="D149" s="36">
        <v>626.45000000000005</v>
      </c>
      <c r="E149" s="36">
        <v>618.90000000000009</v>
      </c>
      <c r="F149" s="36">
        <v>614.40000000000009</v>
      </c>
      <c r="G149" s="36">
        <v>606.85000000000014</v>
      </c>
      <c r="H149" s="36">
        <v>630.95000000000005</v>
      </c>
      <c r="I149" s="36">
        <v>638.5</v>
      </c>
      <c r="J149" s="36">
        <v>643</v>
      </c>
      <c r="K149" s="31">
        <v>634</v>
      </c>
      <c r="L149" s="31">
        <v>621.95000000000005</v>
      </c>
      <c r="M149" s="31">
        <v>1.3609500000000001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406.1</v>
      </c>
      <c r="D150" s="36">
        <v>407.41666666666669</v>
      </c>
      <c r="E150" s="36">
        <v>401.53333333333336</v>
      </c>
      <c r="F150" s="36">
        <v>396.9666666666667</v>
      </c>
      <c r="G150" s="36">
        <v>391.08333333333337</v>
      </c>
      <c r="H150" s="36">
        <v>411.98333333333335</v>
      </c>
      <c r="I150" s="36">
        <v>417.86666666666667</v>
      </c>
      <c r="J150" s="36">
        <v>422.43333333333334</v>
      </c>
      <c r="K150" s="31">
        <v>413.3</v>
      </c>
      <c r="L150" s="31">
        <v>402.85</v>
      </c>
      <c r="M150" s="31">
        <v>5.5075000000000003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190.2</v>
      </c>
      <c r="D151" s="36">
        <v>189.65</v>
      </c>
      <c r="E151" s="36">
        <v>188.10000000000002</v>
      </c>
      <c r="F151" s="36">
        <v>186.00000000000003</v>
      </c>
      <c r="G151" s="36">
        <v>184.45000000000005</v>
      </c>
      <c r="H151" s="36">
        <v>191.75</v>
      </c>
      <c r="I151" s="36">
        <v>193.3</v>
      </c>
      <c r="J151" s="36">
        <v>195.39999999999998</v>
      </c>
      <c r="K151" s="31">
        <v>191.2</v>
      </c>
      <c r="L151" s="31">
        <v>187.55</v>
      </c>
      <c r="M151" s="31">
        <v>3.4644300000000001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48.85</v>
      </c>
      <c r="D152" s="36">
        <v>49.050000000000004</v>
      </c>
      <c r="E152" s="36">
        <v>48.300000000000011</v>
      </c>
      <c r="F152" s="36">
        <v>47.750000000000007</v>
      </c>
      <c r="G152" s="36">
        <v>47.000000000000014</v>
      </c>
      <c r="H152" s="36">
        <v>49.600000000000009</v>
      </c>
      <c r="I152" s="36">
        <v>50.349999999999994</v>
      </c>
      <c r="J152" s="36">
        <v>50.900000000000006</v>
      </c>
      <c r="K152" s="31">
        <v>49.8</v>
      </c>
      <c r="L152" s="31">
        <v>48.5</v>
      </c>
      <c r="M152" s="31">
        <v>244.63103000000001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3843.55</v>
      </c>
      <c r="D153" s="36">
        <v>3829.4666666666672</v>
      </c>
      <c r="E153" s="36">
        <v>3790.1333333333341</v>
      </c>
      <c r="F153" s="36">
        <v>3736.7166666666672</v>
      </c>
      <c r="G153" s="36">
        <v>3697.3833333333341</v>
      </c>
      <c r="H153" s="36">
        <v>3882.8833333333341</v>
      </c>
      <c r="I153" s="36">
        <v>3922.2166666666672</v>
      </c>
      <c r="J153" s="36">
        <v>3975.6333333333341</v>
      </c>
      <c r="K153" s="31">
        <v>3868.8</v>
      </c>
      <c r="L153" s="31">
        <v>3776.05</v>
      </c>
      <c r="M153" s="31">
        <v>6.6594600000000002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680.6</v>
      </c>
      <c r="D154" s="36">
        <v>676.78333333333342</v>
      </c>
      <c r="E154" s="36">
        <v>657.11666666666679</v>
      </c>
      <c r="F154" s="36">
        <v>633.63333333333333</v>
      </c>
      <c r="G154" s="36">
        <v>613.9666666666667</v>
      </c>
      <c r="H154" s="36">
        <v>700.26666666666688</v>
      </c>
      <c r="I154" s="36">
        <v>719.93333333333362</v>
      </c>
      <c r="J154" s="36">
        <v>743.41666666666697</v>
      </c>
      <c r="K154" s="31">
        <v>696.45</v>
      </c>
      <c r="L154" s="31">
        <v>653.29999999999995</v>
      </c>
      <c r="M154" s="31">
        <v>18.908169999999998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455</v>
      </c>
      <c r="D155" s="36">
        <v>458.01666666666665</v>
      </c>
      <c r="E155" s="36">
        <v>449.18333333333328</v>
      </c>
      <c r="F155" s="36">
        <v>443.36666666666662</v>
      </c>
      <c r="G155" s="36">
        <v>434.53333333333325</v>
      </c>
      <c r="H155" s="36">
        <v>463.83333333333331</v>
      </c>
      <c r="I155" s="36">
        <v>472.66666666666669</v>
      </c>
      <c r="J155" s="36">
        <v>478.48333333333335</v>
      </c>
      <c r="K155" s="31">
        <v>466.85</v>
      </c>
      <c r="L155" s="31">
        <v>452.2</v>
      </c>
      <c r="M155" s="31">
        <v>5.6122899999999998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1828.25</v>
      </c>
      <c r="D156" s="36">
        <v>1837.0833333333333</v>
      </c>
      <c r="E156" s="36">
        <v>1811.1666666666665</v>
      </c>
      <c r="F156" s="36">
        <v>1794.0833333333333</v>
      </c>
      <c r="G156" s="36">
        <v>1768.1666666666665</v>
      </c>
      <c r="H156" s="36">
        <v>1854.1666666666665</v>
      </c>
      <c r="I156" s="36">
        <v>1880.083333333333</v>
      </c>
      <c r="J156" s="36">
        <v>1897.1666666666665</v>
      </c>
      <c r="K156" s="31">
        <v>1863</v>
      </c>
      <c r="L156" s="31">
        <v>1820</v>
      </c>
      <c r="M156" s="31">
        <v>0.29876000000000003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215.7</v>
      </c>
      <c r="D157" s="36">
        <v>214.6</v>
      </c>
      <c r="E157" s="36">
        <v>211.64999999999998</v>
      </c>
      <c r="F157" s="36">
        <v>207.6</v>
      </c>
      <c r="G157" s="36">
        <v>204.64999999999998</v>
      </c>
      <c r="H157" s="36">
        <v>218.64999999999998</v>
      </c>
      <c r="I157" s="36">
        <v>221.59999999999997</v>
      </c>
      <c r="J157" s="36">
        <v>225.64999999999998</v>
      </c>
      <c r="K157" s="31">
        <v>217.55</v>
      </c>
      <c r="L157" s="31">
        <v>210.55</v>
      </c>
      <c r="M157" s="31">
        <v>48.22213</v>
      </c>
      <c r="N157" s="1"/>
      <c r="O157" s="1"/>
    </row>
    <row r="158" spans="1:15" ht="12.75" customHeight="1">
      <c r="A158" s="33">
        <v>148</v>
      </c>
      <c r="B158" s="53" t="s">
        <v>851</v>
      </c>
      <c r="C158" s="31">
        <v>1186.7</v>
      </c>
      <c r="D158" s="36">
        <v>1194.0833333333333</v>
      </c>
      <c r="E158" s="36">
        <v>1164.5666666666666</v>
      </c>
      <c r="F158" s="36">
        <v>1142.4333333333334</v>
      </c>
      <c r="G158" s="36">
        <v>1112.9166666666667</v>
      </c>
      <c r="H158" s="36">
        <v>1216.2166666666665</v>
      </c>
      <c r="I158" s="36">
        <v>1245.7333333333333</v>
      </c>
      <c r="J158" s="36">
        <v>1267.8666666666663</v>
      </c>
      <c r="K158" s="31">
        <v>1223.5999999999999</v>
      </c>
      <c r="L158" s="31">
        <v>1171.95</v>
      </c>
      <c r="M158" s="31">
        <v>0.71052999999999999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101.5</v>
      </c>
      <c r="D159" s="36">
        <v>101.39999999999999</v>
      </c>
      <c r="E159" s="36">
        <v>100.09999999999998</v>
      </c>
      <c r="F159" s="36">
        <v>98.699999999999989</v>
      </c>
      <c r="G159" s="36">
        <v>97.399999999999977</v>
      </c>
      <c r="H159" s="36">
        <v>102.79999999999998</v>
      </c>
      <c r="I159" s="36">
        <v>104.1</v>
      </c>
      <c r="J159" s="36">
        <v>105.49999999999999</v>
      </c>
      <c r="K159" s="31">
        <v>102.7</v>
      </c>
      <c r="L159" s="31">
        <v>100</v>
      </c>
      <c r="M159" s="31">
        <v>14.862170000000001</v>
      </c>
      <c r="N159" s="1"/>
      <c r="O159" s="1"/>
    </row>
    <row r="160" spans="1:15" ht="12.75" customHeight="1">
      <c r="A160" s="33">
        <v>150</v>
      </c>
      <c r="B160" s="53" t="s">
        <v>834</v>
      </c>
      <c r="C160" s="31">
        <v>886.05</v>
      </c>
      <c r="D160" s="36">
        <v>883.68333333333339</v>
      </c>
      <c r="E160" s="36">
        <v>875.36666666666679</v>
      </c>
      <c r="F160" s="36">
        <v>864.68333333333339</v>
      </c>
      <c r="G160" s="36">
        <v>856.36666666666679</v>
      </c>
      <c r="H160" s="36">
        <v>894.36666666666679</v>
      </c>
      <c r="I160" s="36">
        <v>902.68333333333339</v>
      </c>
      <c r="J160" s="36">
        <v>913.36666666666679</v>
      </c>
      <c r="K160" s="31">
        <v>892</v>
      </c>
      <c r="L160" s="31">
        <v>873</v>
      </c>
      <c r="M160" s="31">
        <v>0.61528000000000005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2898.55</v>
      </c>
      <c r="D161" s="36">
        <v>2883.5833333333335</v>
      </c>
      <c r="E161" s="36">
        <v>2840.166666666667</v>
      </c>
      <c r="F161" s="36">
        <v>2781.7833333333333</v>
      </c>
      <c r="G161" s="36">
        <v>2738.3666666666668</v>
      </c>
      <c r="H161" s="36">
        <v>2941.9666666666672</v>
      </c>
      <c r="I161" s="36">
        <v>2985.3833333333341</v>
      </c>
      <c r="J161" s="36">
        <v>3043.7666666666673</v>
      </c>
      <c r="K161" s="31">
        <v>2927</v>
      </c>
      <c r="L161" s="31">
        <v>2825.2</v>
      </c>
      <c r="M161" s="31">
        <v>3.7042000000000002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324.10000000000002</v>
      </c>
      <c r="D162" s="36">
        <v>324.11666666666667</v>
      </c>
      <c r="E162" s="36">
        <v>321.33333333333337</v>
      </c>
      <c r="F162" s="36">
        <v>318.56666666666672</v>
      </c>
      <c r="G162" s="36">
        <v>315.78333333333342</v>
      </c>
      <c r="H162" s="36">
        <v>326.88333333333333</v>
      </c>
      <c r="I162" s="36">
        <v>329.66666666666663</v>
      </c>
      <c r="J162" s="36">
        <v>332.43333333333328</v>
      </c>
      <c r="K162" s="31">
        <v>326.89999999999998</v>
      </c>
      <c r="L162" s="31">
        <v>321.35000000000002</v>
      </c>
      <c r="M162" s="31">
        <v>15.5623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443.85</v>
      </c>
      <c r="D163" s="36">
        <v>441.76666666666665</v>
      </c>
      <c r="E163" s="36">
        <v>437.5333333333333</v>
      </c>
      <c r="F163" s="36">
        <v>431.21666666666664</v>
      </c>
      <c r="G163" s="36">
        <v>426.98333333333329</v>
      </c>
      <c r="H163" s="36">
        <v>448.08333333333331</v>
      </c>
      <c r="I163" s="36">
        <v>452.31666666666666</v>
      </c>
      <c r="J163" s="36">
        <v>458.63333333333333</v>
      </c>
      <c r="K163" s="31">
        <v>446</v>
      </c>
      <c r="L163" s="31">
        <v>435.45</v>
      </c>
      <c r="M163" s="31">
        <v>1.80528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157.25</v>
      </c>
      <c r="D164" s="36">
        <v>157.98333333333332</v>
      </c>
      <c r="E164" s="36">
        <v>155.51666666666665</v>
      </c>
      <c r="F164" s="36">
        <v>153.78333333333333</v>
      </c>
      <c r="G164" s="36">
        <v>151.31666666666666</v>
      </c>
      <c r="H164" s="36">
        <v>159.71666666666664</v>
      </c>
      <c r="I164" s="36">
        <v>162.18333333333328</v>
      </c>
      <c r="J164" s="36">
        <v>163.91666666666663</v>
      </c>
      <c r="K164" s="31">
        <v>160.44999999999999</v>
      </c>
      <c r="L164" s="31">
        <v>156.25</v>
      </c>
      <c r="M164" s="31">
        <v>31.177990000000001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152.6</v>
      </c>
      <c r="D165" s="36">
        <v>152.16666666666666</v>
      </c>
      <c r="E165" s="36">
        <v>151.33333333333331</v>
      </c>
      <c r="F165" s="36">
        <v>150.06666666666666</v>
      </c>
      <c r="G165" s="36">
        <v>149.23333333333332</v>
      </c>
      <c r="H165" s="36">
        <v>153.43333333333331</v>
      </c>
      <c r="I165" s="36">
        <v>154.26666666666662</v>
      </c>
      <c r="J165" s="36">
        <v>155.5333333333333</v>
      </c>
      <c r="K165" s="31">
        <v>153</v>
      </c>
      <c r="L165" s="31">
        <v>150.9</v>
      </c>
      <c r="M165" s="31">
        <v>76.835769999999997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723.3</v>
      </c>
      <c r="D166" s="36">
        <v>720.36666666666667</v>
      </c>
      <c r="E166" s="36">
        <v>710.93333333333339</v>
      </c>
      <c r="F166" s="36">
        <v>698.56666666666672</v>
      </c>
      <c r="G166" s="36">
        <v>689.13333333333344</v>
      </c>
      <c r="H166" s="36">
        <v>732.73333333333335</v>
      </c>
      <c r="I166" s="36">
        <v>742.16666666666652</v>
      </c>
      <c r="J166" s="36">
        <v>754.5333333333333</v>
      </c>
      <c r="K166" s="31">
        <v>729.8</v>
      </c>
      <c r="L166" s="31">
        <v>708</v>
      </c>
      <c r="M166" s="31">
        <v>4.66486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4312.3500000000004</v>
      </c>
      <c r="D167" s="36">
        <v>4327.7833333333338</v>
      </c>
      <c r="E167" s="36">
        <v>4284.5666666666675</v>
      </c>
      <c r="F167" s="36">
        <v>4256.7833333333338</v>
      </c>
      <c r="G167" s="36">
        <v>4213.5666666666675</v>
      </c>
      <c r="H167" s="36">
        <v>4355.5666666666675</v>
      </c>
      <c r="I167" s="36">
        <v>4398.7833333333328</v>
      </c>
      <c r="J167" s="36">
        <v>4426.5666666666675</v>
      </c>
      <c r="K167" s="31">
        <v>4371</v>
      </c>
      <c r="L167" s="31">
        <v>4300</v>
      </c>
      <c r="M167" s="31">
        <v>0.17423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914.85</v>
      </c>
      <c r="D168" s="36">
        <v>916.7833333333333</v>
      </c>
      <c r="E168" s="36">
        <v>905.56666666666661</v>
      </c>
      <c r="F168" s="36">
        <v>896.2833333333333</v>
      </c>
      <c r="G168" s="36">
        <v>885.06666666666661</v>
      </c>
      <c r="H168" s="36">
        <v>926.06666666666661</v>
      </c>
      <c r="I168" s="36">
        <v>937.2833333333333</v>
      </c>
      <c r="J168" s="36">
        <v>946.56666666666661</v>
      </c>
      <c r="K168" s="31">
        <v>928</v>
      </c>
      <c r="L168" s="31">
        <v>907.5</v>
      </c>
      <c r="M168" s="31">
        <v>2.9259599999999999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223.15</v>
      </c>
      <c r="D169" s="36">
        <v>223.15</v>
      </c>
      <c r="E169" s="36">
        <v>219.3</v>
      </c>
      <c r="F169" s="36">
        <v>215.45000000000002</v>
      </c>
      <c r="G169" s="36">
        <v>211.60000000000002</v>
      </c>
      <c r="H169" s="36">
        <v>227</v>
      </c>
      <c r="I169" s="36">
        <v>230.84999999999997</v>
      </c>
      <c r="J169" s="36">
        <v>234.7</v>
      </c>
      <c r="K169" s="31">
        <v>227</v>
      </c>
      <c r="L169" s="31">
        <v>219.3</v>
      </c>
      <c r="M169" s="31">
        <v>9.6984700000000004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205.35</v>
      </c>
      <c r="D170" s="36">
        <v>206.0333333333333</v>
      </c>
      <c r="E170" s="36">
        <v>203.86666666666662</v>
      </c>
      <c r="F170" s="36">
        <v>202.38333333333333</v>
      </c>
      <c r="G170" s="36">
        <v>200.21666666666664</v>
      </c>
      <c r="H170" s="36">
        <v>207.51666666666659</v>
      </c>
      <c r="I170" s="36">
        <v>209.68333333333328</v>
      </c>
      <c r="J170" s="36">
        <v>211.16666666666657</v>
      </c>
      <c r="K170" s="31">
        <v>208.2</v>
      </c>
      <c r="L170" s="31">
        <v>204.55</v>
      </c>
      <c r="M170" s="31">
        <v>13.16418</v>
      </c>
      <c r="N170" s="1"/>
      <c r="O170" s="1"/>
    </row>
    <row r="171" spans="1:15" ht="12.75" customHeight="1">
      <c r="A171" s="33">
        <v>161</v>
      </c>
      <c r="B171" s="53" t="s">
        <v>835</v>
      </c>
      <c r="C171" s="31">
        <v>704.6</v>
      </c>
      <c r="D171" s="36">
        <v>707.83333333333337</v>
      </c>
      <c r="E171" s="36">
        <v>696.9666666666667</v>
      </c>
      <c r="F171" s="36">
        <v>689.33333333333337</v>
      </c>
      <c r="G171" s="36">
        <v>678.4666666666667</v>
      </c>
      <c r="H171" s="36">
        <v>715.4666666666667</v>
      </c>
      <c r="I171" s="36">
        <v>726.33333333333326</v>
      </c>
      <c r="J171" s="36">
        <v>733.9666666666667</v>
      </c>
      <c r="K171" s="31">
        <v>718.7</v>
      </c>
      <c r="L171" s="31">
        <v>700.2</v>
      </c>
      <c r="M171" s="31">
        <v>4.00197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399.6</v>
      </c>
      <c r="D172" s="36">
        <v>398.26666666666665</v>
      </c>
      <c r="E172" s="36">
        <v>391.33333333333331</v>
      </c>
      <c r="F172" s="36">
        <v>383.06666666666666</v>
      </c>
      <c r="G172" s="36">
        <v>376.13333333333333</v>
      </c>
      <c r="H172" s="36">
        <v>406.5333333333333</v>
      </c>
      <c r="I172" s="36">
        <v>413.4666666666667</v>
      </c>
      <c r="J172" s="36">
        <v>421.73333333333329</v>
      </c>
      <c r="K172" s="31">
        <v>405.2</v>
      </c>
      <c r="L172" s="31">
        <v>390</v>
      </c>
      <c r="M172" s="31">
        <v>23.232900000000001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1227.55</v>
      </c>
      <c r="D173" s="36">
        <v>1224.7833333333333</v>
      </c>
      <c r="E173" s="36">
        <v>1211.2666666666667</v>
      </c>
      <c r="F173" s="36">
        <v>1194.9833333333333</v>
      </c>
      <c r="G173" s="36">
        <v>1181.4666666666667</v>
      </c>
      <c r="H173" s="36">
        <v>1241.0666666666666</v>
      </c>
      <c r="I173" s="36">
        <v>1254.583333333333</v>
      </c>
      <c r="J173" s="36">
        <v>1270.8666666666666</v>
      </c>
      <c r="K173" s="31">
        <v>1238.3</v>
      </c>
      <c r="L173" s="31">
        <v>1208.5</v>
      </c>
      <c r="M173" s="31">
        <v>0.26478000000000002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184.15</v>
      </c>
      <c r="D174" s="36">
        <v>184.1</v>
      </c>
      <c r="E174" s="36">
        <v>182.25</v>
      </c>
      <c r="F174" s="36">
        <v>180.35</v>
      </c>
      <c r="G174" s="36">
        <v>178.5</v>
      </c>
      <c r="H174" s="36">
        <v>186</v>
      </c>
      <c r="I174" s="36">
        <v>187.84999999999997</v>
      </c>
      <c r="J174" s="36">
        <v>189.75</v>
      </c>
      <c r="K174" s="31">
        <v>185.95</v>
      </c>
      <c r="L174" s="31">
        <v>182.2</v>
      </c>
      <c r="M174" s="31">
        <v>178.2347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1325.65</v>
      </c>
      <c r="D175" s="36">
        <v>1320.5666666666666</v>
      </c>
      <c r="E175" s="36">
        <v>1304.6333333333332</v>
      </c>
      <c r="F175" s="36">
        <v>1283.6166666666666</v>
      </c>
      <c r="G175" s="36">
        <v>1267.6833333333332</v>
      </c>
      <c r="H175" s="36">
        <v>1341.5833333333333</v>
      </c>
      <c r="I175" s="36">
        <v>1357.5166666666667</v>
      </c>
      <c r="J175" s="36">
        <v>1378.5333333333333</v>
      </c>
      <c r="K175" s="31">
        <v>1336.5</v>
      </c>
      <c r="L175" s="31">
        <v>1299.55</v>
      </c>
      <c r="M175" s="31">
        <v>1.4610099999999999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85.55</v>
      </c>
      <c r="D176" s="36">
        <v>85.333333333333329</v>
      </c>
      <c r="E176" s="36">
        <v>84.466666666666654</v>
      </c>
      <c r="F176" s="36">
        <v>83.383333333333326</v>
      </c>
      <c r="G176" s="36">
        <v>82.516666666666652</v>
      </c>
      <c r="H176" s="36">
        <v>86.416666666666657</v>
      </c>
      <c r="I176" s="36">
        <v>87.283333333333331</v>
      </c>
      <c r="J176" s="36">
        <v>88.36666666666666</v>
      </c>
      <c r="K176" s="31">
        <v>86.2</v>
      </c>
      <c r="L176" s="31">
        <v>84.25</v>
      </c>
      <c r="M176" s="31">
        <v>265.44078000000002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2448.85</v>
      </c>
      <c r="D177" s="36">
        <v>2480.15</v>
      </c>
      <c r="E177" s="36">
        <v>2410.3000000000002</v>
      </c>
      <c r="F177" s="36">
        <v>2371.75</v>
      </c>
      <c r="G177" s="36">
        <v>2301.9</v>
      </c>
      <c r="H177" s="36">
        <v>2518.7000000000003</v>
      </c>
      <c r="I177" s="36">
        <v>2588.5499999999997</v>
      </c>
      <c r="J177" s="36">
        <v>2627.1000000000004</v>
      </c>
      <c r="K177" s="31">
        <v>2550</v>
      </c>
      <c r="L177" s="31">
        <v>2441.6</v>
      </c>
      <c r="M177" s="31">
        <v>0.41061999999999999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387.45</v>
      </c>
      <c r="D178" s="36">
        <v>387.68333333333334</v>
      </c>
      <c r="E178" s="36">
        <v>380.91666666666669</v>
      </c>
      <c r="F178" s="36">
        <v>374.38333333333333</v>
      </c>
      <c r="G178" s="36">
        <v>367.61666666666667</v>
      </c>
      <c r="H178" s="36">
        <v>394.2166666666667</v>
      </c>
      <c r="I178" s="36">
        <v>400.98333333333335</v>
      </c>
      <c r="J178" s="36">
        <v>407.51666666666671</v>
      </c>
      <c r="K178" s="31">
        <v>394.45</v>
      </c>
      <c r="L178" s="31">
        <v>381.15</v>
      </c>
      <c r="M178" s="31">
        <v>18.620480000000001</v>
      </c>
      <c r="N178" s="1"/>
      <c r="O178" s="1"/>
    </row>
    <row r="179" spans="1:15" ht="12.75" customHeight="1">
      <c r="A179" s="33">
        <v>169</v>
      </c>
      <c r="B179" s="53" t="s">
        <v>894</v>
      </c>
      <c r="C179" s="31">
        <v>6565.7</v>
      </c>
      <c r="D179" s="36">
        <v>6563.5666666666666</v>
      </c>
      <c r="E179" s="36">
        <v>6478.1333333333332</v>
      </c>
      <c r="F179" s="36">
        <v>6390.5666666666666</v>
      </c>
      <c r="G179" s="36">
        <v>6305.1333333333332</v>
      </c>
      <c r="H179" s="36">
        <v>6651.1333333333332</v>
      </c>
      <c r="I179" s="36">
        <v>6736.5666666666657</v>
      </c>
      <c r="J179" s="36">
        <v>6824.1333333333332</v>
      </c>
      <c r="K179" s="31">
        <v>6649</v>
      </c>
      <c r="L179" s="31">
        <v>6476</v>
      </c>
      <c r="M179" s="31">
        <v>0.10574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1787.55</v>
      </c>
      <c r="D180" s="36">
        <v>1778.3333333333333</v>
      </c>
      <c r="E180" s="36">
        <v>1749.6666666666665</v>
      </c>
      <c r="F180" s="36">
        <v>1711.7833333333333</v>
      </c>
      <c r="G180" s="36">
        <v>1683.1166666666666</v>
      </c>
      <c r="H180" s="36">
        <v>1816.2166666666665</v>
      </c>
      <c r="I180" s="36">
        <v>1844.883333333333</v>
      </c>
      <c r="J180" s="36">
        <v>1882.7666666666664</v>
      </c>
      <c r="K180" s="31">
        <v>1807</v>
      </c>
      <c r="L180" s="31">
        <v>1740.45</v>
      </c>
      <c r="M180" s="31">
        <v>3.1827899999999998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2147.1</v>
      </c>
      <c r="D181" s="36">
        <v>2155.65</v>
      </c>
      <c r="E181" s="36">
        <v>2124.3000000000002</v>
      </c>
      <c r="F181" s="36">
        <v>2101.5</v>
      </c>
      <c r="G181" s="36">
        <v>2070.15</v>
      </c>
      <c r="H181" s="36">
        <v>2178.4500000000003</v>
      </c>
      <c r="I181" s="36">
        <v>2209.7999999999997</v>
      </c>
      <c r="J181" s="36">
        <v>2232.6000000000004</v>
      </c>
      <c r="K181" s="31">
        <v>2187</v>
      </c>
      <c r="L181" s="31">
        <v>2132.85</v>
      </c>
      <c r="M181" s="31">
        <v>1.2601899999999999</v>
      </c>
      <c r="N181" s="1"/>
      <c r="O181" s="1"/>
    </row>
    <row r="182" spans="1:15" ht="12.75" customHeight="1">
      <c r="A182" s="33">
        <v>172</v>
      </c>
      <c r="B182" s="53" t="s">
        <v>895</v>
      </c>
      <c r="C182" s="31">
        <v>859.6</v>
      </c>
      <c r="D182" s="36">
        <v>860.66666666666663</v>
      </c>
      <c r="E182" s="36">
        <v>850.98333333333323</v>
      </c>
      <c r="F182" s="36">
        <v>842.36666666666656</v>
      </c>
      <c r="G182" s="36">
        <v>832.68333333333317</v>
      </c>
      <c r="H182" s="36">
        <v>869.2833333333333</v>
      </c>
      <c r="I182" s="36">
        <v>878.9666666666667</v>
      </c>
      <c r="J182" s="36">
        <v>887.58333333333337</v>
      </c>
      <c r="K182" s="31">
        <v>870.35</v>
      </c>
      <c r="L182" s="31">
        <v>852.05</v>
      </c>
      <c r="M182" s="31">
        <v>2.0518200000000002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920.3</v>
      </c>
      <c r="D183" s="36">
        <v>916.70000000000016</v>
      </c>
      <c r="E183" s="36">
        <v>908.3000000000003</v>
      </c>
      <c r="F183" s="36">
        <v>896.30000000000018</v>
      </c>
      <c r="G183" s="36">
        <v>887.90000000000032</v>
      </c>
      <c r="H183" s="36">
        <v>928.70000000000027</v>
      </c>
      <c r="I183" s="36">
        <v>937.10000000000014</v>
      </c>
      <c r="J183" s="36">
        <v>949.10000000000025</v>
      </c>
      <c r="K183" s="31">
        <v>925.1</v>
      </c>
      <c r="L183" s="31">
        <v>904.7</v>
      </c>
      <c r="M183" s="31">
        <v>6.7158899999999999</v>
      </c>
      <c r="N183" s="1"/>
      <c r="O183" s="1"/>
    </row>
    <row r="184" spans="1:15" ht="12.75" customHeight="1">
      <c r="A184" s="33">
        <v>174</v>
      </c>
      <c r="B184" s="53" t="s">
        <v>839</v>
      </c>
      <c r="C184" s="31">
        <v>1298.6500000000001</v>
      </c>
      <c r="D184" s="36">
        <v>1346.4833333333333</v>
      </c>
      <c r="E184" s="36">
        <v>1244.1666666666667</v>
      </c>
      <c r="F184" s="36">
        <v>1189.6833333333334</v>
      </c>
      <c r="G184" s="36">
        <v>1087.3666666666668</v>
      </c>
      <c r="H184" s="36">
        <v>1400.9666666666667</v>
      </c>
      <c r="I184" s="36">
        <v>1503.2833333333333</v>
      </c>
      <c r="J184" s="36">
        <v>1557.7666666666667</v>
      </c>
      <c r="K184" s="31">
        <v>1448.8</v>
      </c>
      <c r="L184" s="31">
        <v>1292</v>
      </c>
      <c r="M184" s="31">
        <v>11.48198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1135.25</v>
      </c>
      <c r="D185" s="36">
        <v>1136.2666666666667</v>
      </c>
      <c r="E185" s="36">
        <v>1128.0833333333333</v>
      </c>
      <c r="F185" s="36">
        <v>1120.9166666666665</v>
      </c>
      <c r="G185" s="36">
        <v>1112.7333333333331</v>
      </c>
      <c r="H185" s="36">
        <v>1143.4333333333334</v>
      </c>
      <c r="I185" s="36">
        <v>1151.6166666666668</v>
      </c>
      <c r="J185" s="36">
        <v>1158.7833333333335</v>
      </c>
      <c r="K185" s="31">
        <v>1144.45</v>
      </c>
      <c r="L185" s="31">
        <v>1129.0999999999999</v>
      </c>
      <c r="M185" s="31">
        <v>0.36021999999999998</v>
      </c>
      <c r="N185" s="1"/>
      <c r="O185" s="1"/>
    </row>
    <row r="186" spans="1:15" ht="12.75" customHeight="1">
      <c r="A186" s="33">
        <v>176</v>
      </c>
      <c r="B186" s="53" t="s">
        <v>896</v>
      </c>
      <c r="C186" s="31">
        <v>768.4</v>
      </c>
      <c r="D186" s="36">
        <v>761.78333333333342</v>
      </c>
      <c r="E186" s="36">
        <v>753.56666666666683</v>
      </c>
      <c r="F186" s="36">
        <v>738.73333333333346</v>
      </c>
      <c r="G186" s="36">
        <v>730.51666666666688</v>
      </c>
      <c r="H186" s="36">
        <v>776.61666666666679</v>
      </c>
      <c r="I186" s="36">
        <v>784.83333333333326</v>
      </c>
      <c r="J186" s="36">
        <v>799.66666666666674</v>
      </c>
      <c r="K186" s="31">
        <v>770</v>
      </c>
      <c r="L186" s="31">
        <v>746.95</v>
      </c>
      <c r="M186" s="31">
        <v>3.1798899999999999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2962.5</v>
      </c>
      <c r="D187" s="36">
        <v>2948.5</v>
      </c>
      <c r="E187" s="36">
        <v>2886</v>
      </c>
      <c r="F187" s="36">
        <v>2809.5</v>
      </c>
      <c r="G187" s="36">
        <v>2747</v>
      </c>
      <c r="H187" s="36">
        <v>3025</v>
      </c>
      <c r="I187" s="36">
        <v>3087.5</v>
      </c>
      <c r="J187" s="36">
        <v>3164</v>
      </c>
      <c r="K187" s="31">
        <v>3011</v>
      </c>
      <c r="L187" s="31">
        <v>2872</v>
      </c>
      <c r="M187" s="31">
        <v>1.16933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1267.45</v>
      </c>
      <c r="D188" s="36">
        <v>1269.9166666666667</v>
      </c>
      <c r="E188" s="36">
        <v>1257.0833333333335</v>
      </c>
      <c r="F188" s="36">
        <v>1246.7166666666667</v>
      </c>
      <c r="G188" s="36">
        <v>1233.8833333333334</v>
      </c>
      <c r="H188" s="36">
        <v>1280.2833333333335</v>
      </c>
      <c r="I188" s="36">
        <v>1293.116666666667</v>
      </c>
      <c r="J188" s="36">
        <v>1303.4833333333336</v>
      </c>
      <c r="K188" s="31">
        <v>1282.75</v>
      </c>
      <c r="L188" s="31">
        <v>1259.55</v>
      </c>
      <c r="M188" s="31">
        <v>11.27238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809.9</v>
      </c>
      <c r="D189" s="36">
        <v>811.2833333333333</v>
      </c>
      <c r="E189" s="36">
        <v>803.21666666666658</v>
      </c>
      <c r="F189" s="36">
        <v>796.5333333333333</v>
      </c>
      <c r="G189" s="36">
        <v>788.46666666666658</v>
      </c>
      <c r="H189" s="36">
        <v>817.96666666666658</v>
      </c>
      <c r="I189" s="36">
        <v>826.03333333333319</v>
      </c>
      <c r="J189" s="36">
        <v>832.71666666666658</v>
      </c>
      <c r="K189" s="31">
        <v>819.35</v>
      </c>
      <c r="L189" s="31">
        <v>804.6</v>
      </c>
      <c r="M189" s="31">
        <v>1.03216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2428.0500000000002</v>
      </c>
      <c r="D190" s="36">
        <v>2418.7166666666667</v>
      </c>
      <c r="E190" s="36">
        <v>2401.4333333333334</v>
      </c>
      <c r="F190" s="36">
        <v>2374.8166666666666</v>
      </c>
      <c r="G190" s="36">
        <v>2357.5333333333333</v>
      </c>
      <c r="H190" s="36">
        <v>2445.3333333333335</v>
      </c>
      <c r="I190" s="36">
        <v>2462.6166666666672</v>
      </c>
      <c r="J190" s="36">
        <v>2489.2333333333336</v>
      </c>
      <c r="K190" s="31">
        <v>2436</v>
      </c>
      <c r="L190" s="31">
        <v>2392.1</v>
      </c>
      <c r="M190" s="31">
        <v>11.53158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463.45</v>
      </c>
      <c r="D191" s="36">
        <v>463.91666666666669</v>
      </c>
      <c r="E191" s="36">
        <v>460.83333333333337</v>
      </c>
      <c r="F191" s="36">
        <v>458.2166666666667</v>
      </c>
      <c r="G191" s="36">
        <v>455.13333333333338</v>
      </c>
      <c r="H191" s="36">
        <v>466.53333333333336</v>
      </c>
      <c r="I191" s="36">
        <v>469.61666666666673</v>
      </c>
      <c r="J191" s="36">
        <v>472.23333333333335</v>
      </c>
      <c r="K191" s="31">
        <v>467</v>
      </c>
      <c r="L191" s="31">
        <v>461.3</v>
      </c>
      <c r="M191" s="31">
        <v>11.20987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602.29999999999995</v>
      </c>
      <c r="D192" s="36">
        <v>608.6</v>
      </c>
      <c r="E192" s="36">
        <v>594.20000000000005</v>
      </c>
      <c r="F192" s="36">
        <v>586.1</v>
      </c>
      <c r="G192" s="36">
        <v>571.70000000000005</v>
      </c>
      <c r="H192" s="36">
        <v>616.70000000000005</v>
      </c>
      <c r="I192" s="36">
        <v>631.09999999999991</v>
      </c>
      <c r="J192" s="36">
        <v>639.20000000000005</v>
      </c>
      <c r="K192" s="31">
        <v>623</v>
      </c>
      <c r="L192" s="31">
        <v>600.5</v>
      </c>
      <c r="M192" s="31">
        <v>13.528919999999999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2254.9</v>
      </c>
      <c r="D193" s="36">
        <v>2237.0166666666669</v>
      </c>
      <c r="E193" s="36">
        <v>2214.6333333333337</v>
      </c>
      <c r="F193" s="36">
        <v>2174.3666666666668</v>
      </c>
      <c r="G193" s="36">
        <v>2151.9833333333336</v>
      </c>
      <c r="H193" s="36">
        <v>2277.2833333333338</v>
      </c>
      <c r="I193" s="36">
        <v>2299.666666666667</v>
      </c>
      <c r="J193" s="36">
        <v>2339.9333333333338</v>
      </c>
      <c r="K193" s="31">
        <v>2259.4</v>
      </c>
      <c r="L193" s="31">
        <v>2196.75</v>
      </c>
      <c r="M193" s="31">
        <v>8.2600899999999999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998.8</v>
      </c>
      <c r="D194" s="36">
        <v>1003.8333333333334</v>
      </c>
      <c r="E194" s="36">
        <v>985.4666666666667</v>
      </c>
      <c r="F194" s="36">
        <v>972.13333333333333</v>
      </c>
      <c r="G194" s="36">
        <v>953.76666666666665</v>
      </c>
      <c r="H194" s="36">
        <v>1017.1666666666667</v>
      </c>
      <c r="I194" s="36">
        <v>1035.5333333333333</v>
      </c>
      <c r="J194" s="36">
        <v>1048.8666666666668</v>
      </c>
      <c r="K194" s="31">
        <v>1022.2</v>
      </c>
      <c r="L194" s="31">
        <v>990.5</v>
      </c>
      <c r="M194" s="31">
        <v>3.3432200000000001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2110.15</v>
      </c>
      <c r="D195" s="36">
        <v>2105.25</v>
      </c>
      <c r="E195" s="36">
        <v>2086.9</v>
      </c>
      <c r="F195" s="36">
        <v>2063.65</v>
      </c>
      <c r="G195" s="36">
        <v>2045.3000000000002</v>
      </c>
      <c r="H195" s="36">
        <v>2128.5</v>
      </c>
      <c r="I195" s="36">
        <v>2146.8500000000004</v>
      </c>
      <c r="J195" s="36">
        <v>2170.1</v>
      </c>
      <c r="K195" s="31">
        <v>2123.6</v>
      </c>
      <c r="L195" s="31">
        <v>2082</v>
      </c>
      <c r="M195" s="31">
        <v>0.14455000000000001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811</v>
      </c>
      <c r="D196" s="36">
        <v>812.30000000000007</v>
      </c>
      <c r="E196" s="36">
        <v>799.65000000000009</v>
      </c>
      <c r="F196" s="36">
        <v>788.30000000000007</v>
      </c>
      <c r="G196" s="36">
        <v>775.65000000000009</v>
      </c>
      <c r="H196" s="36">
        <v>823.65000000000009</v>
      </c>
      <c r="I196" s="36">
        <v>836.3</v>
      </c>
      <c r="J196" s="36">
        <v>847.65000000000009</v>
      </c>
      <c r="K196" s="31">
        <v>824.95</v>
      </c>
      <c r="L196" s="31">
        <v>800.95</v>
      </c>
      <c r="M196" s="31">
        <v>1.8481099999999999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400.2</v>
      </c>
      <c r="D197" s="36">
        <v>400.2</v>
      </c>
      <c r="E197" s="36">
        <v>395</v>
      </c>
      <c r="F197" s="36">
        <v>389.8</v>
      </c>
      <c r="G197" s="36">
        <v>384.6</v>
      </c>
      <c r="H197" s="36">
        <v>405.4</v>
      </c>
      <c r="I197" s="36">
        <v>410.59999999999991</v>
      </c>
      <c r="J197" s="36">
        <v>415.79999999999995</v>
      </c>
      <c r="K197" s="31">
        <v>405.4</v>
      </c>
      <c r="L197" s="31">
        <v>395</v>
      </c>
      <c r="M197" s="31">
        <v>3.2141700000000002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3670.3</v>
      </c>
      <c r="D198" s="36">
        <v>3715.75</v>
      </c>
      <c r="E198" s="36">
        <v>3597</v>
      </c>
      <c r="F198" s="36">
        <v>3523.7</v>
      </c>
      <c r="G198" s="36">
        <v>3404.95</v>
      </c>
      <c r="H198" s="36">
        <v>3789.05</v>
      </c>
      <c r="I198" s="36">
        <v>3907.8</v>
      </c>
      <c r="J198" s="36">
        <v>3981.1000000000004</v>
      </c>
      <c r="K198" s="31">
        <v>3834.5</v>
      </c>
      <c r="L198" s="31">
        <v>3642.45</v>
      </c>
      <c r="M198" s="31">
        <v>1.3008299999999999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578.35</v>
      </c>
      <c r="D199" s="36">
        <v>575.91666666666663</v>
      </c>
      <c r="E199" s="36">
        <v>569.48333333333323</v>
      </c>
      <c r="F199" s="36">
        <v>560.61666666666656</v>
      </c>
      <c r="G199" s="36">
        <v>554.18333333333317</v>
      </c>
      <c r="H199" s="36">
        <v>584.7833333333333</v>
      </c>
      <c r="I199" s="36">
        <v>591.2166666666667</v>
      </c>
      <c r="J199" s="36">
        <v>600.08333333333337</v>
      </c>
      <c r="K199" s="31">
        <v>582.35</v>
      </c>
      <c r="L199" s="31">
        <v>567.04999999999995</v>
      </c>
      <c r="M199" s="31">
        <v>10.931480000000001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631.85</v>
      </c>
      <c r="D200" s="36">
        <v>637.5</v>
      </c>
      <c r="E200" s="36">
        <v>624.85</v>
      </c>
      <c r="F200" s="36">
        <v>617.85</v>
      </c>
      <c r="G200" s="36">
        <v>605.20000000000005</v>
      </c>
      <c r="H200" s="36">
        <v>644.5</v>
      </c>
      <c r="I200" s="36">
        <v>657.15000000000009</v>
      </c>
      <c r="J200" s="36">
        <v>664.15</v>
      </c>
      <c r="K200" s="31">
        <v>650.15</v>
      </c>
      <c r="L200" s="31">
        <v>630.5</v>
      </c>
      <c r="M200" s="31">
        <v>6.7138499999999999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214.1</v>
      </c>
      <c r="D201" s="36">
        <v>214.86666666666665</v>
      </c>
      <c r="E201" s="36">
        <v>210.93333333333328</v>
      </c>
      <c r="F201" s="36">
        <v>207.76666666666662</v>
      </c>
      <c r="G201" s="36">
        <v>203.83333333333326</v>
      </c>
      <c r="H201" s="36">
        <v>218.0333333333333</v>
      </c>
      <c r="I201" s="36">
        <v>221.96666666666664</v>
      </c>
      <c r="J201" s="36">
        <v>225.13333333333333</v>
      </c>
      <c r="K201" s="31">
        <v>218.8</v>
      </c>
      <c r="L201" s="31">
        <v>211.7</v>
      </c>
      <c r="M201" s="31">
        <v>77.005189999999999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219.85</v>
      </c>
      <c r="D202" s="36">
        <v>220.76666666666665</v>
      </c>
      <c r="E202" s="36">
        <v>218.23333333333329</v>
      </c>
      <c r="F202" s="36">
        <v>216.61666666666665</v>
      </c>
      <c r="G202" s="36">
        <v>214.08333333333329</v>
      </c>
      <c r="H202" s="36">
        <v>222.3833333333333</v>
      </c>
      <c r="I202" s="36">
        <v>224.91666666666666</v>
      </c>
      <c r="J202" s="36">
        <v>226.5333333333333</v>
      </c>
      <c r="K202" s="31">
        <v>223.3</v>
      </c>
      <c r="L202" s="31">
        <v>219.15</v>
      </c>
      <c r="M202" s="31">
        <v>26.573090000000001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366.4</v>
      </c>
      <c r="D203" s="36">
        <v>366.21666666666664</v>
      </c>
      <c r="E203" s="36">
        <v>359.73333333333329</v>
      </c>
      <c r="F203" s="36">
        <v>353.06666666666666</v>
      </c>
      <c r="G203" s="36">
        <v>346.58333333333331</v>
      </c>
      <c r="H203" s="36">
        <v>372.88333333333327</v>
      </c>
      <c r="I203" s="36">
        <v>379.36666666666662</v>
      </c>
      <c r="J203" s="36">
        <v>386.03333333333325</v>
      </c>
      <c r="K203" s="31">
        <v>372.7</v>
      </c>
      <c r="L203" s="31">
        <v>359.55</v>
      </c>
      <c r="M203" s="31">
        <v>9.4680499999999999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1644.5</v>
      </c>
      <c r="D204" s="36">
        <v>1645.3999999999999</v>
      </c>
      <c r="E204" s="36">
        <v>1625.7999999999997</v>
      </c>
      <c r="F204" s="36">
        <v>1607.1</v>
      </c>
      <c r="G204" s="36">
        <v>1587.4999999999998</v>
      </c>
      <c r="H204" s="36">
        <v>1664.0999999999997</v>
      </c>
      <c r="I204" s="36">
        <v>1683.6999999999996</v>
      </c>
      <c r="J204" s="36">
        <v>1702.3999999999996</v>
      </c>
      <c r="K204" s="31">
        <v>1665</v>
      </c>
      <c r="L204" s="31">
        <v>1626.7</v>
      </c>
      <c r="M204" s="31">
        <v>1.80976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1644.1</v>
      </c>
      <c r="D205" s="36">
        <v>1654.1333333333332</v>
      </c>
      <c r="E205" s="36">
        <v>1629.0666666666664</v>
      </c>
      <c r="F205" s="36">
        <v>1614.0333333333331</v>
      </c>
      <c r="G205" s="36">
        <v>1588.9666666666662</v>
      </c>
      <c r="H205" s="36">
        <v>1669.1666666666665</v>
      </c>
      <c r="I205" s="36">
        <v>1694.2333333333331</v>
      </c>
      <c r="J205" s="36">
        <v>1709.2666666666667</v>
      </c>
      <c r="K205" s="31">
        <v>1679.2</v>
      </c>
      <c r="L205" s="31">
        <v>1639.1</v>
      </c>
      <c r="M205" s="31">
        <v>23.711379999999998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3784.75</v>
      </c>
      <c r="D206" s="36">
        <v>3771.9166666666665</v>
      </c>
      <c r="E206" s="36">
        <v>3735.833333333333</v>
      </c>
      <c r="F206" s="36">
        <v>3686.9166666666665</v>
      </c>
      <c r="G206" s="36">
        <v>3650.833333333333</v>
      </c>
      <c r="H206" s="36">
        <v>3820.833333333333</v>
      </c>
      <c r="I206" s="36">
        <v>3856.9166666666661</v>
      </c>
      <c r="J206" s="36">
        <v>3905.833333333333</v>
      </c>
      <c r="K206" s="31">
        <v>3808</v>
      </c>
      <c r="L206" s="31">
        <v>3723</v>
      </c>
      <c r="M206" s="31">
        <v>2.5172699999999999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1430.75</v>
      </c>
      <c r="D207" s="36">
        <v>1421.1666666666667</v>
      </c>
      <c r="E207" s="36">
        <v>1409.5833333333335</v>
      </c>
      <c r="F207" s="36">
        <v>1388.4166666666667</v>
      </c>
      <c r="G207" s="36">
        <v>1376.8333333333335</v>
      </c>
      <c r="H207" s="36">
        <v>1442.3333333333335</v>
      </c>
      <c r="I207" s="36">
        <v>1453.916666666667</v>
      </c>
      <c r="J207" s="36">
        <v>1475.0833333333335</v>
      </c>
      <c r="K207" s="31">
        <v>1432.75</v>
      </c>
      <c r="L207" s="31">
        <v>1400</v>
      </c>
      <c r="M207" s="31">
        <v>173.69449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589.95000000000005</v>
      </c>
      <c r="D208" s="36">
        <v>589.91666666666663</v>
      </c>
      <c r="E208" s="36">
        <v>583.0333333333333</v>
      </c>
      <c r="F208" s="36">
        <v>576.11666666666667</v>
      </c>
      <c r="G208" s="36">
        <v>569.23333333333335</v>
      </c>
      <c r="H208" s="36">
        <v>596.83333333333326</v>
      </c>
      <c r="I208" s="36">
        <v>603.7166666666667</v>
      </c>
      <c r="J208" s="36">
        <v>610.63333333333321</v>
      </c>
      <c r="K208" s="31">
        <v>596.79999999999995</v>
      </c>
      <c r="L208" s="31">
        <v>583</v>
      </c>
      <c r="M208" s="31">
        <v>34.604430000000001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108.4</v>
      </c>
      <c r="D209" s="36">
        <v>109.33333333333333</v>
      </c>
      <c r="E209" s="36">
        <v>106.46666666666665</v>
      </c>
      <c r="F209" s="36">
        <v>104.53333333333333</v>
      </c>
      <c r="G209" s="36">
        <v>101.66666666666666</v>
      </c>
      <c r="H209" s="36">
        <v>111.26666666666665</v>
      </c>
      <c r="I209" s="36">
        <v>114.13333333333333</v>
      </c>
      <c r="J209" s="36">
        <v>116.06666666666665</v>
      </c>
      <c r="K209" s="31">
        <v>112.2</v>
      </c>
      <c r="L209" s="31">
        <v>107.4</v>
      </c>
      <c r="M209" s="31">
        <v>287.60836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492.85</v>
      </c>
      <c r="D210" s="36">
        <v>496.09999999999997</v>
      </c>
      <c r="E210" s="36">
        <v>488.74999999999994</v>
      </c>
      <c r="F210" s="36">
        <v>484.65</v>
      </c>
      <c r="G210" s="36">
        <v>477.29999999999995</v>
      </c>
      <c r="H210" s="36">
        <v>500.19999999999993</v>
      </c>
      <c r="I210" s="36">
        <v>507.54999999999995</v>
      </c>
      <c r="J210" s="36">
        <v>511.64999999999992</v>
      </c>
      <c r="K210" s="31">
        <v>503.45</v>
      </c>
      <c r="L210" s="31">
        <v>492</v>
      </c>
      <c r="M210" s="31">
        <v>0.65680000000000005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848.25</v>
      </c>
      <c r="D211" s="36">
        <v>852.94999999999993</v>
      </c>
      <c r="E211" s="36">
        <v>842.29999999999984</v>
      </c>
      <c r="F211" s="36">
        <v>836.34999999999991</v>
      </c>
      <c r="G211" s="36">
        <v>825.69999999999982</v>
      </c>
      <c r="H211" s="36">
        <v>858.89999999999986</v>
      </c>
      <c r="I211" s="36">
        <v>869.55</v>
      </c>
      <c r="J211" s="36">
        <v>875.49999999999989</v>
      </c>
      <c r="K211" s="31">
        <v>863.6</v>
      </c>
      <c r="L211" s="31">
        <v>847</v>
      </c>
      <c r="M211" s="31">
        <v>2.58786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1515.6</v>
      </c>
      <c r="D212" s="36">
        <v>1519.2666666666667</v>
      </c>
      <c r="E212" s="36">
        <v>1502.3333333333333</v>
      </c>
      <c r="F212" s="36">
        <v>1489.0666666666666</v>
      </c>
      <c r="G212" s="36">
        <v>1472.1333333333332</v>
      </c>
      <c r="H212" s="36">
        <v>1532.5333333333333</v>
      </c>
      <c r="I212" s="36">
        <v>1549.4666666666667</v>
      </c>
      <c r="J212" s="36">
        <v>1562.7333333333333</v>
      </c>
      <c r="K212" s="31">
        <v>1536.2</v>
      </c>
      <c r="L212" s="31">
        <v>1506</v>
      </c>
      <c r="M212" s="31">
        <v>8.0278799999999997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4507.1000000000004</v>
      </c>
      <c r="D213" s="36">
        <v>4494.0333333333338</v>
      </c>
      <c r="E213" s="36">
        <v>4463.0666666666675</v>
      </c>
      <c r="F213" s="36">
        <v>4419.0333333333338</v>
      </c>
      <c r="G213" s="36">
        <v>4388.0666666666675</v>
      </c>
      <c r="H213" s="36">
        <v>4538.0666666666675</v>
      </c>
      <c r="I213" s="36">
        <v>4569.0333333333328</v>
      </c>
      <c r="J213" s="36">
        <v>4613.0666666666675</v>
      </c>
      <c r="K213" s="31">
        <v>4525</v>
      </c>
      <c r="L213" s="31">
        <v>4450</v>
      </c>
      <c r="M213" s="31">
        <v>5.1067400000000003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519.1</v>
      </c>
      <c r="D214" s="36">
        <v>517.19999999999993</v>
      </c>
      <c r="E214" s="36">
        <v>511.89999999999986</v>
      </c>
      <c r="F214" s="36">
        <v>504.69999999999993</v>
      </c>
      <c r="G214" s="36">
        <v>499.39999999999986</v>
      </c>
      <c r="H214" s="36">
        <v>524.39999999999986</v>
      </c>
      <c r="I214" s="36">
        <v>529.69999999999982</v>
      </c>
      <c r="J214" s="36">
        <v>536.89999999999986</v>
      </c>
      <c r="K214" s="31">
        <v>522.5</v>
      </c>
      <c r="L214" s="31">
        <v>510</v>
      </c>
      <c r="M214" s="31">
        <v>98.822959999999995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3154.3</v>
      </c>
      <c r="D215" s="36">
        <v>3136.7666666666664</v>
      </c>
      <c r="E215" s="36">
        <v>3109.5333333333328</v>
      </c>
      <c r="F215" s="36">
        <v>3064.7666666666664</v>
      </c>
      <c r="G215" s="36">
        <v>3037.5333333333328</v>
      </c>
      <c r="H215" s="36">
        <v>3181.5333333333328</v>
      </c>
      <c r="I215" s="36">
        <v>3208.7666666666664</v>
      </c>
      <c r="J215" s="36">
        <v>3253.5333333333328</v>
      </c>
      <c r="K215" s="31">
        <v>3164</v>
      </c>
      <c r="L215" s="31">
        <v>3092</v>
      </c>
      <c r="M215" s="31">
        <v>15.164429999999999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272.10000000000002</v>
      </c>
      <c r="D216" s="36">
        <v>271.55</v>
      </c>
      <c r="E216" s="36">
        <v>268.15000000000003</v>
      </c>
      <c r="F216" s="36">
        <v>264.20000000000005</v>
      </c>
      <c r="G216" s="36">
        <v>260.80000000000007</v>
      </c>
      <c r="H216" s="36">
        <v>275.5</v>
      </c>
      <c r="I216" s="36">
        <v>278.89999999999998</v>
      </c>
      <c r="J216" s="36">
        <v>282.84999999999997</v>
      </c>
      <c r="K216" s="31">
        <v>274.95</v>
      </c>
      <c r="L216" s="31">
        <v>267.60000000000002</v>
      </c>
      <c r="M216" s="31">
        <v>78.488740000000007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517.15</v>
      </c>
      <c r="D217" s="36">
        <v>519.48333333333335</v>
      </c>
      <c r="E217" s="36">
        <v>512.9666666666667</v>
      </c>
      <c r="F217" s="36">
        <v>508.7833333333333</v>
      </c>
      <c r="G217" s="36">
        <v>502.26666666666665</v>
      </c>
      <c r="H217" s="36">
        <v>523.66666666666674</v>
      </c>
      <c r="I217" s="36">
        <v>530.18333333333339</v>
      </c>
      <c r="J217" s="36">
        <v>534.36666666666679</v>
      </c>
      <c r="K217" s="31">
        <v>526</v>
      </c>
      <c r="L217" s="31">
        <v>515.29999999999995</v>
      </c>
      <c r="M217" s="31">
        <v>68.449939999999998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2409.6999999999998</v>
      </c>
      <c r="D218" s="36">
        <v>2417.5</v>
      </c>
      <c r="E218" s="36">
        <v>2396.1999999999998</v>
      </c>
      <c r="F218" s="36">
        <v>2382.6999999999998</v>
      </c>
      <c r="G218" s="36">
        <v>2361.3999999999996</v>
      </c>
      <c r="H218" s="36">
        <v>2431</v>
      </c>
      <c r="I218" s="36">
        <v>2452.3000000000002</v>
      </c>
      <c r="J218" s="36">
        <v>2465.8000000000002</v>
      </c>
      <c r="K218" s="31">
        <v>2438.8000000000002</v>
      </c>
      <c r="L218" s="31">
        <v>2404</v>
      </c>
      <c r="M218" s="31">
        <v>23.262440000000002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308.75</v>
      </c>
      <c r="D219" s="36">
        <v>309.76666666666665</v>
      </c>
      <c r="E219" s="36">
        <v>306.13333333333333</v>
      </c>
      <c r="F219" s="36">
        <v>303.51666666666665</v>
      </c>
      <c r="G219" s="36">
        <v>299.88333333333333</v>
      </c>
      <c r="H219" s="36">
        <v>312.38333333333333</v>
      </c>
      <c r="I219" s="36">
        <v>316.01666666666665</v>
      </c>
      <c r="J219" s="36">
        <v>318.63333333333333</v>
      </c>
      <c r="K219" s="31">
        <v>313.39999999999998</v>
      </c>
      <c r="L219" s="31">
        <v>307.14999999999998</v>
      </c>
      <c r="M219" s="31">
        <v>3.3140100000000001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6080.55</v>
      </c>
      <c r="D220" s="36">
        <v>6067.2</v>
      </c>
      <c r="E220" s="36">
        <v>6018.4</v>
      </c>
      <c r="F220" s="36">
        <v>5956.25</v>
      </c>
      <c r="G220" s="36">
        <v>5907.45</v>
      </c>
      <c r="H220" s="36">
        <v>6129.3499999999995</v>
      </c>
      <c r="I220" s="36">
        <v>6178.1500000000005</v>
      </c>
      <c r="J220" s="36">
        <v>6240.2999999999993</v>
      </c>
      <c r="K220" s="31">
        <v>6116</v>
      </c>
      <c r="L220" s="31">
        <v>6005.05</v>
      </c>
      <c r="M220" s="31">
        <v>0.26232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906.7</v>
      </c>
      <c r="D221" s="36">
        <v>897.45000000000016</v>
      </c>
      <c r="E221" s="36">
        <v>878.8000000000003</v>
      </c>
      <c r="F221" s="36">
        <v>850.90000000000009</v>
      </c>
      <c r="G221" s="36">
        <v>832.25000000000023</v>
      </c>
      <c r="H221" s="36">
        <v>925.35000000000036</v>
      </c>
      <c r="I221" s="36">
        <v>944.00000000000023</v>
      </c>
      <c r="J221" s="36">
        <v>971.90000000000043</v>
      </c>
      <c r="K221" s="31">
        <v>916.1</v>
      </c>
      <c r="L221" s="31">
        <v>869.55</v>
      </c>
      <c r="M221" s="31">
        <v>2.04677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38179.800000000003</v>
      </c>
      <c r="D222" s="36">
        <v>38070.51666666667</v>
      </c>
      <c r="E222" s="36">
        <v>37910.733333333337</v>
      </c>
      <c r="F222" s="36">
        <v>37641.666666666664</v>
      </c>
      <c r="G222" s="36">
        <v>37481.883333333331</v>
      </c>
      <c r="H222" s="36">
        <v>38339.583333333343</v>
      </c>
      <c r="I222" s="36">
        <v>38499.366666666683</v>
      </c>
      <c r="J222" s="36">
        <v>38768.433333333349</v>
      </c>
      <c r="K222" s="31">
        <v>38230.300000000003</v>
      </c>
      <c r="L222" s="31">
        <v>37801.449999999997</v>
      </c>
      <c r="M222" s="31">
        <v>7.0029999999999995E-2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194.4</v>
      </c>
      <c r="D223" s="36">
        <v>194.76666666666665</v>
      </c>
      <c r="E223" s="36">
        <v>192.5333333333333</v>
      </c>
      <c r="F223" s="36">
        <v>190.66666666666666</v>
      </c>
      <c r="G223" s="36">
        <v>188.43333333333331</v>
      </c>
      <c r="H223" s="36">
        <v>196.6333333333333</v>
      </c>
      <c r="I223" s="36">
        <v>198.86666666666665</v>
      </c>
      <c r="J223" s="36">
        <v>200.73333333333329</v>
      </c>
      <c r="K223" s="31">
        <v>197</v>
      </c>
      <c r="L223" s="31">
        <v>192.9</v>
      </c>
      <c r="M223" s="31">
        <v>67.565749999999994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1086.9000000000001</v>
      </c>
      <c r="D224" s="36">
        <v>1076.95</v>
      </c>
      <c r="E224" s="36">
        <v>1063.95</v>
      </c>
      <c r="F224" s="36">
        <v>1041</v>
      </c>
      <c r="G224" s="36">
        <v>1028</v>
      </c>
      <c r="H224" s="36">
        <v>1099.9000000000001</v>
      </c>
      <c r="I224" s="36">
        <v>1112.9000000000001</v>
      </c>
      <c r="J224" s="36">
        <v>1135.8500000000001</v>
      </c>
      <c r="K224" s="31">
        <v>1089.95</v>
      </c>
      <c r="L224" s="31">
        <v>1054</v>
      </c>
      <c r="M224" s="31">
        <v>149.09562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1643.85</v>
      </c>
      <c r="D225" s="36">
        <v>1667.7666666666667</v>
      </c>
      <c r="E225" s="36">
        <v>1611.1333333333332</v>
      </c>
      <c r="F225" s="36">
        <v>1578.4166666666665</v>
      </c>
      <c r="G225" s="36">
        <v>1521.7833333333331</v>
      </c>
      <c r="H225" s="36">
        <v>1700.4833333333333</v>
      </c>
      <c r="I225" s="36">
        <v>1757.116666666667</v>
      </c>
      <c r="J225" s="36">
        <v>1789.8333333333335</v>
      </c>
      <c r="K225" s="31">
        <v>1724.4</v>
      </c>
      <c r="L225" s="31">
        <v>1635.05</v>
      </c>
      <c r="M225" s="31">
        <v>15.32835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539.45000000000005</v>
      </c>
      <c r="D226" s="36">
        <v>540.01666666666677</v>
      </c>
      <c r="E226" s="36">
        <v>533.43333333333351</v>
      </c>
      <c r="F226" s="36">
        <v>527.41666666666674</v>
      </c>
      <c r="G226" s="36">
        <v>520.83333333333348</v>
      </c>
      <c r="H226" s="36">
        <v>546.03333333333353</v>
      </c>
      <c r="I226" s="36">
        <v>552.61666666666679</v>
      </c>
      <c r="J226" s="36">
        <v>558.63333333333355</v>
      </c>
      <c r="K226" s="31">
        <v>546.6</v>
      </c>
      <c r="L226" s="31">
        <v>534</v>
      </c>
      <c r="M226" s="31">
        <v>18.518529999999998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828.6</v>
      </c>
      <c r="D227" s="36">
        <v>824.05000000000007</v>
      </c>
      <c r="E227" s="36">
        <v>815.65000000000009</v>
      </c>
      <c r="F227" s="36">
        <v>802.7</v>
      </c>
      <c r="G227" s="36">
        <v>794.30000000000007</v>
      </c>
      <c r="H227" s="36">
        <v>837.00000000000011</v>
      </c>
      <c r="I227" s="36">
        <v>845.4</v>
      </c>
      <c r="J227" s="36">
        <v>858.35000000000014</v>
      </c>
      <c r="K227" s="31">
        <v>832.45</v>
      </c>
      <c r="L227" s="31">
        <v>811.1</v>
      </c>
      <c r="M227" s="31">
        <v>8.9766700000000004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87.6</v>
      </c>
      <c r="D228" s="36">
        <v>87.583333333333329</v>
      </c>
      <c r="E228" s="36">
        <v>86.966666666666654</v>
      </c>
      <c r="F228" s="36">
        <v>86.333333333333329</v>
      </c>
      <c r="G228" s="36">
        <v>85.716666666666654</v>
      </c>
      <c r="H228" s="36">
        <v>88.216666666666654</v>
      </c>
      <c r="I228" s="36">
        <v>88.833333333333329</v>
      </c>
      <c r="J228" s="36">
        <v>89.466666666666654</v>
      </c>
      <c r="K228" s="31">
        <v>88.2</v>
      </c>
      <c r="L228" s="31">
        <v>86.95</v>
      </c>
      <c r="M228" s="31">
        <v>47.300229999999999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82.2</v>
      </c>
      <c r="D229" s="36">
        <v>81.966666666666669</v>
      </c>
      <c r="E229" s="36">
        <v>81.083333333333343</v>
      </c>
      <c r="F229" s="36">
        <v>79.966666666666669</v>
      </c>
      <c r="G229" s="36">
        <v>79.083333333333343</v>
      </c>
      <c r="H229" s="36">
        <v>83.083333333333343</v>
      </c>
      <c r="I229" s="36">
        <v>83.966666666666669</v>
      </c>
      <c r="J229" s="36">
        <v>85.083333333333343</v>
      </c>
      <c r="K229" s="31">
        <v>82.85</v>
      </c>
      <c r="L229" s="31">
        <v>80.849999999999994</v>
      </c>
      <c r="M229" s="31">
        <v>320.43837000000002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117.55</v>
      </c>
      <c r="D230" s="36">
        <v>117.3</v>
      </c>
      <c r="E230" s="36">
        <v>116.1</v>
      </c>
      <c r="F230" s="36">
        <v>114.64999999999999</v>
      </c>
      <c r="G230" s="36">
        <v>113.44999999999999</v>
      </c>
      <c r="H230" s="36">
        <v>118.75</v>
      </c>
      <c r="I230" s="36">
        <v>119.95000000000002</v>
      </c>
      <c r="J230" s="36">
        <v>121.4</v>
      </c>
      <c r="K230" s="31">
        <v>118.5</v>
      </c>
      <c r="L230" s="31">
        <v>115.85</v>
      </c>
      <c r="M230" s="31">
        <v>64.298060000000007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622.29999999999995</v>
      </c>
      <c r="D231" s="36">
        <v>611.73333333333323</v>
      </c>
      <c r="E231" s="36">
        <v>598.96666666666647</v>
      </c>
      <c r="F231" s="36">
        <v>575.63333333333321</v>
      </c>
      <c r="G231" s="36">
        <v>562.86666666666645</v>
      </c>
      <c r="H231" s="36">
        <v>635.06666666666649</v>
      </c>
      <c r="I231" s="36">
        <v>647.83333333333314</v>
      </c>
      <c r="J231" s="36">
        <v>671.16666666666652</v>
      </c>
      <c r="K231" s="31">
        <v>624.5</v>
      </c>
      <c r="L231" s="31">
        <v>588.4</v>
      </c>
      <c r="M231" s="31">
        <v>14.109260000000001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63.9</v>
      </c>
      <c r="D232" s="36">
        <v>64.38333333333334</v>
      </c>
      <c r="E232" s="36">
        <v>63.01666666666668</v>
      </c>
      <c r="F232" s="36">
        <v>62.13333333333334</v>
      </c>
      <c r="G232" s="36">
        <v>60.76666666666668</v>
      </c>
      <c r="H232" s="36">
        <v>65.26666666666668</v>
      </c>
      <c r="I232" s="36">
        <v>66.633333333333326</v>
      </c>
      <c r="J232" s="36">
        <v>67.51666666666668</v>
      </c>
      <c r="K232" s="31">
        <v>65.75</v>
      </c>
      <c r="L232" s="31">
        <v>63.5</v>
      </c>
      <c r="M232" s="31">
        <v>117.8596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227.5</v>
      </c>
      <c r="D233" s="36">
        <v>228.51666666666665</v>
      </c>
      <c r="E233" s="36">
        <v>225.58333333333331</v>
      </c>
      <c r="F233" s="36">
        <v>223.66666666666666</v>
      </c>
      <c r="G233" s="36">
        <v>220.73333333333332</v>
      </c>
      <c r="H233" s="36">
        <v>230.43333333333331</v>
      </c>
      <c r="I233" s="36">
        <v>233.36666666666665</v>
      </c>
      <c r="J233" s="36">
        <v>235.2833333333333</v>
      </c>
      <c r="K233" s="31">
        <v>231.45</v>
      </c>
      <c r="L233" s="31">
        <v>226.6</v>
      </c>
      <c r="M233" s="31">
        <v>45.329970000000003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409.5</v>
      </c>
      <c r="D234" s="36">
        <v>410.05</v>
      </c>
      <c r="E234" s="36">
        <v>406.95000000000005</v>
      </c>
      <c r="F234" s="36">
        <v>404.40000000000003</v>
      </c>
      <c r="G234" s="36">
        <v>401.30000000000007</v>
      </c>
      <c r="H234" s="36">
        <v>412.6</v>
      </c>
      <c r="I234" s="36">
        <v>415.70000000000005</v>
      </c>
      <c r="J234" s="36">
        <v>418.25</v>
      </c>
      <c r="K234" s="31">
        <v>413.15</v>
      </c>
      <c r="L234" s="31">
        <v>407.5</v>
      </c>
      <c r="M234" s="31">
        <v>123.95632000000001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292.3</v>
      </c>
      <c r="D235" s="36">
        <v>294.40000000000003</v>
      </c>
      <c r="E235" s="36">
        <v>286.40000000000009</v>
      </c>
      <c r="F235" s="36">
        <v>280.50000000000006</v>
      </c>
      <c r="G235" s="36">
        <v>272.50000000000011</v>
      </c>
      <c r="H235" s="36">
        <v>300.30000000000007</v>
      </c>
      <c r="I235" s="36">
        <v>308.29999999999995</v>
      </c>
      <c r="J235" s="36">
        <v>314.20000000000005</v>
      </c>
      <c r="K235" s="31">
        <v>302.39999999999998</v>
      </c>
      <c r="L235" s="31">
        <v>288.5</v>
      </c>
      <c r="M235" s="31">
        <v>21.114850000000001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231.15</v>
      </c>
      <c r="D236" s="36">
        <v>231.18333333333337</v>
      </c>
      <c r="E236" s="36">
        <v>229.06666666666672</v>
      </c>
      <c r="F236" s="36">
        <v>226.98333333333335</v>
      </c>
      <c r="G236" s="36">
        <v>224.8666666666667</v>
      </c>
      <c r="H236" s="36">
        <v>233.26666666666674</v>
      </c>
      <c r="I236" s="36">
        <v>235.38333333333335</v>
      </c>
      <c r="J236" s="36">
        <v>237.46666666666675</v>
      </c>
      <c r="K236" s="31">
        <v>233.3</v>
      </c>
      <c r="L236" s="31">
        <v>229.1</v>
      </c>
      <c r="M236" s="31">
        <v>16.429449999999999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189.65</v>
      </c>
      <c r="D237" s="36">
        <v>190.95000000000002</v>
      </c>
      <c r="E237" s="36">
        <v>187.60000000000002</v>
      </c>
      <c r="F237" s="36">
        <v>185.55</v>
      </c>
      <c r="G237" s="36">
        <v>182.20000000000002</v>
      </c>
      <c r="H237" s="36">
        <v>193.00000000000003</v>
      </c>
      <c r="I237" s="36">
        <v>196.35</v>
      </c>
      <c r="J237" s="36">
        <v>198.40000000000003</v>
      </c>
      <c r="K237" s="31">
        <v>194.3</v>
      </c>
      <c r="L237" s="31">
        <v>188.9</v>
      </c>
      <c r="M237" s="31">
        <v>67.86936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2656.4</v>
      </c>
      <c r="D238" s="36">
        <v>2650.7333333333331</v>
      </c>
      <c r="E238" s="36">
        <v>2631.7166666666662</v>
      </c>
      <c r="F238" s="36">
        <v>2607.0333333333333</v>
      </c>
      <c r="G238" s="36">
        <v>2588.0166666666664</v>
      </c>
      <c r="H238" s="36">
        <v>2675.4166666666661</v>
      </c>
      <c r="I238" s="36">
        <v>2694.4333333333334</v>
      </c>
      <c r="J238" s="36">
        <v>2719.1166666666659</v>
      </c>
      <c r="K238" s="31">
        <v>2669.75</v>
      </c>
      <c r="L238" s="31">
        <v>2626.05</v>
      </c>
      <c r="M238" s="31">
        <v>0.91637999999999997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526.15</v>
      </c>
      <c r="D239" s="36">
        <v>525.79999999999995</v>
      </c>
      <c r="E239" s="36">
        <v>519.79999999999995</v>
      </c>
      <c r="F239" s="36">
        <v>513.45000000000005</v>
      </c>
      <c r="G239" s="36">
        <v>507.45000000000005</v>
      </c>
      <c r="H239" s="36">
        <v>532.14999999999986</v>
      </c>
      <c r="I239" s="36">
        <v>538.14999999999986</v>
      </c>
      <c r="J239" s="36">
        <v>544.49999999999977</v>
      </c>
      <c r="K239" s="31">
        <v>531.79999999999995</v>
      </c>
      <c r="L239" s="31">
        <v>519.45000000000005</v>
      </c>
      <c r="M239" s="31">
        <v>15.316319999999999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144.35</v>
      </c>
      <c r="D240" s="36">
        <v>144.08333333333334</v>
      </c>
      <c r="E240" s="36">
        <v>142.81666666666669</v>
      </c>
      <c r="F240" s="36">
        <v>141.28333333333336</v>
      </c>
      <c r="G240" s="36">
        <v>140.01666666666671</v>
      </c>
      <c r="H240" s="36">
        <v>145.61666666666667</v>
      </c>
      <c r="I240" s="36">
        <v>146.88333333333333</v>
      </c>
      <c r="J240" s="36">
        <v>148.41666666666666</v>
      </c>
      <c r="K240" s="31">
        <v>145.35</v>
      </c>
      <c r="L240" s="31">
        <v>142.55000000000001</v>
      </c>
      <c r="M240" s="31">
        <v>45.045630000000003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589.25</v>
      </c>
      <c r="D241" s="36">
        <v>589.75</v>
      </c>
      <c r="E241" s="36">
        <v>584.6</v>
      </c>
      <c r="F241" s="36">
        <v>579.95000000000005</v>
      </c>
      <c r="G241" s="36">
        <v>574.80000000000007</v>
      </c>
      <c r="H241" s="36">
        <v>594.4</v>
      </c>
      <c r="I241" s="36">
        <v>599.55000000000007</v>
      </c>
      <c r="J241" s="36">
        <v>604.19999999999993</v>
      </c>
      <c r="K241" s="31">
        <v>594.9</v>
      </c>
      <c r="L241" s="31">
        <v>585.1</v>
      </c>
      <c r="M241" s="31">
        <v>41.539990000000003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169.4</v>
      </c>
      <c r="D242" s="36">
        <v>169.53333333333333</v>
      </c>
      <c r="E242" s="36">
        <v>167.26666666666665</v>
      </c>
      <c r="F242" s="36">
        <v>165.13333333333333</v>
      </c>
      <c r="G242" s="36">
        <v>162.86666666666665</v>
      </c>
      <c r="H242" s="36">
        <v>171.66666666666666</v>
      </c>
      <c r="I242" s="36">
        <v>173.93333333333337</v>
      </c>
      <c r="J242" s="36">
        <v>176.06666666666666</v>
      </c>
      <c r="K242" s="31">
        <v>171.8</v>
      </c>
      <c r="L242" s="31">
        <v>167.4</v>
      </c>
      <c r="M242" s="31">
        <v>334.01242000000002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64.599999999999994</v>
      </c>
      <c r="D243" s="36">
        <v>64.816666666666663</v>
      </c>
      <c r="E243" s="36">
        <v>63.883333333333326</v>
      </c>
      <c r="F243" s="36">
        <v>63.166666666666657</v>
      </c>
      <c r="G243" s="36">
        <v>62.23333333333332</v>
      </c>
      <c r="H243" s="36">
        <v>65.533333333333331</v>
      </c>
      <c r="I243" s="36">
        <v>66.466666666666669</v>
      </c>
      <c r="J243" s="36">
        <v>67.183333333333337</v>
      </c>
      <c r="K243" s="31">
        <v>65.75</v>
      </c>
      <c r="L243" s="31">
        <v>64.099999999999994</v>
      </c>
      <c r="M243" s="31">
        <v>123.06519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929.3</v>
      </c>
      <c r="D244" s="36">
        <v>931.44999999999993</v>
      </c>
      <c r="E244" s="36">
        <v>924.84999999999991</v>
      </c>
      <c r="F244" s="36">
        <v>920.4</v>
      </c>
      <c r="G244" s="36">
        <v>913.8</v>
      </c>
      <c r="H244" s="36">
        <v>935.89999999999986</v>
      </c>
      <c r="I244" s="36">
        <v>942.5</v>
      </c>
      <c r="J244" s="36">
        <v>946.94999999999982</v>
      </c>
      <c r="K244" s="31">
        <v>938.05</v>
      </c>
      <c r="L244" s="31">
        <v>927</v>
      </c>
      <c r="M244" s="31">
        <v>13.05118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147.4</v>
      </c>
      <c r="D245" s="36">
        <v>148.45000000000002</v>
      </c>
      <c r="E245" s="36">
        <v>145.50000000000003</v>
      </c>
      <c r="F245" s="36">
        <v>143.60000000000002</v>
      </c>
      <c r="G245" s="36">
        <v>140.65000000000003</v>
      </c>
      <c r="H245" s="36">
        <v>150.35000000000002</v>
      </c>
      <c r="I245" s="36">
        <v>153.30000000000001</v>
      </c>
      <c r="J245" s="36">
        <v>155.20000000000002</v>
      </c>
      <c r="K245" s="31">
        <v>151.4</v>
      </c>
      <c r="L245" s="31">
        <v>146.55000000000001</v>
      </c>
      <c r="M245" s="31">
        <v>306.858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1400.95</v>
      </c>
      <c r="D246" s="36">
        <v>1405.6499999999999</v>
      </c>
      <c r="E246" s="36">
        <v>1393.2999999999997</v>
      </c>
      <c r="F246" s="36">
        <v>1385.6499999999999</v>
      </c>
      <c r="G246" s="36">
        <v>1373.2999999999997</v>
      </c>
      <c r="H246" s="36">
        <v>1413.2999999999997</v>
      </c>
      <c r="I246" s="36">
        <v>1425.6499999999996</v>
      </c>
      <c r="J246" s="36">
        <v>1433.2999999999997</v>
      </c>
      <c r="K246" s="31">
        <v>1418</v>
      </c>
      <c r="L246" s="31">
        <v>1398</v>
      </c>
      <c r="M246" s="31">
        <v>0.23233999999999999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433.75</v>
      </c>
      <c r="D247" s="36">
        <v>431.36666666666662</v>
      </c>
      <c r="E247" s="36">
        <v>427.73333333333323</v>
      </c>
      <c r="F247" s="36">
        <v>421.71666666666664</v>
      </c>
      <c r="G247" s="36">
        <v>418.08333333333326</v>
      </c>
      <c r="H247" s="36">
        <v>437.38333333333321</v>
      </c>
      <c r="I247" s="36">
        <v>441.01666666666654</v>
      </c>
      <c r="J247" s="36">
        <v>447.03333333333319</v>
      </c>
      <c r="K247" s="31">
        <v>435</v>
      </c>
      <c r="L247" s="31">
        <v>425.35</v>
      </c>
      <c r="M247" s="31">
        <v>12.052580000000001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263.10000000000002</v>
      </c>
      <c r="D248" s="36">
        <v>257.90000000000003</v>
      </c>
      <c r="E248" s="36">
        <v>251.65000000000009</v>
      </c>
      <c r="F248" s="36">
        <v>240.20000000000005</v>
      </c>
      <c r="G248" s="36">
        <v>233.9500000000001</v>
      </c>
      <c r="H248" s="36">
        <v>269.35000000000008</v>
      </c>
      <c r="I248" s="36">
        <v>275.59999999999997</v>
      </c>
      <c r="J248" s="36">
        <v>287.05000000000007</v>
      </c>
      <c r="K248" s="31">
        <v>264.14999999999998</v>
      </c>
      <c r="L248" s="31">
        <v>246.45</v>
      </c>
      <c r="M248" s="31">
        <v>377.46325000000002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1526.65</v>
      </c>
      <c r="D249" s="36">
        <v>1511.0833333333333</v>
      </c>
      <c r="E249" s="36">
        <v>1493.4166666666665</v>
      </c>
      <c r="F249" s="36">
        <v>1460.1833333333332</v>
      </c>
      <c r="G249" s="36">
        <v>1442.5166666666664</v>
      </c>
      <c r="H249" s="36">
        <v>1544.3166666666666</v>
      </c>
      <c r="I249" s="36">
        <v>1561.9833333333331</v>
      </c>
      <c r="J249" s="36">
        <v>1595.2166666666667</v>
      </c>
      <c r="K249" s="31">
        <v>1528.75</v>
      </c>
      <c r="L249" s="31">
        <v>1477.85</v>
      </c>
      <c r="M249" s="31">
        <v>35.494010000000003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36.200000000000003</v>
      </c>
      <c r="D250" s="36">
        <v>36.466666666666661</v>
      </c>
      <c r="E250" s="36">
        <v>35.783333333333324</v>
      </c>
      <c r="F250" s="36">
        <v>35.36666666666666</v>
      </c>
      <c r="G250" s="36">
        <v>34.683333333333323</v>
      </c>
      <c r="H250" s="36">
        <v>36.883333333333326</v>
      </c>
      <c r="I250" s="36">
        <v>37.566666666666663</v>
      </c>
      <c r="J250" s="36">
        <v>37.983333333333327</v>
      </c>
      <c r="K250" s="31">
        <v>37.15</v>
      </c>
      <c r="L250" s="31">
        <v>36.049999999999997</v>
      </c>
      <c r="M250" s="31">
        <v>276.17387000000002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5284.25</v>
      </c>
      <c r="D251" s="36">
        <v>5269.4333333333334</v>
      </c>
      <c r="E251" s="36">
        <v>5206.416666666667</v>
      </c>
      <c r="F251" s="36">
        <v>5128.5833333333339</v>
      </c>
      <c r="G251" s="36">
        <v>5065.5666666666675</v>
      </c>
      <c r="H251" s="36">
        <v>5347.2666666666664</v>
      </c>
      <c r="I251" s="36">
        <v>5410.2833333333328</v>
      </c>
      <c r="J251" s="36">
        <v>5488.1166666666659</v>
      </c>
      <c r="K251" s="31">
        <v>5332.45</v>
      </c>
      <c r="L251" s="31">
        <v>5191.6000000000004</v>
      </c>
      <c r="M251" s="31">
        <v>1.55335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1654.7</v>
      </c>
      <c r="D252" s="36">
        <v>1659.2166666666665</v>
      </c>
      <c r="E252" s="36">
        <v>1646.4833333333329</v>
      </c>
      <c r="F252" s="36">
        <v>1638.2666666666664</v>
      </c>
      <c r="G252" s="36">
        <v>1625.5333333333328</v>
      </c>
      <c r="H252" s="36">
        <v>1667.4333333333329</v>
      </c>
      <c r="I252" s="36">
        <v>1680.1666666666665</v>
      </c>
      <c r="J252" s="36">
        <v>1688.383333333333</v>
      </c>
      <c r="K252" s="31">
        <v>1671.95</v>
      </c>
      <c r="L252" s="31">
        <v>1651</v>
      </c>
      <c r="M252" s="31">
        <v>63.872909999999997</v>
      </c>
      <c r="N252" s="1"/>
      <c r="O252" s="1"/>
    </row>
    <row r="253" spans="1:15" ht="12.75" customHeight="1">
      <c r="A253" s="33">
        <v>243</v>
      </c>
      <c r="B253" s="53" t="s">
        <v>836</v>
      </c>
      <c r="C253" s="31">
        <v>3779.3</v>
      </c>
      <c r="D253" s="36">
        <v>3734.8166666666671</v>
      </c>
      <c r="E253" s="36">
        <v>3669.6333333333341</v>
      </c>
      <c r="F253" s="36">
        <v>3559.9666666666672</v>
      </c>
      <c r="G253" s="36">
        <v>3494.7833333333342</v>
      </c>
      <c r="H253" s="36">
        <v>3844.483333333334</v>
      </c>
      <c r="I253" s="36">
        <v>3909.6666666666674</v>
      </c>
      <c r="J253" s="36">
        <v>4019.3333333333339</v>
      </c>
      <c r="K253" s="31">
        <v>3800</v>
      </c>
      <c r="L253" s="31">
        <v>3625.15</v>
      </c>
      <c r="M253" s="31">
        <v>1.2061999999999999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1115</v>
      </c>
      <c r="D254" s="36">
        <v>1107.6666666666667</v>
      </c>
      <c r="E254" s="36">
        <v>1085.3333333333335</v>
      </c>
      <c r="F254" s="36">
        <v>1055.6666666666667</v>
      </c>
      <c r="G254" s="36">
        <v>1033.3333333333335</v>
      </c>
      <c r="H254" s="36">
        <v>1137.3333333333335</v>
      </c>
      <c r="I254" s="36">
        <v>1159.666666666667</v>
      </c>
      <c r="J254" s="36">
        <v>1189.3333333333335</v>
      </c>
      <c r="K254" s="31">
        <v>1130</v>
      </c>
      <c r="L254" s="31">
        <v>1078</v>
      </c>
      <c r="M254" s="31">
        <v>9.3342100000000006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3157.35</v>
      </c>
      <c r="D255" s="36">
        <v>3153.1333333333337</v>
      </c>
      <c r="E255" s="36">
        <v>3134.5166666666673</v>
      </c>
      <c r="F255" s="36">
        <v>3111.6833333333338</v>
      </c>
      <c r="G255" s="36">
        <v>3093.0666666666675</v>
      </c>
      <c r="H255" s="36">
        <v>3175.9666666666672</v>
      </c>
      <c r="I255" s="36">
        <v>3194.583333333333</v>
      </c>
      <c r="J255" s="36">
        <v>3217.416666666667</v>
      </c>
      <c r="K255" s="31">
        <v>3171.75</v>
      </c>
      <c r="L255" s="31">
        <v>3130.3</v>
      </c>
      <c r="M255" s="31">
        <v>2.1044299999999998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1193.05</v>
      </c>
      <c r="D256" s="36">
        <v>1193.6666666666665</v>
      </c>
      <c r="E256" s="36">
        <v>1185.4833333333331</v>
      </c>
      <c r="F256" s="36">
        <v>1177.9166666666665</v>
      </c>
      <c r="G256" s="36">
        <v>1169.7333333333331</v>
      </c>
      <c r="H256" s="36">
        <v>1201.2333333333331</v>
      </c>
      <c r="I256" s="36">
        <v>1209.4166666666665</v>
      </c>
      <c r="J256" s="36">
        <v>1216.9833333333331</v>
      </c>
      <c r="K256" s="31">
        <v>1201.8499999999999</v>
      </c>
      <c r="L256" s="31">
        <v>1186.0999999999999</v>
      </c>
      <c r="M256" s="31">
        <v>1.14577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1531.4</v>
      </c>
      <c r="D257" s="36">
        <v>1546.0833333333333</v>
      </c>
      <c r="E257" s="36">
        <v>1500.3166666666666</v>
      </c>
      <c r="F257" s="36">
        <v>1469.2333333333333</v>
      </c>
      <c r="G257" s="36">
        <v>1423.4666666666667</v>
      </c>
      <c r="H257" s="36">
        <v>1577.1666666666665</v>
      </c>
      <c r="I257" s="36">
        <v>1622.9333333333334</v>
      </c>
      <c r="J257" s="36">
        <v>1654.0166666666664</v>
      </c>
      <c r="K257" s="31">
        <v>1591.85</v>
      </c>
      <c r="L257" s="31">
        <v>1515</v>
      </c>
      <c r="M257" s="31">
        <v>1.1241699999999999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4501</v>
      </c>
      <c r="D258" s="36">
        <v>4515.2666666666664</v>
      </c>
      <c r="E258" s="36">
        <v>4475.5333333333328</v>
      </c>
      <c r="F258" s="36">
        <v>4450.0666666666666</v>
      </c>
      <c r="G258" s="36">
        <v>4410.333333333333</v>
      </c>
      <c r="H258" s="36">
        <v>4540.7333333333327</v>
      </c>
      <c r="I258" s="36">
        <v>4580.4666666666662</v>
      </c>
      <c r="J258" s="36">
        <v>4605.9333333333325</v>
      </c>
      <c r="K258" s="31">
        <v>4555</v>
      </c>
      <c r="L258" s="31">
        <v>4489.8</v>
      </c>
      <c r="M258" s="31">
        <v>0.87588999999999995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2143.1</v>
      </c>
      <c r="D259" s="36">
        <v>2157.65</v>
      </c>
      <c r="E259" s="36">
        <v>2114.4500000000003</v>
      </c>
      <c r="F259" s="36">
        <v>2085.8000000000002</v>
      </c>
      <c r="G259" s="36">
        <v>2042.6000000000004</v>
      </c>
      <c r="H259" s="36">
        <v>2186.3000000000002</v>
      </c>
      <c r="I259" s="36">
        <v>2229.5</v>
      </c>
      <c r="J259" s="36">
        <v>2258.15</v>
      </c>
      <c r="K259" s="31">
        <v>2200.85</v>
      </c>
      <c r="L259" s="31">
        <v>2129</v>
      </c>
      <c r="M259" s="31">
        <v>1.24089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941.75</v>
      </c>
      <c r="D260" s="36">
        <v>937.7833333333333</v>
      </c>
      <c r="E260" s="36">
        <v>925.56666666666661</v>
      </c>
      <c r="F260" s="36">
        <v>909.38333333333333</v>
      </c>
      <c r="G260" s="36">
        <v>897.16666666666663</v>
      </c>
      <c r="H260" s="36">
        <v>953.96666666666658</v>
      </c>
      <c r="I260" s="36">
        <v>966.18333333333328</v>
      </c>
      <c r="J260" s="36">
        <v>982.36666666666656</v>
      </c>
      <c r="K260" s="31">
        <v>950</v>
      </c>
      <c r="L260" s="31">
        <v>921.6</v>
      </c>
      <c r="M260" s="31">
        <v>1.8372900000000001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370.4</v>
      </c>
      <c r="D261" s="36">
        <v>372.55</v>
      </c>
      <c r="E261" s="36">
        <v>367.1</v>
      </c>
      <c r="F261" s="36">
        <v>363.8</v>
      </c>
      <c r="G261" s="36">
        <v>358.35</v>
      </c>
      <c r="H261" s="36">
        <v>375.85</v>
      </c>
      <c r="I261" s="36">
        <v>381.29999999999995</v>
      </c>
      <c r="J261" s="36">
        <v>384.6</v>
      </c>
      <c r="K261" s="31">
        <v>378</v>
      </c>
      <c r="L261" s="31">
        <v>369.25</v>
      </c>
      <c r="M261" s="31">
        <v>4.0382999999999996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99.4</v>
      </c>
      <c r="D262" s="36">
        <v>99</v>
      </c>
      <c r="E262" s="36">
        <v>97.3</v>
      </c>
      <c r="F262" s="36">
        <v>95.2</v>
      </c>
      <c r="G262" s="36">
        <v>93.5</v>
      </c>
      <c r="H262" s="36">
        <v>101.1</v>
      </c>
      <c r="I262" s="36">
        <v>102.79999999999998</v>
      </c>
      <c r="J262" s="36">
        <v>104.89999999999999</v>
      </c>
      <c r="K262" s="31">
        <v>100.7</v>
      </c>
      <c r="L262" s="31">
        <v>96.9</v>
      </c>
      <c r="M262" s="31">
        <v>35.23113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503.65</v>
      </c>
      <c r="D263" s="36">
        <v>506.56666666666661</v>
      </c>
      <c r="E263" s="36">
        <v>498.33333333333326</v>
      </c>
      <c r="F263" s="36">
        <v>493.01666666666665</v>
      </c>
      <c r="G263" s="36">
        <v>484.7833333333333</v>
      </c>
      <c r="H263" s="36">
        <v>511.88333333333321</v>
      </c>
      <c r="I263" s="36">
        <v>520.11666666666656</v>
      </c>
      <c r="J263" s="36">
        <v>525.43333333333317</v>
      </c>
      <c r="K263" s="31">
        <v>514.79999999999995</v>
      </c>
      <c r="L263" s="31">
        <v>501.25</v>
      </c>
      <c r="M263" s="31">
        <v>42.29025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836.2</v>
      </c>
      <c r="D264" s="36">
        <v>826.7166666666667</v>
      </c>
      <c r="E264" s="36">
        <v>813.73333333333335</v>
      </c>
      <c r="F264" s="36">
        <v>791.26666666666665</v>
      </c>
      <c r="G264" s="36">
        <v>778.2833333333333</v>
      </c>
      <c r="H264" s="36">
        <v>849.18333333333339</v>
      </c>
      <c r="I264" s="36">
        <v>862.16666666666674</v>
      </c>
      <c r="J264" s="36">
        <v>884.63333333333344</v>
      </c>
      <c r="K264" s="31">
        <v>839.7</v>
      </c>
      <c r="L264" s="31">
        <v>804.25</v>
      </c>
      <c r="M264" s="31">
        <v>53.778959999999998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130.19999999999999</v>
      </c>
      <c r="D265" s="36">
        <v>127.98333333333333</v>
      </c>
      <c r="E265" s="36">
        <v>122.51666666666668</v>
      </c>
      <c r="F265" s="36">
        <v>114.83333333333334</v>
      </c>
      <c r="G265" s="36">
        <v>109.36666666666669</v>
      </c>
      <c r="H265" s="36">
        <v>135.66666666666669</v>
      </c>
      <c r="I265" s="36">
        <v>141.13333333333333</v>
      </c>
      <c r="J265" s="36">
        <v>148.81666666666666</v>
      </c>
      <c r="K265" s="31">
        <v>133.44999999999999</v>
      </c>
      <c r="L265" s="31">
        <v>120.3</v>
      </c>
      <c r="M265" s="31">
        <v>532.23464000000001</v>
      </c>
      <c r="N265" s="1"/>
      <c r="O265" s="1"/>
    </row>
    <row r="266" spans="1:15" ht="12.75" customHeight="1">
      <c r="A266" s="33">
        <v>256</v>
      </c>
      <c r="B266" s="53" t="s">
        <v>897</v>
      </c>
      <c r="C266" s="31">
        <v>489.8</v>
      </c>
      <c r="D266" s="36">
        <v>488.16666666666669</v>
      </c>
      <c r="E266" s="36">
        <v>482.58333333333337</v>
      </c>
      <c r="F266" s="36">
        <v>475.36666666666667</v>
      </c>
      <c r="G266" s="36">
        <v>469.78333333333336</v>
      </c>
      <c r="H266" s="36">
        <v>495.38333333333338</v>
      </c>
      <c r="I266" s="36">
        <v>500.96666666666675</v>
      </c>
      <c r="J266" s="36">
        <v>508.18333333333339</v>
      </c>
      <c r="K266" s="31">
        <v>493.75</v>
      </c>
      <c r="L266" s="31">
        <v>480.95</v>
      </c>
      <c r="M266" s="31">
        <v>6.5478699999999996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650.35</v>
      </c>
      <c r="D267" s="36">
        <v>653.41666666666663</v>
      </c>
      <c r="E267" s="36">
        <v>643.93333333333328</v>
      </c>
      <c r="F267" s="36">
        <v>637.51666666666665</v>
      </c>
      <c r="G267" s="36">
        <v>628.0333333333333</v>
      </c>
      <c r="H267" s="36">
        <v>659.83333333333326</v>
      </c>
      <c r="I267" s="36">
        <v>669.31666666666661</v>
      </c>
      <c r="J267" s="36">
        <v>675.73333333333323</v>
      </c>
      <c r="K267" s="31">
        <v>662.9</v>
      </c>
      <c r="L267" s="31">
        <v>647</v>
      </c>
      <c r="M267" s="31">
        <v>8.7711299999999994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822.85</v>
      </c>
      <c r="D268" s="36">
        <v>807.76666666666677</v>
      </c>
      <c r="E268" s="36">
        <v>790.53333333333353</v>
      </c>
      <c r="F268" s="36">
        <v>758.21666666666681</v>
      </c>
      <c r="G268" s="36">
        <v>740.98333333333358</v>
      </c>
      <c r="H268" s="36">
        <v>840.08333333333348</v>
      </c>
      <c r="I268" s="36">
        <v>857.31666666666683</v>
      </c>
      <c r="J268" s="36">
        <v>889.63333333333344</v>
      </c>
      <c r="K268" s="31">
        <v>825</v>
      </c>
      <c r="L268" s="31">
        <v>775.45</v>
      </c>
      <c r="M268" s="31">
        <v>52.56259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463.1</v>
      </c>
      <c r="D269" s="36">
        <v>464.31666666666666</v>
      </c>
      <c r="E269" s="36">
        <v>460.83333333333331</v>
      </c>
      <c r="F269" s="36">
        <v>458.56666666666666</v>
      </c>
      <c r="G269" s="36">
        <v>455.08333333333331</v>
      </c>
      <c r="H269" s="36">
        <v>466.58333333333331</v>
      </c>
      <c r="I269" s="36">
        <v>470.06666666666666</v>
      </c>
      <c r="J269" s="36">
        <v>472.33333333333331</v>
      </c>
      <c r="K269" s="31">
        <v>467.8</v>
      </c>
      <c r="L269" s="31">
        <v>462.05</v>
      </c>
      <c r="M269" s="31">
        <v>18.77308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477.65</v>
      </c>
      <c r="D270" s="36">
        <v>479.90000000000003</v>
      </c>
      <c r="E270" s="36">
        <v>472.75000000000006</v>
      </c>
      <c r="F270" s="36">
        <v>467.85</v>
      </c>
      <c r="G270" s="36">
        <v>460.70000000000005</v>
      </c>
      <c r="H270" s="36">
        <v>484.80000000000007</v>
      </c>
      <c r="I270" s="36">
        <v>491.95000000000005</v>
      </c>
      <c r="J270" s="36">
        <v>496.85000000000008</v>
      </c>
      <c r="K270" s="31">
        <v>487.05</v>
      </c>
      <c r="L270" s="31">
        <v>475</v>
      </c>
      <c r="M270" s="31">
        <v>0.85570000000000002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573.6</v>
      </c>
      <c r="D271" s="36">
        <v>571.63333333333333</v>
      </c>
      <c r="E271" s="36">
        <v>567.2166666666667</v>
      </c>
      <c r="F271" s="36">
        <v>560.83333333333337</v>
      </c>
      <c r="G271" s="36">
        <v>556.41666666666674</v>
      </c>
      <c r="H271" s="36">
        <v>578.01666666666665</v>
      </c>
      <c r="I271" s="36">
        <v>582.43333333333339</v>
      </c>
      <c r="J271" s="36">
        <v>588.81666666666661</v>
      </c>
      <c r="K271" s="31">
        <v>576.04999999999995</v>
      </c>
      <c r="L271" s="31">
        <v>565.25</v>
      </c>
      <c r="M271" s="31">
        <v>1.1634199999999999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924.1</v>
      </c>
      <c r="D272" s="36">
        <v>926.83333333333337</v>
      </c>
      <c r="E272" s="36">
        <v>917.31666666666672</v>
      </c>
      <c r="F272" s="36">
        <v>910.5333333333333</v>
      </c>
      <c r="G272" s="36">
        <v>901.01666666666665</v>
      </c>
      <c r="H272" s="36">
        <v>933.61666666666679</v>
      </c>
      <c r="I272" s="36">
        <v>943.13333333333344</v>
      </c>
      <c r="J272" s="36">
        <v>949.91666666666686</v>
      </c>
      <c r="K272" s="31">
        <v>936.35</v>
      </c>
      <c r="L272" s="31">
        <v>920.05</v>
      </c>
      <c r="M272" s="31">
        <v>1.70157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452.45</v>
      </c>
      <c r="D273" s="36">
        <v>449.81666666666666</v>
      </c>
      <c r="E273" s="36">
        <v>439.68333333333334</v>
      </c>
      <c r="F273" s="36">
        <v>426.91666666666669</v>
      </c>
      <c r="G273" s="36">
        <v>416.78333333333336</v>
      </c>
      <c r="H273" s="36">
        <v>462.58333333333331</v>
      </c>
      <c r="I273" s="36">
        <v>472.71666666666664</v>
      </c>
      <c r="J273" s="36">
        <v>485.48333333333329</v>
      </c>
      <c r="K273" s="31">
        <v>459.95</v>
      </c>
      <c r="L273" s="31">
        <v>437.05</v>
      </c>
      <c r="M273" s="31">
        <v>29.297830000000001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776.8</v>
      </c>
      <c r="D274" s="36">
        <v>774.81666666666661</v>
      </c>
      <c r="E274" s="36">
        <v>766.38333333333321</v>
      </c>
      <c r="F274" s="36">
        <v>755.96666666666658</v>
      </c>
      <c r="G274" s="36">
        <v>747.53333333333319</v>
      </c>
      <c r="H274" s="36">
        <v>785.23333333333323</v>
      </c>
      <c r="I274" s="36">
        <v>793.66666666666663</v>
      </c>
      <c r="J274" s="36">
        <v>804.08333333333326</v>
      </c>
      <c r="K274" s="31">
        <v>783.25</v>
      </c>
      <c r="L274" s="31">
        <v>764.4</v>
      </c>
      <c r="M274" s="31">
        <v>10.1997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3207.15</v>
      </c>
      <c r="D275" s="36">
        <v>3217.3666666666668</v>
      </c>
      <c r="E275" s="36">
        <v>3184.7833333333338</v>
      </c>
      <c r="F275" s="36">
        <v>3162.416666666667</v>
      </c>
      <c r="G275" s="36">
        <v>3129.8333333333339</v>
      </c>
      <c r="H275" s="36">
        <v>3239.7333333333336</v>
      </c>
      <c r="I275" s="36">
        <v>3272.3166666666666</v>
      </c>
      <c r="J275" s="36">
        <v>3294.6833333333334</v>
      </c>
      <c r="K275" s="31">
        <v>3249.95</v>
      </c>
      <c r="L275" s="31">
        <v>3195</v>
      </c>
      <c r="M275" s="31">
        <v>0.82357999999999998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271.95</v>
      </c>
      <c r="D276" s="36">
        <v>272.25</v>
      </c>
      <c r="E276" s="36">
        <v>269.25</v>
      </c>
      <c r="F276" s="36">
        <v>266.55</v>
      </c>
      <c r="G276" s="36">
        <v>263.55</v>
      </c>
      <c r="H276" s="36">
        <v>274.95</v>
      </c>
      <c r="I276" s="36">
        <v>277.95</v>
      </c>
      <c r="J276" s="36">
        <v>280.64999999999998</v>
      </c>
      <c r="K276" s="31">
        <v>275.25</v>
      </c>
      <c r="L276" s="31">
        <v>269.55</v>
      </c>
      <c r="M276" s="31">
        <v>3.8717600000000001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1578.65</v>
      </c>
      <c r="D277" s="36">
        <v>1582.5166666666667</v>
      </c>
      <c r="E277" s="36">
        <v>1569.1333333333332</v>
      </c>
      <c r="F277" s="36">
        <v>1559.6166666666666</v>
      </c>
      <c r="G277" s="36">
        <v>1546.2333333333331</v>
      </c>
      <c r="H277" s="36">
        <v>1592.0333333333333</v>
      </c>
      <c r="I277" s="36">
        <v>1605.416666666667</v>
      </c>
      <c r="J277" s="36">
        <v>1614.9333333333334</v>
      </c>
      <c r="K277" s="31">
        <v>1595.9</v>
      </c>
      <c r="L277" s="31">
        <v>1573</v>
      </c>
      <c r="M277" s="31">
        <v>3.1383999999999999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313.5</v>
      </c>
      <c r="D278" s="36">
        <v>316.48333333333335</v>
      </c>
      <c r="E278" s="36">
        <v>309.06666666666672</v>
      </c>
      <c r="F278" s="36">
        <v>304.63333333333338</v>
      </c>
      <c r="G278" s="36">
        <v>297.21666666666675</v>
      </c>
      <c r="H278" s="36">
        <v>320.91666666666669</v>
      </c>
      <c r="I278" s="36">
        <v>328.33333333333331</v>
      </c>
      <c r="J278" s="36">
        <v>332.76666666666665</v>
      </c>
      <c r="K278" s="31">
        <v>323.89999999999998</v>
      </c>
      <c r="L278" s="31">
        <v>312.05</v>
      </c>
      <c r="M278" s="31">
        <v>6.7969200000000001</v>
      </c>
      <c r="N278" s="1"/>
      <c r="O278" s="1"/>
    </row>
    <row r="279" spans="1:15" ht="12.75" customHeight="1">
      <c r="A279" s="33">
        <v>269</v>
      </c>
      <c r="B279" s="53" t="s">
        <v>838</v>
      </c>
      <c r="C279" s="31">
        <v>3784.05</v>
      </c>
      <c r="D279" s="36">
        <v>3747.6</v>
      </c>
      <c r="E279" s="36">
        <v>3686.45</v>
      </c>
      <c r="F279" s="36">
        <v>3588.85</v>
      </c>
      <c r="G279" s="36">
        <v>3527.7</v>
      </c>
      <c r="H279" s="36">
        <v>3845.2</v>
      </c>
      <c r="I279" s="36">
        <v>3906.3500000000004</v>
      </c>
      <c r="J279" s="36">
        <v>4003.95</v>
      </c>
      <c r="K279" s="31">
        <v>3808.75</v>
      </c>
      <c r="L279" s="31">
        <v>3650</v>
      </c>
      <c r="M279" s="31">
        <v>0.46805000000000002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1272.8499999999999</v>
      </c>
      <c r="D280" s="36">
        <v>1277.2166666666665</v>
      </c>
      <c r="E280" s="36">
        <v>1261.883333333333</v>
      </c>
      <c r="F280" s="36">
        <v>1250.9166666666665</v>
      </c>
      <c r="G280" s="36">
        <v>1235.583333333333</v>
      </c>
      <c r="H280" s="36">
        <v>1288.1833333333329</v>
      </c>
      <c r="I280" s="36">
        <v>1303.5166666666664</v>
      </c>
      <c r="J280" s="36">
        <v>1314.4833333333329</v>
      </c>
      <c r="K280" s="31">
        <v>1292.55</v>
      </c>
      <c r="L280" s="31">
        <v>1266.25</v>
      </c>
      <c r="M280" s="31">
        <v>2.5430799999999998</v>
      </c>
      <c r="N280" s="1"/>
      <c r="O280" s="1"/>
    </row>
    <row r="281" spans="1:15" ht="12.75" customHeight="1">
      <c r="A281" s="33">
        <v>271</v>
      </c>
      <c r="B281" s="53" t="s">
        <v>825</v>
      </c>
      <c r="C281" s="31">
        <v>971.05</v>
      </c>
      <c r="D281" s="36">
        <v>968.79999999999984</v>
      </c>
      <c r="E281" s="36">
        <v>958.29999999999973</v>
      </c>
      <c r="F281" s="36">
        <v>945.54999999999984</v>
      </c>
      <c r="G281" s="36">
        <v>935.04999999999973</v>
      </c>
      <c r="H281" s="36">
        <v>981.54999999999973</v>
      </c>
      <c r="I281" s="36">
        <v>992.05</v>
      </c>
      <c r="J281" s="36">
        <v>1004.7999999999997</v>
      </c>
      <c r="K281" s="31">
        <v>979.3</v>
      </c>
      <c r="L281" s="31">
        <v>956.05</v>
      </c>
      <c r="M281" s="31">
        <v>1.14297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399.45</v>
      </c>
      <c r="D282" s="36">
        <v>398.2833333333333</v>
      </c>
      <c r="E282" s="36">
        <v>386.86666666666662</v>
      </c>
      <c r="F282" s="36">
        <v>374.2833333333333</v>
      </c>
      <c r="G282" s="36">
        <v>362.86666666666662</v>
      </c>
      <c r="H282" s="36">
        <v>410.86666666666662</v>
      </c>
      <c r="I282" s="36">
        <v>422.28333333333336</v>
      </c>
      <c r="J282" s="36">
        <v>434.86666666666662</v>
      </c>
      <c r="K282" s="31">
        <v>409.7</v>
      </c>
      <c r="L282" s="31">
        <v>385.7</v>
      </c>
      <c r="M282" s="31">
        <v>49.138330000000003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290.05</v>
      </c>
      <c r="D283" s="36">
        <v>291.75</v>
      </c>
      <c r="E283" s="36">
        <v>287.8</v>
      </c>
      <c r="F283" s="36">
        <v>285.55</v>
      </c>
      <c r="G283" s="36">
        <v>281.60000000000002</v>
      </c>
      <c r="H283" s="36">
        <v>294</v>
      </c>
      <c r="I283" s="36">
        <v>297.95000000000005</v>
      </c>
      <c r="J283" s="36">
        <v>300.2</v>
      </c>
      <c r="K283" s="31">
        <v>295.7</v>
      </c>
      <c r="L283" s="31">
        <v>289.5</v>
      </c>
      <c r="M283" s="31">
        <v>2.9132500000000001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186.45</v>
      </c>
      <c r="D284" s="36">
        <v>185.68333333333331</v>
      </c>
      <c r="E284" s="36">
        <v>184.46666666666661</v>
      </c>
      <c r="F284" s="36">
        <v>182.48333333333329</v>
      </c>
      <c r="G284" s="36">
        <v>181.26666666666659</v>
      </c>
      <c r="H284" s="36">
        <v>187.66666666666663</v>
      </c>
      <c r="I284" s="36">
        <v>188.88333333333333</v>
      </c>
      <c r="J284" s="36">
        <v>190.86666666666665</v>
      </c>
      <c r="K284" s="31">
        <v>186.9</v>
      </c>
      <c r="L284" s="31">
        <v>183.7</v>
      </c>
      <c r="M284" s="31">
        <v>10.00127</v>
      </c>
      <c r="N284" s="1"/>
      <c r="O284" s="1"/>
    </row>
    <row r="285" spans="1:15" ht="12.75" customHeight="1">
      <c r="A285" s="33">
        <v>275</v>
      </c>
      <c r="B285" s="53" t="s">
        <v>898</v>
      </c>
      <c r="C285" s="31">
        <v>2945.5</v>
      </c>
      <c r="D285" s="36">
        <v>2981.8333333333335</v>
      </c>
      <c r="E285" s="36">
        <v>2893.666666666667</v>
      </c>
      <c r="F285" s="36">
        <v>2841.8333333333335</v>
      </c>
      <c r="G285" s="36">
        <v>2753.666666666667</v>
      </c>
      <c r="H285" s="36">
        <v>3033.666666666667</v>
      </c>
      <c r="I285" s="36">
        <v>3121.8333333333339</v>
      </c>
      <c r="J285" s="36">
        <v>3173.666666666667</v>
      </c>
      <c r="K285" s="31">
        <v>3070</v>
      </c>
      <c r="L285" s="31">
        <v>2930</v>
      </c>
      <c r="M285" s="31">
        <v>1.86755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714.7</v>
      </c>
      <c r="D286" s="36">
        <v>717.9666666666667</v>
      </c>
      <c r="E286" s="36">
        <v>707.88333333333344</v>
      </c>
      <c r="F286" s="36">
        <v>701.06666666666672</v>
      </c>
      <c r="G286" s="36">
        <v>690.98333333333346</v>
      </c>
      <c r="H286" s="36">
        <v>724.78333333333342</v>
      </c>
      <c r="I286" s="36">
        <v>734.86666666666667</v>
      </c>
      <c r="J286" s="36">
        <v>741.68333333333339</v>
      </c>
      <c r="K286" s="31">
        <v>728.05</v>
      </c>
      <c r="L286" s="31">
        <v>711.15</v>
      </c>
      <c r="M286" s="31">
        <v>2.6616599999999999</v>
      </c>
      <c r="N286" s="1"/>
      <c r="O286" s="1"/>
    </row>
    <row r="287" spans="1:15" ht="12.75" customHeight="1">
      <c r="A287" s="33">
        <v>277</v>
      </c>
      <c r="B287" s="53" t="s">
        <v>837</v>
      </c>
      <c r="C287" s="31">
        <v>666.8</v>
      </c>
      <c r="D287" s="36">
        <v>676.7166666666667</v>
      </c>
      <c r="E287" s="36">
        <v>655.08333333333337</v>
      </c>
      <c r="F287" s="36">
        <v>643.36666666666667</v>
      </c>
      <c r="G287" s="36">
        <v>621.73333333333335</v>
      </c>
      <c r="H287" s="36">
        <v>688.43333333333339</v>
      </c>
      <c r="I287" s="36">
        <v>710.06666666666661</v>
      </c>
      <c r="J287" s="36">
        <v>721.78333333333342</v>
      </c>
      <c r="K287" s="31">
        <v>698.35</v>
      </c>
      <c r="L287" s="31">
        <v>665</v>
      </c>
      <c r="M287" s="31">
        <v>2.8003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1727.7</v>
      </c>
      <c r="D288" s="36">
        <v>1717.6499999999999</v>
      </c>
      <c r="E288" s="36">
        <v>1705.0499999999997</v>
      </c>
      <c r="F288" s="36">
        <v>1682.3999999999999</v>
      </c>
      <c r="G288" s="36">
        <v>1669.7999999999997</v>
      </c>
      <c r="H288" s="36">
        <v>1740.2999999999997</v>
      </c>
      <c r="I288" s="36">
        <v>1752.8999999999996</v>
      </c>
      <c r="J288" s="36">
        <v>1775.5499999999997</v>
      </c>
      <c r="K288" s="31">
        <v>1730.25</v>
      </c>
      <c r="L288" s="31">
        <v>1695</v>
      </c>
      <c r="M288" s="31">
        <v>34.441499999999998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2215.35</v>
      </c>
      <c r="D289" s="36">
        <v>2197.1333333333337</v>
      </c>
      <c r="E289" s="36">
        <v>2138.2666666666673</v>
      </c>
      <c r="F289" s="36">
        <v>2061.1833333333338</v>
      </c>
      <c r="G289" s="36">
        <v>2002.3166666666675</v>
      </c>
      <c r="H289" s="36">
        <v>2274.2166666666672</v>
      </c>
      <c r="I289" s="36">
        <v>2333.083333333333</v>
      </c>
      <c r="J289" s="36">
        <v>2410.166666666667</v>
      </c>
      <c r="K289" s="31">
        <v>2256</v>
      </c>
      <c r="L289" s="31">
        <v>2120.0500000000002</v>
      </c>
      <c r="M289" s="31">
        <v>3.1483400000000001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170.65</v>
      </c>
      <c r="D290" s="36">
        <v>169.68333333333334</v>
      </c>
      <c r="E290" s="36">
        <v>168.16666666666669</v>
      </c>
      <c r="F290" s="36">
        <v>165.68333333333334</v>
      </c>
      <c r="G290" s="36">
        <v>164.16666666666669</v>
      </c>
      <c r="H290" s="36">
        <v>172.16666666666669</v>
      </c>
      <c r="I290" s="36">
        <v>173.68333333333334</v>
      </c>
      <c r="J290" s="36">
        <v>176.16666666666669</v>
      </c>
      <c r="K290" s="31">
        <v>171.2</v>
      </c>
      <c r="L290" s="31">
        <v>167.2</v>
      </c>
      <c r="M290" s="31">
        <v>28.959700000000002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5287</v>
      </c>
      <c r="D291" s="36">
        <v>5315.6333333333341</v>
      </c>
      <c r="E291" s="36">
        <v>5242.3166666666684</v>
      </c>
      <c r="F291" s="36">
        <v>5197.6333333333341</v>
      </c>
      <c r="G291" s="36">
        <v>5124.3166666666684</v>
      </c>
      <c r="H291" s="36">
        <v>5360.3166666666684</v>
      </c>
      <c r="I291" s="36">
        <v>5433.6333333333341</v>
      </c>
      <c r="J291" s="36">
        <v>5478.3166666666684</v>
      </c>
      <c r="K291" s="31">
        <v>5388.95</v>
      </c>
      <c r="L291" s="31">
        <v>5270.95</v>
      </c>
      <c r="M291" s="31">
        <v>1.8652200000000001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648.75</v>
      </c>
      <c r="D292" s="36">
        <v>650.03333333333342</v>
      </c>
      <c r="E292" s="36">
        <v>645.16666666666686</v>
      </c>
      <c r="F292" s="36">
        <v>641.58333333333348</v>
      </c>
      <c r="G292" s="36">
        <v>636.71666666666692</v>
      </c>
      <c r="H292" s="36">
        <v>653.61666666666679</v>
      </c>
      <c r="I292" s="36">
        <v>658.48333333333335</v>
      </c>
      <c r="J292" s="36">
        <v>662.06666666666672</v>
      </c>
      <c r="K292" s="31">
        <v>654.9</v>
      </c>
      <c r="L292" s="31">
        <v>646.45000000000005</v>
      </c>
      <c r="M292" s="31">
        <v>8.7761499999999995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5273.55</v>
      </c>
      <c r="D293" s="36">
        <v>5293</v>
      </c>
      <c r="E293" s="36">
        <v>5237.55</v>
      </c>
      <c r="F293" s="36">
        <v>5201.55</v>
      </c>
      <c r="G293" s="36">
        <v>5146.1000000000004</v>
      </c>
      <c r="H293" s="36">
        <v>5329</v>
      </c>
      <c r="I293" s="36">
        <v>5384.4500000000007</v>
      </c>
      <c r="J293" s="36">
        <v>5420.45</v>
      </c>
      <c r="K293" s="31">
        <v>5348.45</v>
      </c>
      <c r="L293" s="31">
        <v>5257</v>
      </c>
      <c r="M293" s="31">
        <v>5.65313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14803</v>
      </c>
      <c r="D294" s="36">
        <v>14735.666666666666</v>
      </c>
      <c r="E294" s="36">
        <v>14522.333333333332</v>
      </c>
      <c r="F294" s="36">
        <v>14241.666666666666</v>
      </c>
      <c r="G294" s="36">
        <v>14028.333333333332</v>
      </c>
      <c r="H294" s="36">
        <v>15016.333333333332</v>
      </c>
      <c r="I294" s="36">
        <v>15229.666666666664</v>
      </c>
      <c r="J294" s="36">
        <v>15510.333333333332</v>
      </c>
      <c r="K294" s="31">
        <v>14949</v>
      </c>
      <c r="L294" s="31">
        <v>14455</v>
      </c>
      <c r="M294" s="31">
        <v>3.0200000000000001E-2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3633.5</v>
      </c>
      <c r="D295" s="36">
        <v>3597.2833333333333</v>
      </c>
      <c r="E295" s="36">
        <v>3536.2166666666667</v>
      </c>
      <c r="F295" s="36">
        <v>3438.9333333333334</v>
      </c>
      <c r="G295" s="36">
        <v>3377.8666666666668</v>
      </c>
      <c r="H295" s="36">
        <v>3694.5666666666666</v>
      </c>
      <c r="I295" s="36">
        <v>3755.6333333333332</v>
      </c>
      <c r="J295" s="36">
        <v>3852.9166666666665</v>
      </c>
      <c r="K295" s="31">
        <v>3658.35</v>
      </c>
      <c r="L295" s="31">
        <v>3500</v>
      </c>
      <c r="M295" s="31">
        <v>44.078029999999998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516.45000000000005</v>
      </c>
      <c r="D296" s="36">
        <v>517.08333333333337</v>
      </c>
      <c r="E296" s="36">
        <v>510.16666666666674</v>
      </c>
      <c r="F296" s="36">
        <v>503.88333333333338</v>
      </c>
      <c r="G296" s="36">
        <v>496.96666666666675</v>
      </c>
      <c r="H296" s="36">
        <v>523.36666666666679</v>
      </c>
      <c r="I296" s="36">
        <v>530.28333333333353</v>
      </c>
      <c r="J296" s="36">
        <v>536.56666666666672</v>
      </c>
      <c r="K296" s="31">
        <v>524</v>
      </c>
      <c r="L296" s="31">
        <v>510.8</v>
      </c>
      <c r="M296" s="31">
        <v>6.8388600000000004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409.8</v>
      </c>
      <c r="D297" s="36">
        <v>408.95</v>
      </c>
      <c r="E297" s="36">
        <v>406.2</v>
      </c>
      <c r="F297" s="36">
        <v>402.6</v>
      </c>
      <c r="G297" s="36">
        <v>399.85</v>
      </c>
      <c r="H297" s="36">
        <v>412.54999999999995</v>
      </c>
      <c r="I297" s="36">
        <v>415.29999999999995</v>
      </c>
      <c r="J297" s="36">
        <v>418.89999999999992</v>
      </c>
      <c r="K297" s="31">
        <v>411.7</v>
      </c>
      <c r="L297" s="31">
        <v>405.35</v>
      </c>
      <c r="M297" s="31">
        <v>20.451229999999999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255.6</v>
      </c>
      <c r="D298" s="36">
        <v>256.01666666666665</v>
      </c>
      <c r="E298" s="36">
        <v>254.13333333333333</v>
      </c>
      <c r="F298" s="36">
        <v>252.66666666666669</v>
      </c>
      <c r="G298" s="36">
        <v>250.78333333333336</v>
      </c>
      <c r="H298" s="36">
        <v>257.48333333333329</v>
      </c>
      <c r="I298" s="36">
        <v>259.36666666666662</v>
      </c>
      <c r="J298" s="36">
        <v>260.83333333333326</v>
      </c>
      <c r="K298" s="31">
        <v>257.89999999999998</v>
      </c>
      <c r="L298" s="31">
        <v>254.55</v>
      </c>
      <c r="M298" s="31">
        <v>2.7781600000000002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141.15</v>
      </c>
      <c r="D299" s="36">
        <v>141.54999999999998</v>
      </c>
      <c r="E299" s="36">
        <v>139.69999999999996</v>
      </c>
      <c r="F299" s="36">
        <v>138.24999999999997</v>
      </c>
      <c r="G299" s="36">
        <v>136.39999999999995</v>
      </c>
      <c r="H299" s="36">
        <v>142.99999999999997</v>
      </c>
      <c r="I299" s="36">
        <v>144.85</v>
      </c>
      <c r="J299" s="36">
        <v>146.29999999999998</v>
      </c>
      <c r="K299" s="31">
        <v>143.4</v>
      </c>
      <c r="L299" s="31">
        <v>140.1</v>
      </c>
      <c r="M299" s="31">
        <v>37.27617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1029.7</v>
      </c>
      <c r="D300" s="36">
        <v>1031.9166666666667</v>
      </c>
      <c r="E300" s="36">
        <v>1022.8833333333334</v>
      </c>
      <c r="F300" s="36">
        <v>1016.0666666666666</v>
      </c>
      <c r="G300" s="36">
        <v>1007.0333333333333</v>
      </c>
      <c r="H300" s="36">
        <v>1038.7333333333336</v>
      </c>
      <c r="I300" s="36">
        <v>1047.7666666666669</v>
      </c>
      <c r="J300" s="36">
        <v>1054.5833333333337</v>
      </c>
      <c r="K300" s="31">
        <v>1040.95</v>
      </c>
      <c r="L300" s="31">
        <v>1025.0999999999999</v>
      </c>
      <c r="M300" s="31">
        <v>20.877420000000001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5539.4</v>
      </c>
      <c r="D301" s="36">
        <v>5539.2666666666664</v>
      </c>
      <c r="E301" s="36">
        <v>5487.333333333333</v>
      </c>
      <c r="F301" s="36">
        <v>5435.2666666666664</v>
      </c>
      <c r="G301" s="36">
        <v>5383.333333333333</v>
      </c>
      <c r="H301" s="36">
        <v>5591.333333333333</v>
      </c>
      <c r="I301" s="36">
        <v>5643.2666666666673</v>
      </c>
      <c r="J301" s="36">
        <v>5695.333333333333</v>
      </c>
      <c r="K301" s="31">
        <v>5591.2</v>
      </c>
      <c r="L301" s="31">
        <v>5487.2</v>
      </c>
      <c r="M301" s="31">
        <v>0.53363000000000005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1624.55</v>
      </c>
      <c r="D302" s="36">
        <v>1626.4333333333334</v>
      </c>
      <c r="E302" s="36">
        <v>1615.1166666666668</v>
      </c>
      <c r="F302" s="36">
        <v>1605.6833333333334</v>
      </c>
      <c r="G302" s="36">
        <v>1594.3666666666668</v>
      </c>
      <c r="H302" s="36">
        <v>1635.8666666666668</v>
      </c>
      <c r="I302" s="36">
        <v>1647.1833333333334</v>
      </c>
      <c r="J302" s="36">
        <v>1656.6166666666668</v>
      </c>
      <c r="K302" s="31">
        <v>1637.75</v>
      </c>
      <c r="L302" s="31">
        <v>1617</v>
      </c>
      <c r="M302" s="31">
        <v>8.3376699999999992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1150.3499999999999</v>
      </c>
      <c r="D303" s="36">
        <v>1161.9666666666665</v>
      </c>
      <c r="E303" s="36">
        <v>1137.383333333333</v>
      </c>
      <c r="F303" s="36">
        <v>1124.4166666666665</v>
      </c>
      <c r="G303" s="36">
        <v>1099.833333333333</v>
      </c>
      <c r="H303" s="36">
        <v>1174.9333333333329</v>
      </c>
      <c r="I303" s="36">
        <v>1199.5166666666664</v>
      </c>
      <c r="J303" s="36">
        <v>1212.4833333333329</v>
      </c>
      <c r="K303" s="31">
        <v>1186.55</v>
      </c>
      <c r="L303" s="31">
        <v>1149</v>
      </c>
      <c r="M303" s="31">
        <v>0.86604000000000003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78.05</v>
      </c>
      <c r="D304" s="36">
        <v>78.850000000000009</v>
      </c>
      <c r="E304" s="36">
        <v>76.90000000000002</v>
      </c>
      <c r="F304" s="36">
        <v>75.750000000000014</v>
      </c>
      <c r="G304" s="36">
        <v>73.800000000000026</v>
      </c>
      <c r="H304" s="36">
        <v>80.000000000000014</v>
      </c>
      <c r="I304" s="36">
        <v>81.95</v>
      </c>
      <c r="J304" s="36">
        <v>83.100000000000009</v>
      </c>
      <c r="K304" s="31">
        <v>80.8</v>
      </c>
      <c r="L304" s="31">
        <v>77.7</v>
      </c>
      <c r="M304" s="31">
        <v>19.985849999999999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145186</v>
      </c>
      <c r="D305" s="36">
        <v>145595.33333333334</v>
      </c>
      <c r="E305" s="36">
        <v>143690.66666666669</v>
      </c>
      <c r="F305" s="36">
        <v>142195.33333333334</v>
      </c>
      <c r="G305" s="36">
        <v>140290.66666666669</v>
      </c>
      <c r="H305" s="36">
        <v>147090.66666666669</v>
      </c>
      <c r="I305" s="36">
        <v>148995.33333333337</v>
      </c>
      <c r="J305" s="36">
        <v>150490.66666666669</v>
      </c>
      <c r="K305" s="31">
        <v>147500</v>
      </c>
      <c r="L305" s="31">
        <v>144100</v>
      </c>
      <c r="M305" s="31">
        <v>8.3129999999999996E-2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1902.85</v>
      </c>
      <c r="D306" s="36">
        <v>1915.6000000000001</v>
      </c>
      <c r="E306" s="36">
        <v>1887.2500000000002</v>
      </c>
      <c r="F306" s="36">
        <v>1871.65</v>
      </c>
      <c r="G306" s="36">
        <v>1843.3000000000002</v>
      </c>
      <c r="H306" s="36">
        <v>1931.2000000000003</v>
      </c>
      <c r="I306" s="36">
        <v>1959.5500000000002</v>
      </c>
      <c r="J306" s="36">
        <v>1975.1500000000003</v>
      </c>
      <c r="K306" s="31">
        <v>1943.95</v>
      </c>
      <c r="L306" s="31">
        <v>1900</v>
      </c>
      <c r="M306" s="31">
        <v>1.2297199999999999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1173.3</v>
      </c>
      <c r="D307" s="36">
        <v>1169.1166666666668</v>
      </c>
      <c r="E307" s="36">
        <v>1154.2333333333336</v>
      </c>
      <c r="F307" s="36">
        <v>1135.1666666666667</v>
      </c>
      <c r="G307" s="36">
        <v>1120.2833333333335</v>
      </c>
      <c r="H307" s="36">
        <v>1188.1833333333336</v>
      </c>
      <c r="I307" s="36">
        <v>1203.0666666666668</v>
      </c>
      <c r="J307" s="36">
        <v>1222.1333333333337</v>
      </c>
      <c r="K307" s="31">
        <v>1184</v>
      </c>
      <c r="L307" s="31">
        <v>1150.05</v>
      </c>
      <c r="M307" s="31">
        <v>3.6188699999999998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1498.85</v>
      </c>
      <c r="D308" s="36">
        <v>1498.2833333333335</v>
      </c>
      <c r="E308" s="36">
        <v>1487.9666666666672</v>
      </c>
      <c r="F308" s="36">
        <v>1477.0833333333337</v>
      </c>
      <c r="G308" s="36">
        <v>1466.7666666666673</v>
      </c>
      <c r="H308" s="36">
        <v>1509.166666666667</v>
      </c>
      <c r="I308" s="36">
        <v>1519.4833333333331</v>
      </c>
      <c r="J308" s="36">
        <v>1530.3666666666668</v>
      </c>
      <c r="K308" s="31">
        <v>1508.6</v>
      </c>
      <c r="L308" s="31">
        <v>1487.4</v>
      </c>
      <c r="M308" s="31">
        <v>1.1847099999999999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287.75</v>
      </c>
      <c r="D309" s="36">
        <v>287.06666666666666</v>
      </c>
      <c r="E309" s="36">
        <v>285.13333333333333</v>
      </c>
      <c r="F309" s="36">
        <v>282.51666666666665</v>
      </c>
      <c r="G309" s="36">
        <v>280.58333333333331</v>
      </c>
      <c r="H309" s="36">
        <v>289.68333333333334</v>
      </c>
      <c r="I309" s="36">
        <v>291.61666666666662</v>
      </c>
      <c r="J309" s="36">
        <v>294.23333333333335</v>
      </c>
      <c r="K309" s="31">
        <v>289</v>
      </c>
      <c r="L309" s="31">
        <v>284.45</v>
      </c>
      <c r="M309" s="31">
        <v>8.9685299999999994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1972.95</v>
      </c>
      <c r="D310" s="36">
        <v>1961.9166666666667</v>
      </c>
      <c r="E310" s="36">
        <v>1941.5333333333335</v>
      </c>
      <c r="F310" s="36">
        <v>1910.1166666666668</v>
      </c>
      <c r="G310" s="36">
        <v>1889.7333333333336</v>
      </c>
      <c r="H310" s="36">
        <v>1993.3333333333335</v>
      </c>
      <c r="I310" s="36">
        <v>2013.7166666666667</v>
      </c>
      <c r="J310" s="36">
        <v>2045.1333333333334</v>
      </c>
      <c r="K310" s="31">
        <v>1982.3</v>
      </c>
      <c r="L310" s="31">
        <v>1930.5</v>
      </c>
      <c r="M310" s="31">
        <v>33.849319999999999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410.85</v>
      </c>
      <c r="D311" s="36">
        <v>412.06666666666666</v>
      </c>
      <c r="E311" s="36">
        <v>407.38333333333333</v>
      </c>
      <c r="F311" s="36">
        <v>403.91666666666669</v>
      </c>
      <c r="G311" s="36">
        <v>399.23333333333335</v>
      </c>
      <c r="H311" s="36">
        <v>415.5333333333333</v>
      </c>
      <c r="I311" s="36">
        <v>420.21666666666658</v>
      </c>
      <c r="J311" s="36">
        <v>423.68333333333328</v>
      </c>
      <c r="K311" s="31">
        <v>416.75</v>
      </c>
      <c r="L311" s="31">
        <v>408.6</v>
      </c>
      <c r="M311" s="31">
        <v>1.32951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586.95000000000005</v>
      </c>
      <c r="D312" s="36">
        <v>586.43333333333339</v>
      </c>
      <c r="E312" s="36">
        <v>572.86666666666679</v>
      </c>
      <c r="F312" s="36">
        <v>558.78333333333342</v>
      </c>
      <c r="G312" s="36">
        <v>545.21666666666681</v>
      </c>
      <c r="H312" s="36">
        <v>600.51666666666677</v>
      </c>
      <c r="I312" s="36">
        <v>614.08333333333337</v>
      </c>
      <c r="J312" s="36">
        <v>628.16666666666674</v>
      </c>
      <c r="K312" s="31">
        <v>600</v>
      </c>
      <c r="L312" s="31">
        <v>572.35</v>
      </c>
      <c r="M312" s="31">
        <v>2.42699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179.95</v>
      </c>
      <c r="D313" s="36">
        <v>179.2833333333333</v>
      </c>
      <c r="E313" s="36">
        <v>177.61666666666662</v>
      </c>
      <c r="F313" s="36">
        <v>175.2833333333333</v>
      </c>
      <c r="G313" s="36">
        <v>173.61666666666662</v>
      </c>
      <c r="H313" s="36">
        <v>181.61666666666662</v>
      </c>
      <c r="I313" s="36">
        <v>183.2833333333333</v>
      </c>
      <c r="J313" s="36">
        <v>185.61666666666662</v>
      </c>
      <c r="K313" s="31">
        <v>180.95</v>
      </c>
      <c r="L313" s="31">
        <v>176.95</v>
      </c>
      <c r="M313" s="31">
        <v>46.894210000000001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229.15</v>
      </c>
      <c r="D314" s="36">
        <v>231.70000000000002</v>
      </c>
      <c r="E314" s="36">
        <v>225.50000000000003</v>
      </c>
      <c r="F314" s="36">
        <v>221.85000000000002</v>
      </c>
      <c r="G314" s="36">
        <v>215.65000000000003</v>
      </c>
      <c r="H314" s="36">
        <v>235.35000000000002</v>
      </c>
      <c r="I314" s="36">
        <v>241.55</v>
      </c>
      <c r="J314" s="36">
        <v>245.20000000000002</v>
      </c>
      <c r="K314" s="31">
        <v>237.9</v>
      </c>
      <c r="L314" s="31">
        <v>228.05</v>
      </c>
      <c r="M314" s="31">
        <v>40.752580000000002</v>
      </c>
      <c r="N314" s="1"/>
      <c r="O314" s="1"/>
    </row>
    <row r="315" spans="1:15" ht="12.75" customHeight="1">
      <c r="A315" s="33">
        <v>305</v>
      </c>
      <c r="B315" s="53" t="s">
        <v>843</v>
      </c>
      <c r="C315" s="31">
        <v>2149.35</v>
      </c>
      <c r="D315" s="36">
        <v>2147.7666666666664</v>
      </c>
      <c r="E315" s="36">
        <v>2112.1833333333329</v>
      </c>
      <c r="F315" s="36">
        <v>2075.0166666666664</v>
      </c>
      <c r="G315" s="36">
        <v>2039.4333333333329</v>
      </c>
      <c r="H315" s="36">
        <v>2184.9333333333329</v>
      </c>
      <c r="I315" s="36">
        <v>2220.5166666666669</v>
      </c>
      <c r="J315" s="36">
        <v>2257.6833333333329</v>
      </c>
      <c r="K315" s="31">
        <v>2183.35</v>
      </c>
      <c r="L315" s="31">
        <v>2110.6</v>
      </c>
      <c r="M315" s="31">
        <v>4.2129500000000002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524.25</v>
      </c>
      <c r="D316" s="36">
        <v>524.31666666666672</v>
      </c>
      <c r="E316" s="36">
        <v>522.13333333333344</v>
      </c>
      <c r="F316" s="36">
        <v>520.01666666666677</v>
      </c>
      <c r="G316" s="36">
        <v>517.83333333333348</v>
      </c>
      <c r="H316" s="36">
        <v>526.43333333333339</v>
      </c>
      <c r="I316" s="36">
        <v>528.61666666666656</v>
      </c>
      <c r="J316" s="36">
        <v>530.73333333333335</v>
      </c>
      <c r="K316" s="31">
        <v>526.5</v>
      </c>
      <c r="L316" s="31">
        <v>522.20000000000005</v>
      </c>
      <c r="M316" s="31">
        <v>14.14893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11620.95</v>
      </c>
      <c r="D317" s="36">
        <v>11530.316666666666</v>
      </c>
      <c r="E317" s="36">
        <v>11385.633333333331</v>
      </c>
      <c r="F317" s="36">
        <v>11150.316666666666</v>
      </c>
      <c r="G317" s="36">
        <v>11005.633333333331</v>
      </c>
      <c r="H317" s="36">
        <v>11765.633333333331</v>
      </c>
      <c r="I317" s="36">
        <v>11910.316666666666</v>
      </c>
      <c r="J317" s="36">
        <v>12145.633333333331</v>
      </c>
      <c r="K317" s="31">
        <v>11675</v>
      </c>
      <c r="L317" s="31">
        <v>11295</v>
      </c>
      <c r="M317" s="31">
        <v>4.8735499999999998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2941.1</v>
      </c>
      <c r="D318" s="36">
        <v>2951.9166666666665</v>
      </c>
      <c r="E318" s="36">
        <v>2909.1833333333329</v>
      </c>
      <c r="F318" s="36">
        <v>2877.2666666666664</v>
      </c>
      <c r="G318" s="36">
        <v>2834.5333333333328</v>
      </c>
      <c r="H318" s="36">
        <v>2983.833333333333</v>
      </c>
      <c r="I318" s="36">
        <v>3026.5666666666666</v>
      </c>
      <c r="J318" s="36">
        <v>3058.4833333333331</v>
      </c>
      <c r="K318" s="31">
        <v>2994.65</v>
      </c>
      <c r="L318" s="31">
        <v>2920</v>
      </c>
      <c r="M318" s="31">
        <v>0.37589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968.45</v>
      </c>
      <c r="D319" s="36">
        <v>967.28333333333342</v>
      </c>
      <c r="E319" s="36">
        <v>956.86666666666679</v>
      </c>
      <c r="F319" s="36">
        <v>945.28333333333342</v>
      </c>
      <c r="G319" s="36">
        <v>934.86666666666679</v>
      </c>
      <c r="H319" s="36">
        <v>978.86666666666679</v>
      </c>
      <c r="I319" s="36">
        <v>989.28333333333353</v>
      </c>
      <c r="J319" s="36">
        <v>1000.8666666666668</v>
      </c>
      <c r="K319" s="31">
        <v>977.7</v>
      </c>
      <c r="L319" s="31">
        <v>955.7</v>
      </c>
      <c r="M319" s="31">
        <v>5.9481900000000003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736.75</v>
      </c>
      <c r="D320" s="36">
        <v>743.26666666666677</v>
      </c>
      <c r="E320" s="36">
        <v>699.93333333333351</v>
      </c>
      <c r="F320" s="36">
        <v>663.11666666666679</v>
      </c>
      <c r="G320" s="36">
        <v>619.78333333333353</v>
      </c>
      <c r="H320" s="36">
        <v>780.08333333333348</v>
      </c>
      <c r="I320" s="36">
        <v>823.41666666666674</v>
      </c>
      <c r="J320" s="36">
        <v>860.23333333333346</v>
      </c>
      <c r="K320" s="31">
        <v>786.6</v>
      </c>
      <c r="L320" s="31">
        <v>706.45</v>
      </c>
      <c r="M320" s="31">
        <v>208.68068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2099.1999999999998</v>
      </c>
      <c r="D321" s="36">
        <v>2102.0833333333335</v>
      </c>
      <c r="E321" s="36">
        <v>2083.1166666666668</v>
      </c>
      <c r="F321" s="36">
        <v>2067.0333333333333</v>
      </c>
      <c r="G321" s="36">
        <v>2048.0666666666666</v>
      </c>
      <c r="H321" s="36">
        <v>2118.166666666667</v>
      </c>
      <c r="I321" s="36">
        <v>2137.1333333333332</v>
      </c>
      <c r="J321" s="36">
        <v>2153.2166666666672</v>
      </c>
      <c r="K321" s="31">
        <v>2121.0500000000002</v>
      </c>
      <c r="L321" s="31">
        <v>2086</v>
      </c>
      <c r="M321" s="31">
        <v>4.6181999999999999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696.25</v>
      </c>
      <c r="D322" s="36">
        <v>696.30000000000007</v>
      </c>
      <c r="E322" s="36">
        <v>692.55000000000018</v>
      </c>
      <c r="F322" s="36">
        <v>688.85000000000014</v>
      </c>
      <c r="G322" s="36">
        <v>685.10000000000025</v>
      </c>
      <c r="H322" s="36">
        <v>700.00000000000011</v>
      </c>
      <c r="I322" s="36">
        <v>703.74999999999989</v>
      </c>
      <c r="J322" s="36">
        <v>707.45</v>
      </c>
      <c r="K322" s="31">
        <v>700.05</v>
      </c>
      <c r="L322" s="31">
        <v>692.6</v>
      </c>
      <c r="M322" s="31">
        <v>0.78149000000000002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1145.95</v>
      </c>
      <c r="D323" s="36">
        <v>1143.3</v>
      </c>
      <c r="E323" s="36">
        <v>1127.5999999999999</v>
      </c>
      <c r="F323" s="36">
        <v>1109.25</v>
      </c>
      <c r="G323" s="36">
        <v>1093.55</v>
      </c>
      <c r="H323" s="36">
        <v>1161.6499999999999</v>
      </c>
      <c r="I323" s="36">
        <v>1177.3500000000001</v>
      </c>
      <c r="J323" s="36">
        <v>1195.6999999999998</v>
      </c>
      <c r="K323" s="31">
        <v>1159</v>
      </c>
      <c r="L323" s="31">
        <v>1124.95</v>
      </c>
      <c r="M323" s="31">
        <v>0.81989000000000001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1713.05</v>
      </c>
      <c r="D324" s="36">
        <v>1695.4166666666667</v>
      </c>
      <c r="E324" s="36">
        <v>1629.4333333333334</v>
      </c>
      <c r="F324" s="36">
        <v>1545.8166666666666</v>
      </c>
      <c r="G324" s="36">
        <v>1479.8333333333333</v>
      </c>
      <c r="H324" s="36">
        <v>1779.0333333333335</v>
      </c>
      <c r="I324" s="36">
        <v>1845.0166666666667</v>
      </c>
      <c r="J324" s="36">
        <v>1928.6333333333337</v>
      </c>
      <c r="K324" s="31">
        <v>1761.4</v>
      </c>
      <c r="L324" s="31">
        <v>1611.8</v>
      </c>
      <c r="M324" s="31">
        <v>9.7486300000000004</v>
      </c>
      <c r="N324" s="1"/>
      <c r="O324" s="1"/>
    </row>
    <row r="325" spans="1:15" ht="12.75" customHeight="1">
      <c r="A325" s="33">
        <v>315</v>
      </c>
      <c r="B325" s="53" t="s">
        <v>842</v>
      </c>
      <c r="C325" s="31">
        <v>424.45</v>
      </c>
      <c r="D325" s="36">
        <v>426.16666666666669</v>
      </c>
      <c r="E325" s="36">
        <v>418.33333333333337</v>
      </c>
      <c r="F325" s="36">
        <v>412.2166666666667</v>
      </c>
      <c r="G325" s="36">
        <v>404.38333333333338</v>
      </c>
      <c r="H325" s="36">
        <v>432.28333333333336</v>
      </c>
      <c r="I325" s="36">
        <v>440.11666666666673</v>
      </c>
      <c r="J325" s="36">
        <v>446.23333333333335</v>
      </c>
      <c r="K325" s="31">
        <v>434</v>
      </c>
      <c r="L325" s="31">
        <v>420.05</v>
      </c>
      <c r="M325" s="31">
        <v>3.1459700000000002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70</v>
      </c>
      <c r="D326" s="36">
        <v>70.466666666666669</v>
      </c>
      <c r="E326" s="36">
        <v>69.13333333333334</v>
      </c>
      <c r="F326" s="36">
        <v>68.266666666666666</v>
      </c>
      <c r="G326" s="36">
        <v>66.933333333333337</v>
      </c>
      <c r="H326" s="36">
        <v>71.333333333333343</v>
      </c>
      <c r="I326" s="36">
        <v>72.666666666666657</v>
      </c>
      <c r="J326" s="36">
        <v>73.533333333333346</v>
      </c>
      <c r="K326" s="31">
        <v>71.8</v>
      </c>
      <c r="L326" s="31">
        <v>69.599999999999994</v>
      </c>
      <c r="M326" s="31">
        <v>70.440640000000002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1655.3</v>
      </c>
      <c r="D327" s="36">
        <v>1650.7166666666665</v>
      </c>
      <c r="E327" s="36">
        <v>1634.4333333333329</v>
      </c>
      <c r="F327" s="36">
        <v>1613.5666666666664</v>
      </c>
      <c r="G327" s="36">
        <v>1597.2833333333328</v>
      </c>
      <c r="H327" s="36">
        <v>1671.583333333333</v>
      </c>
      <c r="I327" s="36">
        <v>1687.8666666666663</v>
      </c>
      <c r="J327" s="36">
        <v>1708.7333333333331</v>
      </c>
      <c r="K327" s="31">
        <v>1667</v>
      </c>
      <c r="L327" s="31">
        <v>1629.85</v>
      </c>
      <c r="M327" s="31">
        <v>0.89976999999999996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2617.25</v>
      </c>
      <c r="D328" s="36">
        <v>2626</v>
      </c>
      <c r="E328" s="36">
        <v>2591.25</v>
      </c>
      <c r="F328" s="36">
        <v>2565.25</v>
      </c>
      <c r="G328" s="36">
        <v>2530.5</v>
      </c>
      <c r="H328" s="36">
        <v>2652</v>
      </c>
      <c r="I328" s="36">
        <v>2686.75</v>
      </c>
      <c r="J328" s="36">
        <v>2712.75</v>
      </c>
      <c r="K328" s="31">
        <v>2660.75</v>
      </c>
      <c r="L328" s="31">
        <v>2600</v>
      </c>
      <c r="M328" s="31">
        <v>3.1648800000000001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3819.75</v>
      </c>
      <c r="D329" s="36">
        <v>3832.5500000000006</v>
      </c>
      <c r="E329" s="36">
        <v>3787.2500000000014</v>
      </c>
      <c r="F329" s="36">
        <v>3754.7500000000009</v>
      </c>
      <c r="G329" s="36">
        <v>3709.4500000000016</v>
      </c>
      <c r="H329" s="36">
        <v>3865.0500000000011</v>
      </c>
      <c r="I329" s="36">
        <v>3910.3500000000004</v>
      </c>
      <c r="J329" s="36">
        <v>3942.8500000000008</v>
      </c>
      <c r="K329" s="31">
        <v>3877.85</v>
      </c>
      <c r="L329" s="31">
        <v>3800.05</v>
      </c>
      <c r="M329" s="31">
        <v>7.2285300000000001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1321.35</v>
      </c>
      <c r="D330" s="36">
        <v>1313.1666666666665</v>
      </c>
      <c r="E330" s="36">
        <v>1302.5333333333331</v>
      </c>
      <c r="F330" s="36">
        <v>1283.7166666666665</v>
      </c>
      <c r="G330" s="36">
        <v>1273.083333333333</v>
      </c>
      <c r="H330" s="36">
        <v>1331.9833333333331</v>
      </c>
      <c r="I330" s="36">
        <v>1342.6166666666663</v>
      </c>
      <c r="J330" s="36">
        <v>1361.4333333333332</v>
      </c>
      <c r="K330" s="31">
        <v>1323.8</v>
      </c>
      <c r="L330" s="31">
        <v>1294.3499999999999</v>
      </c>
      <c r="M330" s="31">
        <v>6.7232000000000003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982.75</v>
      </c>
      <c r="D331" s="36">
        <v>989.51666666666677</v>
      </c>
      <c r="E331" s="36">
        <v>971.33333333333348</v>
      </c>
      <c r="F331" s="36">
        <v>959.91666666666674</v>
      </c>
      <c r="G331" s="36">
        <v>941.73333333333346</v>
      </c>
      <c r="H331" s="36">
        <v>1000.9333333333335</v>
      </c>
      <c r="I331" s="36">
        <v>1019.1166666666667</v>
      </c>
      <c r="J331" s="36">
        <v>1030.5333333333335</v>
      </c>
      <c r="K331" s="31">
        <v>1007.7</v>
      </c>
      <c r="L331" s="31">
        <v>978.1</v>
      </c>
      <c r="M331" s="31">
        <v>4.4328900000000004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132.94999999999999</v>
      </c>
      <c r="D332" s="36">
        <v>134.86666666666665</v>
      </c>
      <c r="E332" s="36">
        <v>130.2833333333333</v>
      </c>
      <c r="F332" s="36">
        <v>127.61666666666665</v>
      </c>
      <c r="G332" s="36">
        <v>123.0333333333333</v>
      </c>
      <c r="H332" s="36">
        <v>137.5333333333333</v>
      </c>
      <c r="I332" s="36">
        <v>142.11666666666662</v>
      </c>
      <c r="J332" s="36">
        <v>144.7833333333333</v>
      </c>
      <c r="K332" s="31">
        <v>139.44999999999999</v>
      </c>
      <c r="L332" s="31">
        <v>132.19999999999999</v>
      </c>
      <c r="M332" s="31">
        <v>101.71608000000001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253.05</v>
      </c>
      <c r="D333" s="36">
        <v>251.95000000000002</v>
      </c>
      <c r="E333" s="36">
        <v>246.3</v>
      </c>
      <c r="F333" s="36">
        <v>239.54999999999998</v>
      </c>
      <c r="G333" s="36">
        <v>233.89999999999998</v>
      </c>
      <c r="H333" s="36">
        <v>258.70000000000005</v>
      </c>
      <c r="I333" s="36">
        <v>264.35000000000008</v>
      </c>
      <c r="J333" s="36">
        <v>271.10000000000008</v>
      </c>
      <c r="K333" s="31">
        <v>257.60000000000002</v>
      </c>
      <c r="L333" s="31">
        <v>245.2</v>
      </c>
      <c r="M333" s="31">
        <v>78.92877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89.85</v>
      </c>
      <c r="D334" s="36">
        <v>90.133333333333326</v>
      </c>
      <c r="E334" s="36">
        <v>88.616666666666646</v>
      </c>
      <c r="F334" s="36">
        <v>87.383333333333326</v>
      </c>
      <c r="G334" s="36">
        <v>85.866666666666646</v>
      </c>
      <c r="H334" s="36">
        <v>91.366666666666646</v>
      </c>
      <c r="I334" s="36">
        <v>92.883333333333326</v>
      </c>
      <c r="J334" s="36">
        <v>94.116666666666646</v>
      </c>
      <c r="K334" s="31">
        <v>91.65</v>
      </c>
      <c r="L334" s="31">
        <v>88.9</v>
      </c>
      <c r="M334" s="31">
        <v>747.83203000000003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220.85</v>
      </c>
      <c r="D335" s="36">
        <v>221.61666666666665</v>
      </c>
      <c r="E335" s="36">
        <v>218.5333333333333</v>
      </c>
      <c r="F335" s="36">
        <v>216.21666666666667</v>
      </c>
      <c r="G335" s="36">
        <v>213.13333333333333</v>
      </c>
      <c r="H335" s="36">
        <v>223.93333333333328</v>
      </c>
      <c r="I335" s="36">
        <v>227.01666666666659</v>
      </c>
      <c r="J335" s="36">
        <v>229.33333333333326</v>
      </c>
      <c r="K335" s="31">
        <v>224.7</v>
      </c>
      <c r="L335" s="31">
        <v>219.3</v>
      </c>
      <c r="M335" s="31">
        <v>32.217970000000001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231.05</v>
      </c>
      <c r="D336" s="36">
        <v>230.9</v>
      </c>
      <c r="E336" s="36">
        <v>227.25</v>
      </c>
      <c r="F336" s="36">
        <v>223.45</v>
      </c>
      <c r="G336" s="36">
        <v>219.79999999999998</v>
      </c>
      <c r="H336" s="36">
        <v>234.70000000000002</v>
      </c>
      <c r="I336" s="36">
        <v>238.35000000000005</v>
      </c>
      <c r="J336" s="36">
        <v>242.15000000000003</v>
      </c>
      <c r="K336" s="31">
        <v>234.55</v>
      </c>
      <c r="L336" s="31">
        <v>227.1</v>
      </c>
      <c r="M336" s="31">
        <v>153.83312000000001</v>
      </c>
      <c r="N336" s="1"/>
      <c r="O336" s="1"/>
    </row>
    <row r="337" spans="1:15" ht="12.75" customHeight="1">
      <c r="A337" s="33">
        <v>327</v>
      </c>
      <c r="B337" s="53" t="s">
        <v>840</v>
      </c>
      <c r="C337" s="31">
        <v>61.55</v>
      </c>
      <c r="D337" s="36">
        <v>61.966666666666661</v>
      </c>
      <c r="E337" s="36">
        <v>60.383333333333326</v>
      </c>
      <c r="F337" s="36">
        <v>59.216666666666661</v>
      </c>
      <c r="G337" s="36">
        <v>57.633333333333326</v>
      </c>
      <c r="H337" s="36">
        <v>63.133333333333326</v>
      </c>
      <c r="I337" s="36">
        <v>64.716666666666654</v>
      </c>
      <c r="J337" s="36">
        <v>65.883333333333326</v>
      </c>
      <c r="K337" s="31">
        <v>63.55</v>
      </c>
      <c r="L337" s="31">
        <v>60.8</v>
      </c>
      <c r="M337" s="31">
        <v>176.91265000000001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343.5</v>
      </c>
      <c r="D338" s="36">
        <v>340.95</v>
      </c>
      <c r="E338" s="36">
        <v>337.54999999999995</v>
      </c>
      <c r="F338" s="36">
        <v>331.59999999999997</v>
      </c>
      <c r="G338" s="36">
        <v>328.19999999999993</v>
      </c>
      <c r="H338" s="36">
        <v>346.9</v>
      </c>
      <c r="I338" s="36">
        <v>350.29999999999995</v>
      </c>
      <c r="J338" s="36">
        <v>356.25</v>
      </c>
      <c r="K338" s="31">
        <v>344.35</v>
      </c>
      <c r="L338" s="31">
        <v>335</v>
      </c>
      <c r="M338" s="31">
        <v>130.27253999999999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1296.25</v>
      </c>
      <c r="D339" s="36">
        <v>1308.9833333333333</v>
      </c>
      <c r="E339" s="36">
        <v>1277.7666666666667</v>
      </c>
      <c r="F339" s="36">
        <v>1259.2833333333333</v>
      </c>
      <c r="G339" s="36">
        <v>1228.0666666666666</v>
      </c>
      <c r="H339" s="36">
        <v>1327.4666666666667</v>
      </c>
      <c r="I339" s="36">
        <v>1358.6833333333334</v>
      </c>
      <c r="J339" s="36">
        <v>1377.1666666666667</v>
      </c>
      <c r="K339" s="31">
        <v>1340.2</v>
      </c>
      <c r="L339" s="31">
        <v>1290.5</v>
      </c>
      <c r="M339" s="31">
        <v>7.3107300000000004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160.80000000000001</v>
      </c>
      <c r="D340" s="36">
        <v>160.03333333333333</v>
      </c>
      <c r="E340" s="36">
        <v>158.26666666666665</v>
      </c>
      <c r="F340" s="36">
        <v>155.73333333333332</v>
      </c>
      <c r="G340" s="36">
        <v>153.96666666666664</v>
      </c>
      <c r="H340" s="36">
        <v>162.56666666666666</v>
      </c>
      <c r="I340" s="36">
        <v>164.33333333333337</v>
      </c>
      <c r="J340" s="36">
        <v>166.86666666666667</v>
      </c>
      <c r="K340" s="31">
        <v>161.80000000000001</v>
      </c>
      <c r="L340" s="31">
        <v>157.5</v>
      </c>
      <c r="M340" s="31">
        <v>240.49225999999999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3053.65</v>
      </c>
      <c r="D341" s="36">
        <v>3046.2000000000003</v>
      </c>
      <c r="E341" s="36">
        <v>3026.1000000000004</v>
      </c>
      <c r="F341" s="36">
        <v>2998.55</v>
      </c>
      <c r="G341" s="36">
        <v>2978.4500000000003</v>
      </c>
      <c r="H341" s="36">
        <v>3073.7500000000005</v>
      </c>
      <c r="I341" s="36">
        <v>3093.85</v>
      </c>
      <c r="J341" s="36">
        <v>3121.4000000000005</v>
      </c>
      <c r="K341" s="31">
        <v>3066.3</v>
      </c>
      <c r="L341" s="31">
        <v>3018.65</v>
      </c>
      <c r="M341" s="31">
        <v>0.77395999999999998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753.2</v>
      </c>
      <c r="D342" s="36">
        <v>754.18333333333339</v>
      </c>
      <c r="E342" s="36">
        <v>744.01666666666677</v>
      </c>
      <c r="F342" s="36">
        <v>734.83333333333337</v>
      </c>
      <c r="G342" s="36">
        <v>724.66666666666674</v>
      </c>
      <c r="H342" s="36">
        <v>763.36666666666679</v>
      </c>
      <c r="I342" s="36">
        <v>773.5333333333333</v>
      </c>
      <c r="J342" s="36">
        <v>782.71666666666681</v>
      </c>
      <c r="K342" s="31">
        <v>764.35</v>
      </c>
      <c r="L342" s="31">
        <v>745</v>
      </c>
      <c r="M342" s="31">
        <v>1.90272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2601.4499999999998</v>
      </c>
      <c r="D343" s="36">
        <v>2600.1666666666665</v>
      </c>
      <c r="E343" s="36">
        <v>2583.7833333333328</v>
      </c>
      <c r="F343" s="36">
        <v>2566.1166666666663</v>
      </c>
      <c r="G343" s="36">
        <v>2549.7333333333327</v>
      </c>
      <c r="H343" s="36">
        <v>2617.833333333333</v>
      </c>
      <c r="I343" s="36">
        <v>2634.2166666666672</v>
      </c>
      <c r="J343" s="36">
        <v>2651.8833333333332</v>
      </c>
      <c r="K343" s="31">
        <v>2616.5500000000002</v>
      </c>
      <c r="L343" s="31">
        <v>2582.5</v>
      </c>
      <c r="M343" s="31">
        <v>7.5572800000000004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102.45</v>
      </c>
      <c r="D344" s="36">
        <v>103.63333333333333</v>
      </c>
      <c r="E344" s="36">
        <v>100.46666666666665</v>
      </c>
      <c r="F344" s="36">
        <v>98.483333333333334</v>
      </c>
      <c r="G344" s="36">
        <v>95.316666666666663</v>
      </c>
      <c r="H344" s="36">
        <v>105.61666666666665</v>
      </c>
      <c r="I344" s="36">
        <v>108.78333333333333</v>
      </c>
      <c r="J344" s="36">
        <v>110.76666666666664</v>
      </c>
      <c r="K344" s="31">
        <v>106.8</v>
      </c>
      <c r="L344" s="31">
        <v>101.65</v>
      </c>
      <c r="M344" s="31">
        <v>26.506350000000001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516.1</v>
      </c>
      <c r="D345" s="36">
        <v>515.63333333333333</v>
      </c>
      <c r="E345" s="36">
        <v>508.9666666666667</v>
      </c>
      <c r="F345" s="36">
        <v>501.83333333333337</v>
      </c>
      <c r="G345" s="36">
        <v>495.16666666666674</v>
      </c>
      <c r="H345" s="36">
        <v>522.76666666666665</v>
      </c>
      <c r="I345" s="36">
        <v>529.43333333333339</v>
      </c>
      <c r="J345" s="36">
        <v>536.56666666666661</v>
      </c>
      <c r="K345" s="31">
        <v>522.29999999999995</v>
      </c>
      <c r="L345" s="31">
        <v>508.5</v>
      </c>
      <c r="M345" s="31">
        <v>8.2111199999999993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337.15</v>
      </c>
      <c r="D346" s="36">
        <v>336.90000000000003</v>
      </c>
      <c r="E346" s="36">
        <v>332.70000000000005</v>
      </c>
      <c r="F346" s="36">
        <v>328.25</v>
      </c>
      <c r="G346" s="36">
        <v>324.05</v>
      </c>
      <c r="H346" s="36">
        <v>341.35000000000008</v>
      </c>
      <c r="I346" s="36">
        <v>345.55</v>
      </c>
      <c r="J346" s="36">
        <v>350.00000000000011</v>
      </c>
      <c r="K346" s="31">
        <v>341.1</v>
      </c>
      <c r="L346" s="31">
        <v>332.45</v>
      </c>
      <c r="M346" s="31">
        <v>1.3883799999999999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1368.25</v>
      </c>
      <c r="D347" s="36">
        <v>1362.9833333333333</v>
      </c>
      <c r="E347" s="36">
        <v>1350.9666666666667</v>
      </c>
      <c r="F347" s="36">
        <v>1333.6833333333334</v>
      </c>
      <c r="G347" s="36">
        <v>1321.6666666666667</v>
      </c>
      <c r="H347" s="36">
        <v>1380.2666666666667</v>
      </c>
      <c r="I347" s="36">
        <v>1392.2833333333335</v>
      </c>
      <c r="J347" s="36">
        <v>1409.5666666666666</v>
      </c>
      <c r="K347" s="31">
        <v>1375</v>
      </c>
      <c r="L347" s="31">
        <v>1345.7</v>
      </c>
      <c r="M347" s="31">
        <v>3.2407300000000001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270.55</v>
      </c>
      <c r="D348" s="36">
        <v>270</v>
      </c>
      <c r="E348" s="36">
        <v>267.05</v>
      </c>
      <c r="F348" s="36">
        <v>263.55</v>
      </c>
      <c r="G348" s="36">
        <v>260.60000000000002</v>
      </c>
      <c r="H348" s="36">
        <v>273.5</v>
      </c>
      <c r="I348" s="36">
        <v>276.45000000000005</v>
      </c>
      <c r="J348" s="36">
        <v>279.95</v>
      </c>
      <c r="K348" s="31">
        <v>272.95</v>
      </c>
      <c r="L348" s="31">
        <v>266.5</v>
      </c>
      <c r="M348" s="31">
        <v>129.30056999999999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589.15</v>
      </c>
      <c r="D349" s="36">
        <v>578.65</v>
      </c>
      <c r="E349" s="36">
        <v>563.4</v>
      </c>
      <c r="F349" s="36">
        <v>537.65</v>
      </c>
      <c r="G349" s="36">
        <v>522.4</v>
      </c>
      <c r="H349" s="36">
        <v>604.4</v>
      </c>
      <c r="I349" s="36">
        <v>619.65</v>
      </c>
      <c r="J349" s="36">
        <v>645.4</v>
      </c>
      <c r="K349" s="31">
        <v>593.9</v>
      </c>
      <c r="L349" s="31">
        <v>552.9</v>
      </c>
      <c r="M349" s="31">
        <v>107.63632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1962.4</v>
      </c>
      <c r="D350" s="36">
        <v>1975.9666666666665</v>
      </c>
      <c r="E350" s="36">
        <v>1940.4333333333329</v>
      </c>
      <c r="F350" s="36">
        <v>1918.4666666666665</v>
      </c>
      <c r="G350" s="36">
        <v>1882.9333333333329</v>
      </c>
      <c r="H350" s="36">
        <v>1997.9333333333329</v>
      </c>
      <c r="I350" s="36">
        <v>2033.4666666666662</v>
      </c>
      <c r="J350" s="36">
        <v>2055.4333333333329</v>
      </c>
      <c r="K350" s="31">
        <v>2011.5</v>
      </c>
      <c r="L350" s="31">
        <v>1954</v>
      </c>
      <c r="M350" s="31">
        <v>7.4224199999999998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423.45</v>
      </c>
      <c r="D351" s="36">
        <v>420.0333333333333</v>
      </c>
      <c r="E351" s="36">
        <v>416.61666666666662</v>
      </c>
      <c r="F351" s="36">
        <v>409.7833333333333</v>
      </c>
      <c r="G351" s="36">
        <v>406.36666666666662</v>
      </c>
      <c r="H351" s="36">
        <v>426.86666666666662</v>
      </c>
      <c r="I351" s="36">
        <v>430.28333333333336</v>
      </c>
      <c r="J351" s="36">
        <v>437.11666666666662</v>
      </c>
      <c r="K351" s="31">
        <v>423.45</v>
      </c>
      <c r="L351" s="31">
        <v>413.2</v>
      </c>
      <c r="M351" s="31">
        <v>46.642429999999997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7710.05</v>
      </c>
      <c r="D352" s="36">
        <v>7728.3499999999995</v>
      </c>
      <c r="E352" s="36">
        <v>7616.6999999999989</v>
      </c>
      <c r="F352" s="36">
        <v>7523.3499999999995</v>
      </c>
      <c r="G352" s="36">
        <v>7411.6999999999989</v>
      </c>
      <c r="H352" s="36">
        <v>7821.6999999999989</v>
      </c>
      <c r="I352" s="36">
        <v>7933.3499999999985</v>
      </c>
      <c r="J352" s="36">
        <v>8026.6999999999989</v>
      </c>
      <c r="K352" s="31">
        <v>7840</v>
      </c>
      <c r="L352" s="31">
        <v>7635</v>
      </c>
      <c r="M352" s="31">
        <v>0.81008000000000002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208.75</v>
      </c>
      <c r="D353" s="36">
        <v>208.91666666666666</v>
      </c>
      <c r="E353" s="36">
        <v>207.83333333333331</v>
      </c>
      <c r="F353" s="36">
        <v>206.91666666666666</v>
      </c>
      <c r="G353" s="36">
        <v>205.83333333333331</v>
      </c>
      <c r="H353" s="36">
        <v>209.83333333333331</v>
      </c>
      <c r="I353" s="36">
        <v>210.91666666666663</v>
      </c>
      <c r="J353" s="36">
        <v>211.83333333333331</v>
      </c>
      <c r="K353" s="31">
        <v>210</v>
      </c>
      <c r="L353" s="31">
        <v>208</v>
      </c>
      <c r="M353" s="31">
        <v>1.7142599999999999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1119.75</v>
      </c>
      <c r="D354" s="36">
        <v>1127.8999999999999</v>
      </c>
      <c r="E354" s="36">
        <v>1094.8999999999996</v>
      </c>
      <c r="F354" s="36">
        <v>1070.0499999999997</v>
      </c>
      <c r="G354" s="36">
        <v>1037.0499999999995</v>
      </c>
      <c r="H354" s="36">
        <v>1152.7499999999998</v>
      </c>
      <c r="I354" s="36">
        <v>1185.7500000000002</v>
      </c>
      <c r="J354" s="36">
        <v>1210.5999999999999</v>
      </c>
      <c r="K354" s="31">
        <v>1160.9000000000001</v>
      </c>
      <c r="L354" s="31">
        <v>1103.05</v>
      </c>
      <c r="M354" s="31">
        <v>19.938849999999999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294.89999999999998</v>
      </c>
      <c r="D355" s="36">
        <v>293.48333333333329</v>
      </c>
      <c r="E355" s="36">
        <v>289.51666666666659</v>
      </c>
      <c r="F355" s="36">
        <v>284.13333333333333</v>
      </c>
      <c r="G355" s="36">
        <v>280.16666666666663</v>
      </c>
      <c r="H355" s="36">
        <v>298.86666666666656</v>
      </c>
      <c r="I355" s="36">
        <v>302.83333333333326</v>
      </c>
      <c r="J355" s="36">
        <v>308.21666666666653</v>
      </c>
      <c r="K355" s="31">
        <v>297.45</v>
      </c>
      <c r="L355" s="31">
        <v>288.10000000000002</v>
      </c>
      <c r="M355" s="31">
        <v>14.281790000000001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3678.45</v>
      </c>
      <c r="D356" s="36">
        <v>3674.7000000000003</v>
      </c>
      <c r="E356" s="36">
        <v>3650.2500000000005</v>
      </c>
      <c r="F356" s="36">
        <v>3622.05</v>
      </c>
      <c r="G356" s="36">
        <v>3597.6000000000004</v>
      </c>
      <c r="H356" s="36">
        <v>3702.9000000000005</v>
      </c>
      <c r="I356" s="36">
        <v>3727.3500000000004</v>
      </c>
      <c r="J356" s="36">
        <v>3755.5500000000006</v>
      </c>
      <c r="K356" s="31">
        <v>3699.15</v>
      </c>
      <c r="L356" s="31">
        <v>3646.5</v>
      </c>
      <c r="M356" s="31">
        <v>0.95030000000000003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725.45</v>
      </c>
      <c r="D357" s="36">
        <v>716.19999999999993</v>
      </c>
      <c r="E357" s="36">
        <v>702.59999999999991</v>
      </c>
      <c r="F357" s="36">
        <v>679.75</v>
      </c>
      <c r="G357" s="36">
        <v>666.15</v>
      </c>
      <c r="H357" s="36">
        <v>739.04999999999984</v>
      </c>
      <c r="I357" s="36">
        <v>752.65</v>
      </c>
      <c r="J357" s="36">
        <v>775.49999999999977</v>
      </c>
      <c r="K357" s="31">
        <v>729.8</v>
      </c>
      <c r="L357" s="31">
        <v>693.35</v>
      </c>
      <c r="M357" s="31">
        <v>6.4501200000000001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427.35</v>
      </c>
      <c r="D358" s="36">
        <v>428.88333333333338</v>
      </c>
      <c r="E358" s="36">
        <v>421.81666666666678</v>
      </c>
      <c r="F358" s="36">
        <v>416.28333333333342</v>
      </c>
      <c r="G358" s="36">
        <v>409.21666666666681</v>
      </c>
      <c r="H358" s="36">
        <v>434.41666666666674</v>
      </c>
      <c r="I358" s="36">
        <v>441.48333333333335</v>
      </c>
      <c r="J358" s="36">
        <v>447.01666666666671</v>
      </c>
      <c r="K358" s="31">
        <v>435.95</v>
      </c>
      <c r="L358" s="31">
        <v>423.35</v>
      </c>
      <c r="M358" s="31">
        <v>2.7510500000000002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1391.5</v>
      </c>
      <c r="D359" s="36">
        <v>1386.7333333333333</v>
      </c>
      <c r="E359" s="36">
        <v>1375.8166666666666</v>
      </c>
      <c r="F359" s="36">
        <v>1360.1333333333332</v>
      </c>
      <c r="G359" s="36">
        <v>1349.2166666666665</v>
      </c>
      <c r="H359" s="36">
        <v>1402.4166666666667</v>
      </c>
      <c r="I359" s="36">
        <v>1413.3333333333333</v>
      </c>
      <c r="J359" s="36">
        <v>1429.0166666666669</v>
      </c>
      <c r="K359" s="31">
        <v>1397.65</v>
      </c>
      <c r="L359" s="31">
        <v>1371.05</v>
      </c>
      <c r="M359" s="31">
        <v>5.5477699999999999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35607.35</v>
      </c>
      <c r="D360" s="36">
        <v>35232.450000000004</v>
      </c>
      <c r="E360" s="36">
        <v>34674.900000000009</v>
      </c>
      <c r="F360" s="36">
        <v>33742.450000000004</v>
      </c>
      <c r="G360" s="36">
        <v>33184.900000000009</v>
      </c>
      <c r="H360" s="36">
        <v>36164.900000000009</v>
      </c>
      <c r="I360" s="36">
        <v>36722.450000000012</v>
      </c>
      <c r="J360" s="36">
        <v>37654.900000000009</v>
      </c>
      <c r="K360" s="31">
        <v>35790</v>
      </c>
      <c r="L360" s="31">
        <v>34300</v>
      </c>
      <c r="M360" s="31">
        <v>0.36312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1566.05</v>
      </c>
      <c r="D361" s="36">
        <v>1560.3666666666668</v>
      </c>
      <c r="E361" s="36">
        <v>1546.7333333333336</v>
      </c>
      <c r="F361" s="36">
        <v>1527.4166666666667</v>
      </c>
      <c r="G361" s="36">
        <v>1513.7833333333335</v>
      </c>
      <c r="H361" s="36">
        <v>1579.6833333333336</v>
      </c>
      <c r="I361" s="36">
        <v>1593.3166666666668</v>
      </c>
      <c r="J361" s="36">
        <v>1612.6333333333337</v>
      </c>
      <c r="K361" s="31">
        <v>1574</v>
      </c>
      <c r="L361" s="31">
        <v>1541.05</v>
      </c>
      <c r="M361" s="31">
        <v>3.2033200000000002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8599</v>
      </c>
      <c r="D362" s="36">
        <v>8632.3166666666657</v>
      </c>
      <c r="E362" s="36">
        <v>8537.533333333331</v>
      </c>
      <c r="F362" s="36">
        <v>8476.0666666666657</v>
      </c>
      <c r="G362" s="36">
        <v>8381.283333333331</v>
      </c>
      <c r="H362" s="36">
        <v>8693.783333333331</v>
      </c>
      <c r="I362" s="36">
        <v>8788.5666666666639</v>
      </c>
      <c r="J362" s="36">
        <v>8850.033333333331</v>
      </c>
      <c r="K362" s="31">
        <v>8727.1</v>
      </c>
      <c r="L362" s="31">
        <v>8570.85</v>
      </c>
      <c r="M362" s="31">
        <v>1.84683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282.7</v>
      </c>
      <c r="D363" s="36">
        <v>280.06666666666666</v>
      </c>
      <c r="E363" s="36">
        <v>276.08333333333331</v>
      </c>
      <c r="F363" s="36">
        <v>269.46666666666664</v>
      </c>
      <c r="G363" s="36">
        <v>265.48333333333329</v>
      </c>
      <c r="H363" s="36">
        <v>286.68333333333334</v>
      </c>
      <c r="I363" s="36">
        <v>290.66666666666669</v>
      </c>
      <c r="J363" s="36">
        <v>297.28333333333336</v>
      </c>
      <c r="K363" s="31">
        <v>284.05</v>
      </c>
      <c r="L363" s="31">
        <v>273.45</v>
      </c>
      <c r="M363" s="31">
        <v>49.609009999999998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4589.95</v>
      </c>
      <c r="D364" s="36">
        <v>4577.8166666666666</v>
      </c>
      <c r="E364" s="36">
        <v>4557.6333333333332</v>
      </c>
      <c r="F364" s="36">
        <v>4525.3166666666666</v>
      </c>
      <c r="G364" s="36">
        <v>4505.1333333333332</v>
      </c>
      <c r="H364" s="36">
        <v>4610.1333333333332</v>
      </c>
      <c r="I364" s="36">
        <v>4630.3166666666657</v>
      </c>
      <c r="J364" s="36">
        <v>4662.6333333333332</v>
      </c>
      <c r="K364" s="31">
        <v>4598</v>
      </c>
      <c r="L364" s="31">
        <v>4545.5</v>
      </c>
      <c r="M364" s="31">
        <v>9.5600000000000004E-2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2741.6</v>
      </c>
      <c r="D365" s="36">
        <v>2746.9833333333336</v>
      </c>
      <c r="E365" s="36">
        <v>2659.6166666666672</v>
      </c>
      <c r="F365" s="36">
        <v>2577.6333333333337</v>
      </c>
      <c r="G365" s="36">
        <v>2490.2666666666673</v>
      </c>
      <c r="H365" s="36">
        <v>2828.9666666666672</v>
      </c>
      <c r="I365" s="36">
        <v>2916.3333333333339</v>
      </c>
      <c r="J365" s="36">
        <v>2998.3166666666671</v>
      </c>
      <c r="K365" s="31">
        <v>2834.35</v>
      </c>
      <c r="L365" s="31">
        <v>2665</v>
      </c>
      <c r="M365" s="31">
        <v>6.9216300000000004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2757.5</v>
      </c>
      <c r="D366" s="36">
        <v>2755.4833333333336</v>
      </c>
      <c r="E366" s="36">
        <v>2742.0166666666673</v>
      </c>
      <c r="F366" s="36">
        <v>2726.5333333333338</v>
      </c>
      <c r="G366" s="36">
        <v>2713.0666666666675</v>
      </c>
      <c r="H366" s="36">
        <v>2770.9666666666672</v>
      </c>
      <c r="I366" s="36">
        <v>2784.4333333333334</v>
      </c>
      <c r="J366" s="36">
        <v>2799.916666666667</v>
      </c>
      <c r="K366" s="31">
        <v>2768.95</v>
      </c>
      <c r="L366" s="31">
        <v>2740</v>
      </c>
      <c r="M366" s="31">
        <v>3.1093299999999999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935.65</v>
      </c>
      <c r="D367" s="36">
        <v>930.23333333333323</v>
      </c>
      <c r="E367" s="36">
        <v>921.41666666666652</v>
      </c>
      <c r="F367" s="36">
        <v>907.18333333333328</v>
      </c>
      <c r="G367" s="36">
        <v>898.36666666666656</v>
      </c>
      <c r="H367" s="36">
        <v>944.46666666666647</v>
      </c>
      <c r="I367" s="36">
        <v>953.2833333333333</v>
      </c>
      <c r="J367" s="36">
        <v>967.51666666666642</v>
      </c>
      <c r="K367" s="31">
        <v>939.05</v>
      </c>
      <c r="L367" s="31">
        <v>916</v>
      </c>
      <c r="M367" s="31">
        <v>10.11838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131.15</v>
      </c>
      <c r="D368" s="36">
        <v>132.28333333333333</v>
      </c>
      <c r="E368" s="36">
        <v>129.36666666666667</v>
      </c>
      <c r="F368" s="36">
        <v>127.58333333333334</v>
      </c>
      <c r="G368" s="36">
        <v>124.66666666666669</v>
      </c>
      <c r="H368" s="36">
        <v>134.06666666666666</v>
      </c>
      <c r="I368" s="36">
        <v>136.98333333333335</v>
      </c>
      <c r="J368" s="36">
        <v>138.76666666666665</v>
      </c>
      <c r="K368" s="31">
        <v>135.19999999999999</v>
      </c>
      <c r="L368" s="31">
        <v>130.5</v>
      </c>
      <c r="M368" s="31">
        <v>36.634450000000001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1624.5</v>
      </c>
      <c r="D369" s="36">
        <v>1608.1833333333334</v>
      </c>
      <c r="E369" s="36">
        <v>1583.3666666666668</v>
      </c>
      <c r="F369" s="36">
        <v>1542.2333333333333</v>
      </c>
      <c r="G369" s="36">
        <v>1517.4166666666667</v>
      </c>
      <c r="H369" s="36">
        <v>1649.3166666666668</v>
      </c>
      <c r="I369" s="36">
        <v>1674.1333333333334</v>
      </c>
      <c r="J369" s="36">
        <v>1715.2666666666669</v>
      </c>
      <c r="K369" s="31">
        <v>1633</v>
      </c>
      <c r="L369" s="31">
        <v>1567.05</v>
      </c>
      <c r="M369" s="31">
        <v>0.47935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4807.45</v>
      </c>
      <c r="D370" s="36">
        <v>4795.8500000000004</v>
      </c>
      <c r="E370" s="36">
        <v>4762.7000000000007</v>
      </c>
      <c r="F370" s="36">
        <v>4717.9500000000007</v>
      </c>
      <c r="G370" s="36">
        <v>4684.8000000000011</v>
      </c>
      <c r="H370" s="36">
        <v>4840.6000000000004</v>
      </c>
      <c r="I370" s="36">
        <v>4873.75</v>
      </c>
      <c r="J370" s="36">
        <v>4918.5</v>
      </c>
      <c r="K370" s="31">
        <v>4829</v>
      </c>
      <c r="L370" s="31">
        <v>4751.1000000000004</v>
      </c>
      <c r="M370" s="31">
        <v>3.6618900000000001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875.85</v>
      </c>
      <c r="D371" s="36">
        <v>878.41666666666663</v>
      </c>
      <c r="E371" s="36">
        <v>861.68333333333328</v>
      </c>
      <c r="F371" s="36">
        <v>847.51666666666665</v>
      </c>
      <c r="G371" s="36">
        <v>830.7833333333333</v>
      </c>
      <c r="H371" s="36">
        <v>892.58333333333326</v>
      </c>
      <c r="I371" s="36">
        <v>909.31666666666661</v>
      </c>
      <c r="J371" s="36">
        <v>923.48333333333323</v>
      </c>
      <c r="K371" s="31">
        <v>895.15</v>
      </c>
      <c r="L371" s="31">
        <v>864.25</v>
      </c>
      <c r="M371" s="31">
        <v>1.8032300000000001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462.75</v>
      </c>
      <c r="D372" s="36">
        <v>463.83333333333331</v>
      </c>
      <c r="E372" s="36">
        <v>457.66666666666663</v>
      </c>
      <c r="F372" s="36">
        <v>452.58333333333331</v>
      </c>
      <c r="G372" s="36">
        <v>446.41666666666663</v>
      </c>
      <c r="H372" s="36">
        <v>468.91666666666663</v>
      </c>
      <c r="I372" s="36">
        <v>475.08333333333326</v>
      </c>
      <c r="J372" s="36">
        <v>480.16666666666663</v>
      </c>
      <c r="K372" s="31">
        <v>470</v>
      </c>
      <c r="L372" s="31">
        <v>458.75</v>
      </c>
      <c r="M372" s="31">
        <v>9.7314799999999995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413.25</v>
      </c>
      <c r="D373" s="36">
        <v>410.2166666666667</v>
      </c>
      <c r="E373" s="36">
        <v>404.53333333333342</v>
      </c>
      <c r="F373" s="36">
        <v>395.81666666666672</v>
      </c>
      <c r="G373" s="36">
        <v>390.13333333333344</v>
      </c>
      <c r="H373" s="36">
        <v>418.93333333333339</v>
      </c>
      <c r="I373" s="36">
        <v>424.61666666666667</v>
      </c>
      <c r="J373" s="36">
        <v>433.33333333333337</v>
      </c>
      <c r="K373" s="31">
        <v>415.9</v>
      </c>
      <c r="L373" s="31">
        <v>401.5</v>
      </c>
      <c r="M373" s="31">
        <v>100.09056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287.7</v>
      </c>
      <c r="D374" s="36">
        <v>287.23333333333329</v>
      </c>
      <c r="E374" s="36">
        <v>285.06666666666661</v>
      </c>
      <c r="F374" s="36">
        <v>282.43333333333334</v>
      </c>
      <c r="G374" s="36">
        <v>280.26666666666665</v>
      </c>
      <c r="H374" s="36">
        <v>289.86666666666656</v>
      </c>
      <c r="I374" s="36">
        <v>292.03333333333319</v>
      </c>
      <c r="J374" s="36">
        <v>294.66666666666652</v>
      </c>
      <c r="K374" s="31">
        <v>289.39999999999998</v>
      </c>
      <c r="L374" s="31">
        <v>284.60000000000002</v>
      </c>
      <c r="M374" s="31">
        <v>151.49735000000001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504.2</v>
      </c>
      <c r="D375" s="36">
        <v>506.0333333333333</v>
      </c>
      <c r="E375" s="36">
        <v>499.16666666666663</v>
      </c>
      <c r="F375" s="36">
        <v>494.13333333333333</v>
      </c>
      <c r="G375" s="36">
        <v>487.26666666666665</v>
      </c>
      <c r="H375" s="36">
        <v>511.06666666666661</v>
      </c>
      <c r="I375" s="36">
        <v>517.93333333333328</v>
      </c>
      <c r="J375" s="36">
        <v>522.96666666666658</v>
      </c>
      <c r="K375" s="31">
        <v>512.9</v>
      </c>
      <c r="L375" s="31">
        <v>501</v>
      </c>
      <c r="M375" s="31">
        <v>7.8321100000000001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1167.45</v>
      </c>
      <c r="D376" s="36">
        <v>1165.5166666666667</v>
      </c>
      <c r="E376" s="36">
        <v>1145.0833333333333</v>
      </c>
      <c r="F376" s="36">
        <v>1122.7166666666667</v>
      </c>
      <c r="G376" s="36">
        <v>1102.2833333333333</v>
      </c>
      <c r="H376" s="36">
        <v>1187.8833333333332</v>
      </c>
      <c r="I376" s="36">
        <v>1208.3166666666666</v>
      </c>
      <c r="J376" s="36">
        <v>1230.6833333333332</v>
      </c>
      <c r="K376" s="31">
        <v>1185.95</v>
      </c>
      <c r="L376" s="31">
        <v>1143.1500000000001</v>
      </c>
      <c r="M376" s="31">
        <v>8.0578800000000008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570.9</v>
      </c>
      <c r="D377" s="36">
        <v>572.61666666666667</v>
      </c>
      <c r="E377" s="36">
        <v>565.43333333333339</v>
      </c>
      <c r="F377" s="36">
        <v>559.9666666666667</v>
      </c>
      <c r="G377" s="36">
        <v>552.78333333333342</v>
      </c>
      <c r="H377" s="36">
        <v>578.08333333333337</v>
      </c>
      <c r="I377" s="36">
        <v>585.26666666666654</v>
      </c>
      <c r="J377" s="36">
        <v>590.73333333333335</v>
      </c>
      <c r="K377" s="31">
        <v>579.79999999999995</v>
      </c>
      <c r="L377" s="31">
        <v>567.15</v>
      </c>
      <c r="M377" s="31">
        <v>1.6745699999999999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171.35</v>
      </c>
      <c r="D378" s="36">
        <v>173.11666666666667</v>
      </c>
      <c r="E378" s="36">
        <v>168.83333333333334</v>
      </c>
      <c r="F378" s="36">
        <v>166.31666666666666</v>
      </c>
      <c r="G378" s="36">
        <v>162.03333333333333</v>
      </c>
      <c r="H378" s="36">
        <v>175.63333333333335</v>
      </c>
      <c r="I378" s="36">
        <v>179.91666666666666</v>
      </c>
      <c r="J378" s="36">
        <v>182.43333333333337</v>
      </c>
      <c r="K378" s="31">
        <v>177.4</v>
      </c>
      <c r="L378" s="31">
        <v>170.6</v>
      </c>
      <c r="M378" s="31">
        <v>1.63253</v>
      </c>
      <c r="N378" s="1"/>
      <c r="O378" s="1"/>
    </row>
    <row r="379" spans="1:15" ht="12.75" customHeight="1">
      <c r="A379" s="33">
        <v>369</v>
      </c>
      <c r="B379" s="53" t="s">
        <v>899</v>
      </c>
      <c r="C379" s="31">
        <v>5107.3999999999996</v>
      </c>
      <c r="D379" s="36">
        <v>5103.2166666666662</v>
      </c>
      <c r="E379" s="36">
        <v>5066.4333333333325</v>
      </c>
      <c r="F379" s="36">
        <v>5025.4666666666662</v>
      </c>
      <c r="G379" s="36">
        <v>4988.6833333333325</v>
      </c>
      <c r="H379" s="36">
        <v>5144.1833333333325</v>
      </c>
      <c r="I379" s="36">
        <v>5180.9666666666672</v>
      </c>
      <c r="J379" s="36">
        <v>5221.9333333333325</v>
      </c>
      <c r="K379" s="31">
        <v>5140</v>
      </c>
      <c r="L379" s="31">
        <v>5062.25</v>
      </c>
      <c r="M379" s="31">
        <v>7.6969999999999997E-2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15914.55</v>
      </c>
      <c r="D380" s="36">
        <v>15853.683333333334</v>
      </c>
      <c r="E380" s="36">
        <v>15709.416666666668</v>
      </c>
      <c r="F380" s="36">
        <v>15504.283333333333</v>
      </c>
      <c r="G380" s="36">
        <v>15360.016666666666</v>
      </c>
      <c r="H380" s="36">
        <v>16058.816666666669</v>
      </c>
      <c r="I380" s="36">
        <v>16203.083333333336</v>
      </c>
      <c r="J380" s="36">
        <v>16408.216666666671</v>
      </c>
      <c r="K380" s="31">
        <v>15997.95</v>
      </c>
      <c r="L380" s="31">
        <v>15648.55</v>
      </c>
      <c r="M380" s="31">
        <v>4.027E-2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124.85</v>
      </c>
      <c r="D381" s="36">
        <v>123.61666666666667</v>
      </c>
      <c r="E381" s="36">
        <v>122.23333333333335</v>
      </c>
      <c r="F381" s="36">
        <v>119.61666666666667</v>
      </c>
      <c r="G381" s="36">
        <v>118.23333333333335</v>
      </c>
      <c r="H381" s="36">
        <v>126.23333333333335</v>
      </c>
      <c r="I381" s="36">
        <v>127.61666666666667</v>
      </c>
      <c r="J381" s="36">
        <v>130.23333333333335</v>
      </c>
      <c r="K381" s="31">
        <v>125</v>
      </c>
      <c r="L381" s="31">
        <v>121</v>
      </c>
      <c r="M381" s="31">
        <v>521.61604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507.45</v>
      </c>
      <c r="D382" s="36">
        <v>511.13333333333338</v>
      </c>
      <c r="E382" s="36">
        <v>501.31666666666672</v>
      </c>
      <c r="F382" s="36">
        <v>495.18333333333334</v>
      </c>
      <c r="G382" s="36">
        <v>485.36666666666667</v>
      </c>
      <c r="H382" s="36">
        <v>517.26666666666677</v>
      </c>
      <c r="I382" s="36">
        <v>527.08333333333348</v>
      </c>
      <c r="J382" s="36">
        <v>533.21666666666681</v>
      </c>
      <c r="K382" s="31">
        <v>520.95000000000005</v>
      </c>
      <c r="L382" s="31">
        <v>505</v>
      </c>
      <c r="M382" s="31">
        <v>4.5513000000000003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266.8</v>
      </c>
      <c r="D383" s="36">
        <v>265.2166666666667</v>
      </c>
      <c r="E383" s="36">
        <v>259.78333333333342</v>
      </c>
      <c r="F383" s="36">
        <v>252.76666666666671</v>
      </c>
      <c r="G383" s="36">
        <v>247.33333333333343</v>
      </c>
      <c r="H383" s="36">
        <v>272.23333333333341</v>
      </c>
      <c r="I383" s="36">
        <v>277.66666666666669</v>
      </c>
      <c r="J383" s="36">
        <v>284.68333333333339</v>
      </c>
      <c r="K383" s="31">
        <v>270.64999999999998</v>
      </c>
      <c r="L383" s="31">
        <v>258.2</v>
      </c>
      <c r="M383" s="31">
        <v>97.134720000000002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459.65</v>
      </c>
      <c r="D384" s="36">
        <v>455.5</v>
      </c>
      <c r="E384" s="36">
        <v>448.5</v>
      </c>
      <c r="F384" s="36">
        <v>437.35</v>
      </c>
      <c r="G384" s="36">
        <v>430.35</v>
      </c>
      <c r="H384" s="36">
        <v>466.65</v>
      </c>
      <c r="I384" s="36">
        <v>473.65</v>
      </c>
      <c r="J384" s="36">
        <v>484.79999999999995</v>
      </c>
      <c r="K384" s="31">
        <v>462.5</v>
      </c>
      <c r="L384" s="31">
        <v>444.35</v>
      </c>
      <c r="M384" s="31">
        <v>93.123159999999999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578.54999999999995</v>
      </c>
      <c r="D385" s="36">
        <v>578.68333333333328</v>
      </c>
      <c r="E385" s="36">
        <v>572.86666666666656</v>
      </c>
      <c r="F385" s="36">
        <v>567.18333333333328</v>
      </c>
      <c r="G385" s="36">
        <v>561.36666666666656</v>
      </c>
      <c r="H385" s="36">
        <v>584.36666666666656</v>
      </c>
      <c r="I385" s="36">
        <v>590.18333333333339</v>
      </c>
      <c r="J385" s="36">
        <v>595.86666666666656</v>
      </c>
      <c r="K385" s="31">
        <v>584.5</v>
      </c>
      <c r="L385" s="31">
        <v>573</v>
      </c>
      <c r="M385" s="31">
        <v>1.7101500000000001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788.85</v>
      </c>
      <c r="D386" s="36">
        <v>791.65</v>
      </c>
      <c r="E386" s="36">
        <v>778.3</v>
      </c>
      <c r="F386" s="36">
        <v>767.75</v>
      </c>
      <c r="G386" s="36">
        <v>754.4</v>
      </c>
      <c r="H386" s="36">
        <v>802.19999999999993</v>
      </c>
      <c r="I386" s="36">
        <v>815.55000000000007</v>
      </c>
      <c r="J386" s="36">
        <v>826.09999999999991</v>
      </c>
      <c r="K386" s="31">
        <v>805</v>
      </c>
      <c r="L386" s="31">
        <v>781.1</v>
      </c>
      <c r="M386" s="31">
        <v>16.220600000000001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1595.05</v>
      </c>
      <c r="D387" s="36">
        <v>1587.9166666666667</v>
      </c>
      <c r="E387" s="36">
        <v>1572.1833333333334</v>
      </c>
      <c r="F387" s="36">
        <v>1549.3166666666666</v>
      </c>
      <c r="G387" s="36">
        <v>1533.5833333333333</v>
      </c>
      <c r="H387" s="36">
        <v>1610.7833333333335</v>
      </c>
      <c r="I387" s="36">
        <v>1626.5166666666667</v>
      </c>
      <c r="J387" s="36">
        <v>1649.3833333333337</v>
      </c>
      <c r="K387" s="31">
        <v>1603.65</v>
      </c>
      <c r="L387" s="31">
        <v>1565.05</v>
      </c>
      <c r="M387" s="31">
        <v>1.57988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246.2</v>
      </c>
      <c r="D388" s="36">
        <v>246.68333333333331</v>
      </c>
      <c r="E388" s="36">
        <v>244.06666666666661</v>
      </c>
      <c r="F388" s="36">
        <v>241.93333333333331</v>
      </c>
      <c r="G388" s="36">
        <v>239.31666666666661</v>
      </c>
      <c r="H388" s="36">
        <v>248.81666666666661</v>
      </c>
      <c r="I388" s="36">
        <v>251.43333333333334</v>
      </c>
      <c r="J388" s="36">
        <v>253.56666666666661</v>
      </c>
      <c r="K388" s="31">
        <v>249.3</v>
      </c>
      <c r="L388" s="31">
        <v>244.55</v>
      </c>
      <c r="M388" s="31">
        <v>104.74862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181.1</v>
      </c>
      <c r="D389" s="36">
        <v>182.18333333333331</v>
      </c>
      <c r="E389" s="36">
        <v>179.01666666666662</v>
      </c>
      <c r="F389" s="36">
        <v>176.93333333333331</v>
      </c>
      <c r="G389" s="36">
        <v>173.76666666666662</v>
      </c>
      <c r="H389" s="36">
        <v>184.26666666666662</v>
      </c>
      <c r="I389" s="36">
        <v>187.43333333333331</v>
      </c>
      <c r="J389" s="36">
        <v>189.51666666666662</v>
      </c>
      <c r="K389" s="31">
        <v>185.35</v>
      </c>
      <c r="L389" s="31">
        <v>180.1</v>
      </c>
      <c r="M389" s="31">
        <v>24.891950000000001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1325.3</v>
      </c>
      <c r="D390" s="36">
        <v>1333.6499999999999</v>
      </c>
      <c r="E390" s="36">
        <v>1263.7499999999998</v>
      </c>
      <c r="F390" s="36">
        <v>1202.1999999999998</v>
      </c>
      <c r="G390" s="36">
        <v>1132.2999999999997</v>
      </c>
      <c r="H390" s="36">
        <v>1395.1999999999998</v>
      </c>
      <c r="I390" s="36">
        <v>1465.1</v>
      </c>
      <c r="J390" s="36">
        <v>1526.6499999999999</v>
      </c>
      <c r="K390" s="31">
        <v>1403.55</v>
      </c>
      <c r="L390" s="31">
        <v>1272.0999999999999</v>
      </c>
      <c r="M390" s="31">
        <v>5.2703100000000003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311.95</v>
      </c>
      <c r="D391" s="36">
        <v>312.79999999999995</v>
      </c>
      <c r="E391" s="36">
        <v>309.69999999999993</v>
      </c>
      <c r="F391" s="36">
        <v>307.45</v>
      </c>
      <c r="G391" s="36">
        <v>304.34999999999997</v>
      </c>
      <c r="H391" s="36">
        <v>315.0499999999999</v>
      </c>
      <c r="I391" s="36">
        <v>318.14999999999992</v>
      </c>
      <c r="J391" s="36">
        <v>320.39999999999986</v>
      </c>
      <c r="K391" s="31">
        <v>315.89999999999998</v>
      </c>
      <c r="L391" s="31">
        <v>310.55</v>
      </c>
      <c r="M391" s="31">
        <v>3.8028599999999999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253.15</v>
      </c>
      <c r="D392" s="36">
        <v>251.38333333333335</v>
      </c>
      <c r="E392" s="36">
        <v>248.06666666666672</v>
      </c>
      <c r="F392" s="36">
        <v>242.98333333333338</v>
      </c>
      <c r="G392" s="36">
        <v>239.66666666666674</v>
      </c>
      <c r="H392" s="36">
        <v>256.4666666666667</v>
      </c>
      <c r="I392" s="36">
        <v>259.78333333333336</v>
      </c>
      <c r="J392" s="36">
        <v>264.86666666666667</v>
      </c>
      <c r="K392" s="31">
        <v>254.7</v>
      </c>
      <c r="L392" s="31">
        <v>246.3</v>
      </c>
      <c r="M392" s="31">
        <v>6.6340000000000003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142.75</v>
      </c>
      <c r="D393" s="36">
        <v>143.20000000000002</v>
      </c>
      <c r="E393" s="36">
        <v>141.65000000000003</v>
      </c>
      <c r="F393" s="36">
        <v>140.55000000000001</v>
      </c>
      <c r="G393" s="36">
        <v>139.00000000000003</v>
      </c>
      <c r="H393" s="36">
        <v>144.30000000000004</v>
      </c>
      <c r="I393" s="36">
        <v>145.85000000000005</v>
      </c>
      <c r="J393" s="36">
        <v>146.95000000000005</v>
      </c>
      <c r="K393" s="31">
        <v>144.75</v>
      </c>
      <c r="L393" s="31">
        <v>142.1</v>
      </c>
      <c r="M393" s="31">
        <v>12.90954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3133.65</v>
      </c>
      <c r="D394" s="36">
        <v>3123.3666666666663</v>
      </c>
      <c r="E394" s="36">
        <v>3080.7333333333327</v>
      </c>
      <c r="F394" s="36">
        <v>3027.8166666666662</v>
      </c>
      <c r="G394" s="36">
        <v>2985.1833333333325</v>
      </c>
      <c r="H394" s="36">
        <v>3176.2833333333328</v>
      </c>
      <c r="I394" s="36">
        <v>3218.916666666667</v>
      </c>
      <c r="J394" s="36">
        <v>3271.833333333333</v>
      </c>
      <c r="K394" s="31">
        <v>3166</v>
      </c>
      <c r="L394" s="31">
        <v>3070.45</v>
      </c>
      <c r="M394" s="31">
        <v>0.43963999999999998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82.75</v>
      </c>
      <c r="D395" s="36">
        <v>83.2</v>
      </c>
      <c r="E395" s="36">
        <v>81.7</v>
      </c>
      <c r="F395" s="36">
        <v>80.650000000000006</v>
      </c>
      <c r="G395" s="36">
        <v>79.150000000000006</v>
      </c>
      <c r="H395" s="36">
        <v>84.25</v>
      </c>
      <c r="I395" s="36">
        <v>85.75</v>
      </c>
      <c r="J395" s="36">
        <v>86.8</v>
      </c>
      <c r="K395" s="31">
        <v>84.7</v>
      </c>
      <c r="L395" s="31">
        <v>82.15</v>
      </c>
      <c r="M395" s="31">
        <v>19.768039999999999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1855.05</v>
      </c>
      <c r="D396" s="36">
        <v>1850.6333333333332</v>
      </c>
      <c r="E396" s="36">
        <v>1837.9666666666665</v>
      </c>
      <c r="F396" s="36">
        <v>1820.8833333333332</v>
      </c>
      <c r="G396" s="36">
        <v>1808.2166666666665</v>
      </c>
      <c r="H396" s="36">
        <v>1867.7166666666665</v>
      </c>
      <c r="I396" s="36">
        <v>1880.3833333333334</v>
      </c>
      <c r="J396" s="36">
        <v>1897.4666666666665</v>
      </c>
      <c r="K396" s="31">
        <v>1863.3</v>
      </c>
      <c r="L396" s="31">
        <v>1833.55</v>
      </c>
      <c r="M396" s="31">
        <v>1.1739299999999999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211.05</v>
      </c>
      <c r="D397" s="36">
        <v>211.13333333333335</v>
      </c>
      <c r="E397" s="36">
        <v>207.7166666666667</v>
      </c>
      <c r="F397" s="36">
        <v>204.38333333333335</v>
      </c>
      <c r="G397" s="36">
        <v>200.9666666666667</v>
      </c>
      <c r="H397" s="36">
        <v>214.4666666666667</v>
      </c>
      <c r="I397" s="36">
        <v>217.88333333333338</v>
      </c>
      <c r="J397" s="36">
        <v>221.2166666666667</v>
      </c>
      <c r="K397" s="31">
        <v>214.55</v>
      </c>
      <c r="L397" s="31">
        <v>207.8</v>
      </c>
      <c r="M397" s="31">
        <v>12.33928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837.75</v>
      </c>
      <c r="D398" s="36">
        <v>838.38333333333333</v>
      </c>
      <c r="E398" s="36">
        <v>831.36666666666667</v>
      </c>
      <c r="F398" s="36">
        <v>824.98333333333335</v>
      </c>
      <c r="G398" s="36">
        <v>817.9666666666667</v>
      </c>
      <c r="H398" s="36">
        <v>844.76666666666665</v>
      </c>
      <c r="I398" s="36">
        <v>851.7833333333333</v>
      </c>
      <c r="J398" s="36">
        <v>858.16666666666663</v>
      </c>
      <c r="K398" s="31">
        <v>845.4</v>
      </c>
      <c r="L398" s="31">
        <v>832</v>
      </c>
      <c r="M398" s="31">
        <v>0.47416999999999998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2984.25</v>
      </c>
      <c r="D399" s="36">
        <v>2969.75</v>
      </c>
      <c r="E399" s="36">
        <v>2939.5</v>
      </c>
      <c r="F399" s="36">
        <v>2894.75</v>
      </c>
      <c r="G399" s="36">
        <v>2864.5</v>
      </c>
      <c r="H399" s="36">
        <v>3014.5</v>
      </c>
      <c r="I399" s="36">
        <v>3044.75</v>
      </c>
      <c r="J399" s="36">
        <v>3089.5</v>
      </c>
      <c r="K399" s="31">
        <v>3000</v>
      </c>
      <c r="L399" s="31">
        <v>2925</v>
      </c>
      <c r="M399" s="31">
        <v>60.664630000000002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108.25</v>
      </c>
      <c r="D400" s="36">
        <v>109.01666666666665</v>
      </c>
      <c r="E400" s="36">
        <v>106.8333333333333</v>
      </c>
      <c r="F400" s="36">
        <v>105.41666666666664</v>
      </c>
      <c r="G400" s="36">
        <v>103.23333333333329</v>
      </c>
      <c r="H400" s="36">
        <v>110.43333333333331</v>
      </c>
      <c r="I400" s="36">
        <v>112.61666666666665</v>
      </c>
      <c r="J400" s="36">
        <v>114.03333333333332</v>
      </c>
      <c r="K400" s="31">
        <v>111.2</v>
      </c>
      <c r="L400" s="31">
        <v>107.6</v>
      </c>
      <c r="M400" s="31">
        <v>12.940799999999999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743.2</v>
      </c>
      <c r="D401" s="36">
        <v>747.66666666666663</v>
      </c>
      <c r="E401" s="36">
        <v>734.38333333333321</v>
      </c>
      <c r="F401" s="36">
        <v>725.56666666666661</v>
      </c>
      <c r="G401" s="36">
        <v>712.28333333333319</v>
      </c>
      <c r="H401" s="36">
        <v>756.48333333333323</v>
      </c>
      <c r="I401" s="36">
        <v>769.76666666666677</v>
      </c>
      <c r="J401" s="36">
        <v>778.58333333333326</v>
      </c>
      <c r="K401" s="31">
        <v>760.95</v>
      </c>
      <c r="L401" s="31">
        <v>738.85</v>
      </c>
      <c r="M401" s="31">
        <v>0.40934999999999999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1594.3</v>
      </c>
      <c r="D402" s="36">
        <v>1594.5333333333335</v>
      </c>
      <c r="E402" s="36">
        <v>1589.0666666666671</v>
      </c>
      <c r="F402" s="36">
        <v>1583.8333333333335</v>
      </c>
      <c r="G402" s="36">
        <v>1578.366666666667</v>
      </c>
      <c r="H402" s="36">
        <v>1599.7666666666671</v>
      </c>
      <c r="I402" s="36">
        <v>1605.2333333333338</v>
      </c>
      <c r="J402" s="36">
        <v>1610.4666666666672</v>
      </c>
      <c r="K402" s="31">
        <v>1600</v>
      </c>
      <c r="L402" s="31">
        <v>1589.3</v>
      </c>
      <c r="M402" s="31">
        <v>0.95023000000000002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717.9</v>
      </c>
      <c r="D403" s="36">
        <v>718.91666666666663</v>
      </c>
      <c r="E403" s="36">
        <v>713.2833333333333</v>
      </c>
      <c r="F403" s="36">
        <v>708.66666666666663</v>
      </c>
      <c r="G403" s="36">
        <v>703.0333333333333</v>
      </c>
      <c r="H403" s="36">
        <v>723.5333333333333</v>
      </c>
      <c r="I403" s="36">
        <v>729.16666666666674</v>
      </c>
      <c r="J403" s="36">
        <v>733.7833333333333</v>
      </c>
      <c r="K403" s="31">
        <v>724.55</v>
      </c>
      <c r="L403" s="31">
        <v>714.3</v>
      </c>
      <c r="M403" s="31">
        <v>14.44844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1542.15</v>
      </c>
      <c r="D404" s="36">
        <v>1549.1833333333334</v>
      </c>
      <c r="E404" s="36">
        <v>1529.0166666666669</v>
      </c>
      <c r="F404" s="36">
        <v>1515.8833333333334</v>
      </c>
      <c r="G404" s="36">
        <v>1495.7166666666669</v>
      </c>
      <c r="H404" s="36">
        <v>1562.3166666666668</v>
      </c>
      <c r="I404" s="36">
        <v>1582.4833333333333</v>
      </c>
      <c r="J404" s="36">
        <v>1595.6166666666668</v>
      </c>
      <c r="K404" s="31">
        <v>1569.35</v>
      </c>
      <c r="L404" s="31">
        <v>1536.05</v>
      </c>
      <c r="M404" s="31">
        <v>10.881449999999999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121.2</v>
      </c>
      <c r="D405" s="36">
        <v>122.06666666666668</v>
      </c>
      <c r="E405" s="36">
        <v>119.98333333333335</v>
      </c>
      <c r="F405" s="36">
        <v>118.76666666666667</v>
      </c>
      <c r="G405" s="36">
        <v>116.68333333333334</v>
      </c>
      <c r="H405" s="36">
        <v>123.28333333333336</v>
      </c>
      <c r="I405" s="36">
        <v>125.3666666666667</v>
      </c>
      <c r="J405" s="36">
        <v>126.58333333333337</v>
      </c>
      <c r="K405" s="31">
        <v>124.15</v>
      </c>
      <c r="L405" s="31">
        <v>120.85</v>
      </c>
      <c r="M405" s="31">
        <v>141.30712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4704</v>
      </c>
      <c r="D406" s="36">
        <v>4688</v>
      </c>
      <c r="E406" s="36">
        <v>4656</v>
      </c>
      <c r="F406" s="36">
        <v>4608</v>
      </c>
      <c r="G406" s="36">
        <v>4576</v>
      </c>
      <c r="H406" s="36">
        <v>4736</v>
      </c>
      <c r="I406" s="36">
        <v>4768</v>
      </c>
      <c r="J406" s="36">
        <v>4816</v>
      </c>
      <c r="K406" s="31">
        <v>4720</v>
      </c>
      <c r="L406" s="31">
        <v>4640</v>
      </c>
      <c r="M406" s="31">
        <v>0.22475000000000001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2397.35</v>
      </c>
      <c r="D407" s="36">
        <v>2395.9166666666665</v>
      </c>
      <c r="E407" s="36">
        <v>2381.9333333333329</v>
      </c>
      <c r="F407" s="36">
        <v>2366.5166666666664</v>
      </c>
      <c r="G407" s="36">
        <v>2352.5333333333328</v>
      </c>
      <c r="H407" s="36">
        <v>2411.333333333333</v>
      </c>
      <c r="I407" s="36">
        <v>2425.3166666666666</v>
      </c>
      <c r="J407" s="36">
        <v>2440.7333333333331</v>
      </c>
      <c r="K407" s="31">
        <v>2409.9</v>
      </c>
      <c r="L407" s="31">
        <v>2380.5</v>
      </c>
      <c r="M407" s="31">
        <v>2.8237399999999999</v>
      </c>
      <c r="N407" s="1"/>
      <c r="O407" s="1"/>
    </row>
    <row r="408" spans="1:15" ht="12.75" customHeight="1">
      <c r="A408" s="33">
        <v>398</v>
      </c>
      <c r="B408" s="53" t="s">
        <v>900</v>
      </c>
      <c r="C408" s="31">
        <v>1991.95</v>
      </c>
      <c r="D408" s="36">
        <v>2005.6499999999999</v>
      </c>
      <c r="E408" s="36">
        <v>1961.2999999999997</v>
      </c>
      <c r="F408" s="36">
        <v>1930.6499999999999</v>
      </c>
      <c r="G408" s="36">
        <v>1886.2999999999997</v>
      </c>
      <c r="H408" s="36">
        <v>2036.2999999999997</v>
      </c>
      <c r="I408" s="36">
        <v>2080.6499999999996</v>
      </c>
      <c r="J408" s="36">
        <v>2111.2999999999997</v>
      </c>
      <c r="K408" s="31">
        <v>2050</v>
      </c>
      <c r="L408" s="31">
        <v>1975</v>
      </c>
      <c r="M408" s="31">
        <v>0.50092000000000003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119.4</v>
      </c>
      <c r="D409" s="36">
        <v>119.28333333333335</v>
      </c>
      <c r="E409" s="36">
        <v>118.06666666666669</v>
      </c>
      <c r="F409" s="36">
        <v>116.73333333333335</v>
      </c>
      <c r="G409" s="36">
        <v>115.51666666666669</v>
      </c>
      <c r="H409" s="36">
        <v>120.61666666666669</v>
      </c>
      <c r="I409" s="36">
        <v>121.83333333333336</v>
      </c>
      <c r="J409" s="36">
        <v>123.16666666666669</v>
      </c>
      <c r="K409" s="31">
        <v>120.5</v>
      </c>
      <c r="L409" s="31">
        <v>117.95</v>
      </c>
      <c r="M409" s="31">
        <v>175.15281999999999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8666.0499999999993</v>
      </c>
      <c r="D410" s="36">
        <v>8690.25</v>
      </c>
      <c r="E410" s="36">
        <v>8605.5</v>
      </c>
      <c r="F410" s="36">
        <v>8544.9500000000007</v>
      </c>
      <c r="G410" s="36">
        <v>8460.2000000000007</v>
      </c>
      <c r="H410" s="36">
        <v>8750.7999999999993</v>
      </c>
      <c r="I410" s="36">
        <v>8835.5499999999993</v>
      </c>
      <c r="J410" s="36">
        <v>8896.0999999999985</v>
      </c>
      <c r="K410" s="31">
        <v>8775</v>
      </c>
      <c r="L410" s="31">
        <v>8629.7000000000007</v>
      </c>
      <c r="M410" s="31">
        <v>8.5879999999999998E-2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1502.05</v>
      </c>
      <c r="D411" s="36">
        <v>1503.0166666666667</v>
      </c>
      <c r="E411" s="36">
        <v>1476.0333333333333</v>
      </c>
      <c r="F411" s="36">
        <v>1450.0166666666667</v>
      </c>
      <c r="G411" s="36">
        <v>1423.0333333333333</v>
      </c>
      <c r="H411" s="36">
        <v>1529.0333333333333</v>
      </c>
      <c r="I411" s="36">
        <v>1556.0166666666664</v>
      </c>
      <c r="J411" s="36">
        <v>1582.0333333333333</v>
      </c>
      <c r="K411" s="31">
        <v>1530</v>
      </c>
      <c r="L411" s="31">
        <v>1477</v>
      </c>
      <c r="M411" s="31">
        <v>1.8673</v>
      </c>
      <c r="N411" s="1"/>
      <c r="O411" s="1"/>
    </row>
    <row r="412" spans="1:15" ht="12.75" customHeight="1">
      <c r="A412" s="33">
        <v>402</v>
      </c>
      <c r="B412" t="s">
        <v>901</v>
      </c>
      <c r="C412" s="31">
        <v>404.5</v>
      </c>
      <c r="D412" s="36">
        <v>406.38333333333338</v>
      </c>
      <c r="E412" s="36">
        <v>400.11666666666679</v>
      </c>
      <c r="F412" s="36">
        <v>395.73333333333341</v>
      </c>
      <c r="G412" s="36">
        <v>389.46666666666681</v>
      </c>
      <c r="H412" s="36">
        <v>410.76666666666677</v>
      </c>
      <c r="I412" s="36">
        <v>417.0333333333333</v>
      </c>
      <c r="J412" s="36">
        <v>421.41666666666674</v>
      </c>
      <c r="K412" s="31">
        <v>412.65</v>
      </c>
      <c r="L412" s="31">
        <v>402</v>
      </c>
      <c r="M412" s="31">
        <v>3.5049299999999999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2921.7</v>
      </c>
      <c r="D413" s="36">
        <v>2917.7833333333333</v>
      </c>
      <c r="E413" s="36">
        <v>2890.9166666666665</v>
      </c>
      <c r="F413" s="36">
        <v>2860.1333333333332</v>
      </c>
      <c r="G413" s="36">
        <v>2833.2666666666664</v>
      </c>
      <c r="H413" s="36">
        <v>2948.5666666666666</v>
      </c>
      <c r="I413" s="36">
        <v>2975.4333333333334</v>
      </c>
      <c r="J413" s="36">
        <v>3006.2166666666667</v>
      </c>
      <c r="K413" s="31">
        <v>2944.65</v>
      </c>
      <c r="L413" s="31">
        <v>2887</v>
      </c>
      <c r="M413" s="31">
        <v>0.32039000000000001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354.8</v>
      </c>
      <c r="D414" s="36">
        <v>357.25</v>
      </c>
      <c r="E414" s="36">
        <v>351.55</v>
      </c>
      <c r="F414" s="36">
        <v>348.3</v>
      </c>
      <c r="G414" s="36">
        <v>342.6</v>
      </c>
      <c r="H414" s="36">
        <v>360.5</v>
      </c>
      <c r="I414" s="36">
        <v>366.20000000000005</v>
      </c>
      <c r="J414" s="36">
        <v>369.45</v>
      </c>
      <c r="K414" s="31">
        <v>362.95</v>
      </c>
      <c r="L414" s="31">
        <v>354</v>
      </c>
      <c r="M414" s="31">
        <v>1.29542</v>
      </c>
      <c r="N414" s="1"/>
      <c r="O414" s="1"/>
    </row>
    <row r="415" spans="1:15" ht="12.75" customHeight="1">
      <c r="A415" s="33">
        <v>405</v>
      </c>
      <c r="B415" s="53" t="s">
        <v>902</v>
      </c>
      <c r="C415" s="31">
        <v>1051.25</v>
      </c>
      <c r="D415" s="36">
        <v>1051.6166666666666</v>
      </c>
      <c r="E415" s="36">
        <v>1036.2333333333331</v>
      </c>
      <c r="F415" s="36">
        <v>1021.2166666666665</v>
      </c>
      <c r="G415" s="36">
        <v>1005.833333333333</v>
      </c>
      <c r="H415" s="36">
        <v>1066.6333333333332</v>
      </c>
      <c r="I415" s="36">
        <v>1082.0166666666669</v>
      </c>
      <c r="J415" s="36">
        <v>1097.0333333333333</v>
      </c>
      <c r="K415" s="31">
        <v>1067</v>
      </c>
      <c r="L415" s="31">
        <v>1036.5999999999999</v>
      </c>
      <c r="M415" s="31">
        <v>0.2089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742.5</v>
      </c>
      <c r="D416" s="36">
        <v>742</v>
      </c>
      <c r="E416" s="36">
        <v>734.2</v>
      </c>
      <c r="F416" s="36">
        <v>725.90000000000009</v>
      </c>
      <c r="G416" s="36">
        <v>718.10000000000014</v>
      </c>
      <c r="H416" s="36">
        <v>750.3</v>
      </c>
      <c r="I416" s="36">
        <v>758.09999999999991</v>
      </c>
      <c r="J416" s="36">
        <v>766.39999999999986</v>
      </c>
      <c r="K416" s="31">
        <v>749.8</v>
      </c>
      <c r="L416" s="31">
        <v>733.7</v>
      </c>
      <c r="M416" s="31">
        <v>0.26590000000000003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25637.8</v>
      </c>
      <c r="D417" s="36">
        <v>25679.333333333332</v>
      </c>
      <c r="E417" s="36">
        <v>25462.716666666664</v>
      </c>
      <c r="F417" s="36">
        <v>25287.633333333331</v>
      </c>
      <c r="G417" s="36">
        <v>25071.016666666663</v>
      </c>
      <c r="H417" s="36">
        <v>25854.416666666664</v>
      </c>
      <c r="I417" s="36">
        <v>26071.033333333333</v>
      </c>
      <c r="J417" s="36">
        <v>26246.116666666665</v>
      </c>
      <c r="K417" s="31">
        <v>25895.95</v>
      </c>
      <c r="L417" s="31">
        <v>25504.25</v>
      </c>
      <c r="M417" s="31">
        <v>0.18817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46.45</v>
      </c>
      <c r="D418" s="36">
        <v>46.766666666666673</v>
      </c>
      <c r="E418" s="36">
        <v>45.983333333333348</v>
      </c>
      <c r="F418" s="36">
        <v>45.516666666666673</v>
      </c>
      <c r="G418" s="36">
        <v>44.733333333333348</v>
      </c>
      <c r="H418" s="36">
        <v>47.233333333333348</v>
      </c>
      <c r="I418" s="36">
        <v>48.016666666666666</v>
      </c>
      <c r="J418" s="36">
        <v>48.483333333333348</v>
      </c>
      <c r="K418" s="31">
        <v>47.55</v>
      </c>
      <c r="L418" s="31">
        <v>46.3</v>
      </c>
      <c r="M418" s="31">
        <v>47.621769999999998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2450.4499999999998</v>
      </c>
      <c r="D419" s="36">
        <v>2453.1</v>
      </c>
      <c r="E419" s="36">
        <v>2432.35</v>
      </c>
      <c r="F419" s="36">
        <v>2414.25</v>
      </c>
      <c r="G419" s="36">
        <v>2393.5</v>
      </c>
      <c r="H419" s="36">
        <v>2471.1999999999998</v>
      </c>
      <c r="I419" s="36">
        <v>2491.9499999999998</v>
      </c>
      <c r="J419" s="36">
        <v>2510.0499999999997</v>
      </c>
      <c r="K419" s="31">
        <v>2473.85</v>
      </c>
      <c r="L419" s="31">
        <v>2435</v>
      </c>
      <c r="M419" s="31">
        <v>11.00074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671.5</v>
      </c>
      <c r="D420" s="36">
        <v>662.9</v>
      </c>
      <c r="E420" s="36">
        <v>642.9</v>
      </c>
      <c r="F420" s="36">
        <v>614.29999999999995</v>
      </c>
      <c r="G420" s="36">
        <v>594.29999999999995</v>
      </c>
      <c r="H420" s="36">
        <v>691.5</v>
      </c>
      <c r="I420" s="36">
        <v>711.5</v>
      </c>
      <c r="J420" s="36">
        <v>740.1</v>
      </c>
      <c r="K420" s="31">
        <v>682.9</v>
      </c>
      <c r="L420" s="31">
        <v>634.29999999999995</v>
      </c>
      <c r="M420" s="31">
        <v>24.988579999999999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4700.75</v>
      </c>
      <c r="D421" s="36">
        <v>4683.05</v>
      </c>
      <c r="E421" s="36">
        <v>4661.25</v>
      </c>
      <c r="F421" s="36">
        <v>4621.75</v>
      </c>
      <c r="G421" s="36">
        <v>4599.95</v>
      </c>
      <c r="H421" s="36">
        <v>4722.55</v>
      </c>
      <c r="I421" s="36">
        <v>4744.3500000000013</v>
      </c>
      <c r="J421" s="36">
        <v>4783.8500000000004</v>
      </c>
      <c r="K421" s="31">
        <v>4704.8500000000004</v>
      </c>
      <c r="L421" s="31">
        <v>4643.55</v>
      </c>
      <c r="M421" s="31">
        <v>1.1689400000000001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1598</v>
      </c>
      <c r="D422" s="36">
        <v>1592.0166666666667</v>
      </c>
      <c r="E422" s="36">
        <v>1564.0333333333333</v>
      </c>
      <c r="F422" s="36">
        <v>1530.0666666666666</v>
      </c>
      <c r="G422" s="36">
        <v>1502.0833333333333</v>
      </c>
      <c r="H422" s="36">
        <v>1625.9833333333333</v>
      </c>
      <c r="I422" s="36">
        <v>1653.9666666666665</v>
      </c>
      <c r="J422" s="36">
        <v>1687.9333333333334</v>
      </c>
      <c r="K422" s="31">
        <v>1620</v>
      </c>
      <c r="L422" s="31">
        <v>1558.05</v>
      </c>
      <c r="M422" s="31">
        <v>3.2185600000000001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6877.65</v>
      </c>
      <c r="D423" s="36">
        <v>6852.3666666666659</v>
      </c>
      <c r="E423" s="36">
        <v>6776.2833333333319</v>
      </c>
      <c r="F423" s="36">
        <v>6674.9166666666661</v>
      </c>
      <c r="G423" s="36">
        <v>6598.8333333333321</v>
      </c>
      <c r="H423" s="36">
        <v>6953.7333333333318</v>
      </c>
      <c r="I423" s="36">
        <v>7029.8166666666657</v>
      </c>
      <c r="J423" s="36">
        <v>7131.1833333333316</v>
      </c>
      <c r="K423" s="31">
        <v>6928.45</v>
      </c>
      <c r="L423" s="31">
        <v>6751</v>
      </c>
      <c r="M423" s="31">
        <v>0.49453999999999998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671.35</v>
      </c>
      <c r="D424" s="36">
        <v>678.51666666666665</v>
      </c>
      <c r="E424" s="36">
        <v>661.0333333333333</v>
      </c>
      <c r="F424" s="36">
        <v>650.7166666666667</v>
      </c>
      <c r="G424" s="36">
        <v>633.23333333333335</v>
      </c>
      <c r="H424" s="36">
        <v>688.83333333333326</v>
      </c>
      <c r="I424" s="36">
        <v>706.31666666666661</v>
      </c>
      <c r="J424" s="36">
        <v>716.63333333333321</v>
      </c>
      <c r="K424" s="31">
        <v>696</v>
      </c>
      <c r="L424" s="31">
        <v>668.2</v>
      </c>
      <c r="M424" s="31">
        <v>13.45119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817.3</v>
      </c>
      <c r="D425" s="36">
        <v>816.2833333333333</v>
      </c>
      <c r="E425" s="36">
        <v>807.56666666666661</v>
      </c>
      <c r="F425" s="36">
        <v>797.83333333333326</v>
      </c>
      <c r="G425" s="36">
        <v>789.11666666666656</v>
      </c>
      <c r="H425" s="36">
        <v>826.01666666666665</v>
      </c>
      <c r="I425" s="36">
        <v>834.73333333333335</v>
      </c>
      <c r="J425" s="36">
        <v>844.4666666666667</v>
      </c>
      <c r="K425" s="31">
        <v>825</v>
      </c>
      <c r="L425" s="31">
        <v>806.55</v>
      </c>
      <c r="M425" s="31">
        <v>3.7985799999999998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548.95000000000005</v>
      </c>
      <c r="D426" s="36">
        <v>522.66666666666663</v>
      </c>
      <c r="E426" s="36">
        <v>481.08333333333326</v>
      </c>
      <c r="F426" s="36">
        <v>413.21666666666664</v>
      </c>
      <c r="G426" s="36">
        <v>371.63333333333327</v>
      </c>
      <c r="H426" s="36">
        <v>590.5333333333333</v>
      </c>
      <c r="I426" s="36">
        <v>632.11666666666656</v>
      </c>
      <c r="J426" s="36">
        <v>699.98333333333323</v>
      </c>
      <c r="K426" s="31">
        <v>564.25</v>
      </c>
      <c r="L426" s="31">
        <v>454.8</v>
      </c>
      <c r="M426" s="31">
        <v>14.90255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769.15</v>
      </c>
      <c r="D427" s="36">
        <v>764.36666666666679</v>
      </c>
      <c r="E427" s="36">
        <v>756.73333333333358</v>
      </c>
      <c r="F427" s="36">
        <v>744.31666666666683</v>
      </c>
      <c r="G427" s="36">
        <v>736.68333333333362</v>
      </c>
      <c r="H427" s="36">
        <v>776.78333333333353</v>
      </c>
      <c r="I427" s="36">
        <v>784.41666666666674</v>
      </c>
      <c r="J427" s="36">
        <v>796.83333333333348</v>
      </c>
      <c r="K427" s="31">
        <v>772</v>
      </c>
      <c r="L427" s="31">
        <v>751.95</v>
      </c>
      <c r="M427" s="31">
        <v>173.48526000000001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133</v>
      </c>
      <c r="D428" s="36">
        <v>130.58333333333334</v>
      </c>
      <c r="E428" s="36">
        <v>125.41666666666669</v>
      </c>
      <c r="F428" s="36">
        <v>117.83333333333334</v>
      </c>
      <c r="G428" s="36">
        <v>112.66666666666669</v>
      </c>
      <c r="H428" s="36">
        <v>138.16666666666669</v>
      </c>
      <c r="I428" s="36">
        <v>143.33333333333337</v>
      </c>
      <c r="J428" s="36">
        <v>150.91666666666669</v>
      </c>
      <c r="K428" s="31">
        <v>135.75</v>
      </c>
      <c r="L428" s="31">
        <v>123</v>
      </c>
      <c r="M428" s="31">
        <v>1405.2876000000001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597.79999999999995</v>
      </c>
      <c r="D429" s="36">
        <v>601.51666666666665</v>
      </c>
      <c r="E429" s="36">
        <v>591.0333333333333</v>
      </c>
      <c r="F429" s="36">
        <v>584.26666666666665</v>
      </c>
      <c r="G429" s="36">
        <v>573.7833333333333</v>
      </c>
      <c r="H429" s="36">
        <v>608.2833333333333</v>
      </c>
      <c r="I429" s="36">
        <v>618.76666666666665</v>
      </c>
      <c r="J429" s="36">
        <v>625.5333333333333</v>
      </c>
      <c r="K429" s="31">
        <v>612</v>
      </c>
      <c r="L429" s="31">
        <v>594.75</v>
      </c>
      <c r="M429" s="31">
        <v>6.36998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140.35</v>
      </c>
      <c r="D430" s="36">
        <v>139.88333333333335</v>
      </c>
      <c r="E430" s="36">
        <v>137.26666666666671</v>
      </c>
      <c r="F430" s="36">
        <v>134.18333333333337</v>
      </c>
      <c r="G430" s="36">
        <v>131.56666666666672</v>
      </c>
      <c r="H430" s="36">
        <v>142.9666666666667</v>
      </c>
      <c r="I430" s="36">
        <v>145.58333333333331</v>
      </c>
      <c r="J430" s="36">
        <v>148.66666666666669</v>
      </c>
      <c r="K430" s="31">
        <v>142.5</v>
      </c>
      <c r="L430" s="31">
        <v>136.80000000000001</v>
      </c>
      <c r="M430" s="31">
        <v>16.061299999999999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374.6</v>
      </c>
      <c r="D431" s="36">
        <v>374.98333333333335</v>
      </c>
      <c r="E431" s="36">
        <v>373.11666666666667</v>
      </c>
      <c r="F431" s="36">
        <v>371.63333333333333</v>
      </c>
      <c r="G431" s="36">
        <v>369.76666666666665</v>
      </c>
      <c r="H431" s="36">
        <v>376.4666666666667</v>
      </c>
      <c r="I431" s="36">
        <v>378.33333333333337</v>
      </c>
      <c r="J431" s="36">
        <v>379.81666666666672</v>
      </c>
      <c r="K431" s="31">
        <v>376.85</v>
      </c>
      <c r="L431" s="31">
        <v>373.5</v>
      </c>
      <c r="M431" s="31">
        <v>1.4721200000000001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379.8</v>
      </c>
      <c r="D432" s="36">
        <v>376.2166666666667</v>
      </c>
      <c r="E432" s="36">
        <v>369.43333333333339</v>
      </c>
      <c r="F432" s="36">
        <v>359.06666666666672</v>
      </c>
      <c r="G432" s="36">
        <v>352.28333333333342</v>
      </c>
      <c r="H432" s="36">
        <v>386.58333333333337</v>
      </c>
      <c r="I432" s="36">
        <v>393.36666666666667</v>
      </c>
      <c r="J432" s="36">
        <v>403.73333333333335</v>
      </c>
      <c r="K432" s="31">
        <v>383</v>
      </c>
      <c r="L432" s="31">
        <v>365.85</v>
      </c>
      <c r="M432" s="31">
        <v>4.2272699999999999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1559.25</v>
      </c>
      <c r="D433" s="36">
        <v>1563.0666666666666</v>
      </c>
      <c r="E433" s="36">
        <v>1544.2333333333331</v>
      </c>
      <c r="F433" s="36">
        <v>1529.2166666666665</v>
      </c>
      <c r="G433" s="36">
        <v>1510.383333333333</v>
      </c>
      <c r="H433" s="36">
        <v>1578.0833333333333</v>
      </c>
      <c r="I433" s="36">
        <v>1596.9166666666667</v>
      </c>
      <c r="J433" s="36">
        <v>1611.9333333333334</v>
      </c>
      <c r="K433" s="31">
        <v>1581.9</v>
      </c>
      <c r="L433" s="31">
        <v>1548.05</v>
      </c>
      <c r="M433" s="31">
        <v>40.691609999999997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613.9</v>
      </c>
      <c r="D434" s="36">
        <v>616.05000000000007</v>
      </c>
      <c r="E434" s="36">
        <v>609.85000000000014</v>
      </c>
      <c r="F434" s="36">
        <v>605.80000000000007</v>
      </c>
      <c r="G434" s="36">
        <v>599.60000000000014</v>
      </c>
      <c r="H434" s="36">
        <v>620.10000000000014</v>
      </c>
      <c r="I434" s="36">
        <v>626.30000000000018</v>
      </c>
      <c r="J434" s="36">
        <v>630.35000000000014</v>
      </c>
      <c r="K434" s="31">
        <v>622.25</v>
      </c>
      <c r="L434" s="31">
        <v>612</v>
      </c>
      <c r="M434" s="31">
        <v>4.1519700000000004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4178.3500000000004</v>
      </c>
      <c r="D435" s="36">
        <v>4179.95</v>
      </c>
      <c r="E435" s="36">
        <v>4149.95</v>
      </c>
      <c r="F435" s="36">
        <v>4121.55</v>
      </c>
      <c r="G435" s="36">
        <v>4091.55</v>
      </c>
      <c r="H435" s="36">
        <v>4208.3499999999995</v>
      </c>
      <c r="I435" s="36">
        <v>4238.3499999999995</v>
      </c>
      <c r="J435" s="36">
        <v>4266.7499999999991</v>
      </c>
      <c r="K435" s="31">
        <v>4209.95</v>
      </c>
      <c r="L435" s="31">
        <v>4151.55</v>
      </c>
      <c r="M435" s="31">
        <v>2.8737499999999998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1097.05</v>
      </c>
      <c r="D436" s="36">
        <v>1087.9166666666667</v>
      </c>
      <c r="E436" s="36">
        <v>1075.8333333333335</v>
      </c>
      <c r="F436" s="36">
        <v>1054.6166666666668</v>
      </c>
      <c r="G436" s="36">
        <v>1042.5333333333335</v>
      </c>
      <c r="H436" s="36">
        <v>1109.1333333333334</v>
      </c>
      <c r="I436" s="36">
        <v>1121.2166666666669</v>
      </c>
      <c r="J436" s="36">
        <v>1142.4333333333334</v>
      </c>
      <c r="K436" s="31">
        <v>1100</v>
      </c>
      <c r="L436" s="31">
        <v>1066.7</v>
      </c>
      <c r="M436" s="31">
        <v>0.49242999999999998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468.6</v>
      </c>
      <c r="D437" s="36">
        <v>467.3</v>
      </c>
      <c r="E437" s="36">
        <v>464.1</v>
      </c>
      <c r="F437" s="36">
        <v>459.6</v>
      </c>
      <c r="G437" s="36">
        <v>456.40000000000003</v>
      </c>
      <c r="H437" s="36">
        <v>471.8</v>
      </c>
      <c r="I437" s="36">
        <v>474.99999999999994</v>
      </c>
      <c r="J437" s="36">
        <v>479.5</v>
      </c>
      <c r="K437" s="31">
        <v>470.5</v>
      </c>
      <c r="L437" s="31">
        <v>462.8</v>
      </c>
      <c r="M437" s="31">
        <v>1.79687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432.25</v>
      </c>
      <c r="D438" s="36">
        <v>431.06666666666666</v>
      </c>
      <c r="E438" s="36">
        <v>423.73333333333335</v>
      </c>
      <c r="F438" s="36">
        <v>415.2166666666667</v>
      </c>
      <c r="G438" s="36">
        <v>407.88333333333338</v>
      </c>
      <c r="H438" s="36">
        <v>439.58333333333331</v>
      </c>
      <c r="I438" s="36">
        <v>446.91666666666669</v>
      </c>
      <c r="J438" s="36">
        <v>455.43333333333328</v>
      </c>
      <c r="K438" s="31">
        <v>438.4</v>
      </c>
      <c r="L438" s="31">
        <v>422.55</v>
      </c>
      <c r="M438" s="31">
        <v>3.2079800000000001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4127.3</v>
      </c>
      <c r="D439" s="36">
        <v>4126</v>
      </c>
      <c r="E439" s="36">
        <v>4098</v>
      </c>
      <c r="F439" s="36">
        <v>4068.7</v>
      </c>
      <c r="G439" s="36">
        <v>4040.7</v>
      </c>
      <c r="H439" s="36">
        <v>4155.3</v>
      </c>
      <c r="I439" s="36">
        <v>4183.3</v>
      </c>
      <c r="J439" s="36">
        <v>4212.6000000000004</v>
      </c>
      <c r="K439" s="31">
        <v>4154</v>
      </c>
      <c r="L439" s="31">
        <v>4096.7</v>
      </c>
      <c r="M439" s="31">
        <v>0.83611999999999997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686.1</v>
      </c>
      <c r="D440" s="36">
        <v>682.0333333333333</v>
      </c>
      <c r="E440" s="36">
        <v>649.06666666666661</v>
      </c>
      <c r="F440" s="36">
        <v>612.0333333333333</v>
      </c>
      <c r="G440" s="36">
        <v>579.06666666666661</v>
      </c>
      <c r="H440" s="36">
        <v>719.06666666666661</v>
      </c>
      <c r="I440" s="36">
        <v>752.0333333333333</v>
      </c>
      <c r="J440" s="36">
        <v>789.06666666666661</v>
      </c>
      <c r="K440" s="31">
        <v>715</v>
      </c>
      <c r="L440" s="31">
        <v>645</v>
      </c>
      <c r="M440" s="31">
        <v>142.77053000000001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44.3</v>
      </c>
      <c r="D441" s="36">
        <v>44.800000000000004</v>
      </c>
      <c r="E441" s="36">
        <v>43.600000000000009</v>
      </c>
      <c r="F441" s="36">
        <v>42.900000000000006</v>
      </c>
      <c r="G441" s="36">
        <v>41.70000000000001</v>
      </c>
      <c r="H441" s="36">
        <v>45.500000000000007</v>
      </c>
      <c r="I441" s="36">
        <v>46.70000000000001</v>
      </c>
      <c r="J441" s="36">
        <v>47.400000000000006</v>
      </c>
      <c r="K441" s="31">
        <v>46</v>
      </c>
      <c r="L441" s="31">
        <v>44.1</v>
      </c>
      <c r="M441" s="31">
        <v>220.9341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762.2</v>
      </c>
      <c r="D442" s="36">
        <v>760.5</v>
      </c>
      <c r="E442" s="36">
        <v>748.2</v>
      </c>
      <c r="F442" s="36">
        <v>734.2</v>
      </c>
      <c r="G442" s="36">
        <v>721.90000000000009</v>
      </c>
      <c r="H442" s="36">
        <v>774.5</v>
      </c>
      <c r="I442" s="36">
        <v>786.8</v>
      </c>
      <c r="J442" s="36">
        <v>800.8</v>
      </c>
      <c r="K442" s="31">
        <v>772.8</v>
      </c>
      <c r="L442" s="31">
        <v>746.5</v>
      </c>
      <c r="M442" s="31">
        <v>58.183419999999998</v>
      </c>
      <c r="N442" s="1"/>
      <c r="O442" s="1"/>
    </row>
    <row r="443" spans="1:15" ht="12.75" customHeight="1">
      <c r="A443" s="33">
        <v>433</v>
      </c>
      <c r="B443" s="53" t="s">
        <v>903</v>
      </c>
      <c r="C443" s="31">
        <v>898</v>
      </c>
      <c r="D443" s="36">
        <v>898.5</v>
      </c>
      <c r="E443" s="36">
        <v>889.05</v>
      </c>
      <c r="F443" s="36">
        <v>880.09999999999991</v>
      </c>
      <c r="G443" s="36">
        <v>870.64999999999986</v>
      </c>
      <c r="H443" s="36">
        <v>907.45</v>
      </c>
      <c r="I443" s="36">
        <v>916.90000000000009</v>
      </c>
      <c r="J443" s="36">
        <v>925.85000000000014</v>
      </c>
      <c r="K443" s="31">
        <v>907.95</v>
      </c>
      <c r="L443" s="31">
        <v>889.55</v>
      </c>
      <c r="M443" s="31">
        <v>0.53003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705.55</v>
      </c>
      <c r="D444" s="36">
        <v>705.93333333333339</v>
      </c>
      <c r="E444" s="36">
        <v>700.86666666666679</v>
      </c>
      <c r="F444" s="36">
        <v>696.18333333333339</v>
      </c>
      <c r="G444" s="36">
        <v>691.11666666666679</v>
      </c>
      <c r="H444" s="36">
        <v>710.61666666666679</v>
      </c>
      <c r="I444" s="36">
        <v>715.68333333333339</v>
      </c>
      <c r="J444" s="36">
        <v>720.36666666666679</v>
      </c>
      <c r="K444" s="31">
        <v>711</v>
      </c>
      <c r="L444" s="31">
        <v>701.25</v>
      </c>
      <c r="M444" s="31">
        <v>5.4111900000000004</v>
      </c>
      <c r="N444" s="1"/>
      <c r="O444" s="1"/>
    </row>
    <row r="445" spans="1:15" ht="12.75" customHeight="1">
      <c r="A445" s="33">
        <v>435</v>
      </c>
      <c r="B445" s="53" t="s">
        <v>904</v>
      </c>
      <c r="C445" s="31">
        <v>536.15</v>
      </c>
      <c r="D445" s="36">
        <v>536.81666666666661</v>
      </c>
      <c r="E445" s="36">
        <v>530.98333333333323</v>
      </c>
      <c r="F445" s="36">
        <v>525.81666666666661</v>
      </c>
      <c r="G445" s="36">
        <v>519.98333333333323</v>
      </c>
      <c r="H445" s="36">
        <v>541.98333333333323</v>
      </c>
      <c r="I445" s="36">
        <v>547.81666666666672</v>
      </c>
      <c r="J445" s="36">
        <v>552.98333333333323</v>
      </c>
      <c r="K445" s="31">
        <v>542.65</v>
      </c>
      <c r="L445" s="31">
        <v>531.65</v>
      </c>
      <c r="M445" s="31">
        <v>4.1726200000000002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745.05</v>
      </c>
      <c r="D446" s="36">
        <v>744.34999999999991</v>
      </c>
      <c r="E446" s="36">
        <v>738.79999999999984</v>
      </c>
      <c r="F446" s="36">
        <v>732.55</v>
      </c>
      <c r="G446" s="36">
        <v>726.99999999999989</v>
      </c>
      <c r="H446" s="36">
        <v>750.5999999999998</v>
      </c>
      <c r="I446" s="36">
        <v>756.15</v>
      </c>
      <c r="J446" s="36">
        <v>762.39999999999975</v>
      </c>
      <c r="K446" s="31">
        <v>749.9</v>
      </c>
      <c r="L446" s="31">
        <v>738.1</v>
      </c>
      <c r="M446" s="31">
        <v>0.49723000000000001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56.95</v>
      </c>
      <c r="D447" s="36">
        <v>57.666666666666664</v>
      </c>
      <c r="E447" s="36">
        <v>55.883333333333326</v>
      </c>
      <c r="F447" s="36">
        <v>54.816666666666663</v>
      </c>
      <c r="G447" s="36">
        <v>53.033333333333324</v>
      </c>
      <c r="H447" s="36">
        <v>58.733333333333327</v>
      </c>
      <c r="I447" s="36">
        <v>60.516666666666673</v>
      </c>
      <c r="J447" s="36">
        <v>61.583333333333329</v>
      </c>
      <c r="K447" s="31">
        <v>59.45</v>
      </c>
      <c r="L447" s="31">
        <v>56.6</v>
      </c>
      <c r="M447" s="31">
        <v>97.075050000000005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2242.6</v>
      </c>
      <c r="D448" s="36">
        <v>2213.0833333333335</v>
      </c>
      <c r="E448" s="36">
        <v>2151.166666666667</v>
      </c>
      <c r="F448" s="36">
        <v>2059.7333333333336</v>
      </c>
      <c r="G448" s="36">
        <v>1997.8166666666671</v>
      </c>
      <c r="H448" s="36">
        <v>2304.5166666666669</v>
      </c>
      <c r="I448" s="36">
        <v>2366.4333333333338</v>
      </c>
      <c r="J448" s="36">
        <v>2457.8666666666668</v>
      </c>
      <c r="K448" s="31">
        <v>2275</v>
      </c>
      <c r="L448" s="31">
        <v>2121.65</v>
      </c>
      <c r="M448" s="31">
        <v>16.439170000000001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974.7</v>
      </c>
      <c r="D449" s="36">
        <v>979.15</v>
      </c>
      <c r="E449" s="36">
        <v>963.55</v>
      </c>
      <c r="F449" s="36">
        <v>952.4</v>
      </c>
      <c r="G449" s="36">
        <v>936.8</v>
      </c>
      <c r="H449" s="36">
        <v>990.3</v>
      </c>
      <c r="I449" s="36">
        <v>1005.9000000000001</v>
      </c>
      <c r="J449" s="36">
        <v>1017.05</v>
      </c>
      <c r="K449" s="31">
        <v>994.75</v>
      </c>
      <c r="L449" s="31">
        <v>968</v>
      </c>
      <c r="M449" s="31">
        <v>4.3488800000000003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968</v>
      </c>
      <c r="D450" s="36">
        <v>961.43333333333339</v>
      </c>
      <c r="E450" s="36">
        <v>951.56666666666683</v>
      </c>
      <c r="F450" s="36">
        <v>935.13333333333344</v>
      </c>
      <c r="G450" s="36">
        <v>925.26666666666688</v>
      </c>
      <c r="H450" s="36">
        <v>977.86666666666679</v>
      </c>
      <c r="I450" s="36">
        <v>987.73333333333335</v>
      </c>
      <c r="J450" s="36">
        <v>1004.1666666666667</v>
      </c>
      <c r="K450" s="31">
        <v>971.3</v>
      </c>
      <c r="L450" s="31">
        <v>945</v>
      </c>
      <c r="M450" s="31">
        <v>8.7112400000000001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1905.55</v>
      </c>
      <c r="D451" s="36">
        <v>1918.8</v>
      </c>
      <c r="E451" s="36">
        <v>1887.8999999999999</v>
      </c>
      <c r="F451" s="36">
        <v>1870.25</v>
      </c>
      <c r="G451" s="36">
        <v>1839.35</v>
      </c>
      <c r="H451" s="36">
        <v>1936.4499999999998</v>
      </c>
      <c r="I451" s="36">
        <v>1967.35</v>
      </c>
      <c r="J451" s="36">
        <v>1984.9999999999998</v>
      </c>
      <c r="K451" s="31">
        <v>1949.7</v>
      </c>
      <c r="L451" s="31">
        <v>1901.15</v>
      </c>
      <c r="M451" s="31">
        <v>5.2666300000000001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4094.35</v>
      </c>
      <c r="D452" s="36">
        <v>4107.05</v>
      </c>
      <c r="E452" s="36">
        <v>4074.1000000000004</v>
      </c>
      <c r="F452" s="36">
        <v>4053.8500000000004</v>
      </c>
      <c r="G452" s="36">
        <v>4020.9000000000005</v>
      </c>
      <c r="H452" s="36">
        <v>4127.3</v>
      </c>
      <c r="I452" s="36">
        <v>4160.2499999999991</v>
      </c>
      <c r="J452" s="36">
        <v>4180.5</v>
      </c>
      <c r="K452" s="31">
        <v>4140</v>
      </c>
      <c r="L452" s="31">
        <v>4086.8</v>
      </c>
      <c r="M452" s="31">
        <v>20.432649999999999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1201</v>
      </c>
      <c r="D453" s="36">
        <v>1202.9666666666667</v>
      </c>
      <c r="E453" s="36">
        <v>1192.2833333333333</v>
      </c>
      <c r="F453" s="36">
        <v>1183.5666666666666</v>
      </c>
      <c r="G453" s="36">
        <v>1172.8833333333332</v>
      </c>
      <c r="H453" s="36">
        <v>1211.6833333333334</v>
      </c>
      <c r="I453" s="36">
        <v>1222.3666666666668</v>
      </c>
      <c r="J453" s="36">
        <v>1231.0833333333335</v>
      </c>
      <c r="K453" s="31">
        <v>1213.6500000000001</v>
      </c>
      <c r="L453" s="31">
        <v>1194.25</v>
      </c>
      <c r="M453" s="31">
        <v>18.047709999999999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7745.25</v>
      </c>
      <c r="D454" s="36">
        <v>7819.4833333333336</v>
      </c>
      <c r="E454" s="36">
        <v>7645.7666666666673</v>
      </c>
      <c r="F454" s="36">
        <v>7546.2833333333338</v>
      </c>
      <c r="G454" s="36">
        <v>7372.5666666666675</v>
      </c>
      <c r="H454" s="36">
        <v>7918.9666666666672</v>
      </c>
      <c r="I454" s="36">
        <v>8092.6833333333343</v>
      </c>
      <c r="J454" s="36">
        <v>8192.1666666666679</v>
      </c>
      <c r="K454" s="31">
        <v>7993.2</v>
      </c>
      <c r="L454" s="31">
        <v>7720</v>
      </c>
      <c r="M454" s="31">
        <v>2.1768700000000001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7644.85</v>
      </c>
      <c r="D455" s="36">
        <v>7523.2333333333336</v>
      </c>
      <c r="E455" s="36">
        <v>7401.6166666666668</v>
      </c>
      <c r="F455" s="36">
        <v>7158.3833333333332</v>
      </c>
      <c r="G455" s="36">
        <v>7036.7666666666664</v>
      </c>
      <c r="H455" s="36">
        <v>7766.4666666666672</v>
      </c>
      <c r="I455" s="36">
        <v>7888.0833333333339</v>
      </c>
      <c r="J455" s="36">
        <v>8131.3166666666675</v>
      </c>
      <c r="K455" s="31">
        <v>7644.85</v>
      </c>
      <c r="L455" s="31">
        <v>7280</v>
      </c>
      <c r="M455" s="31">
        <v>0.66115000000000002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650.35</v>
      </c>
      <c r="D456" s="36">
        <v>646.55000000000007</v>
      </c>
      <c r="E456" s="36">
        <v>639.25000000000011</v>
      </c>
      <c r="F456" s="36">
        <v>628.15000000000009</v>
      </c>
      <c r="G456" s="36">
        <v>620.85000000000014</v>
      </c>
      <c r="H456" s="36">
        <v>657.65000000000009</v>
      </c>
      <c r="I456" s="36">
        <v>664.95</v>
      </c>
      <c r="J456" s="36">
        <v>676.05000000000007</v>
      </c>
      <c r="K456" s="31">
        <v>653.85</v>
      </c>
      <c r="L456" s="31">
        <v>635.45000000000005</v>
      </c>
      <c r="M456" s="31">
        <v>31.28848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977.4</v>
      </c>
      <c r="D457" s="36">
        <v>971.5</v>
      </c>
      <c r="E457" s="36">
        <v>962.6</v>
      </c>
      <c r="F457" s="36">
        <v>947.80000000000007</v>
      </c>
      <c r="G457" s="36">
        <v>938.90000000000009</v>
      </c>
      <c r="H457" s="36">
        <v>986.3</v>
      </c>
      <c r="I457" s="36">
        <v>995.2</v>
      </c>
      <c r="J457" s="36">
        <v>1009.9999999999999</v>
      </c>
      <c r="K457" s="31">
        <v>980.4</v>
      </c>
      <c r="L457" s="31">
        <v>956.7</v>
      </c>
      <c r="M457" s="31">
        <v>106.45368999999999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377.4</v>
      </c>
      <c r="D458" s="36">
        <v>377.23333333333335</v>
      </c>
      <c r="E458" s="36">
        <v>374.7166666666667</v>
      </c>
      <c r="F458" s="36">
        <v>372.03333333333336</v>
      </c>
      <c r="G458" s="36">
        <v>369.51666666666671</v>
      </c>
      <c r="H458" s="36">
        <v>379.91666666666669</v>
      </c>
      <c r="I458" s="36">
        <v>382.43333333333334</v>
      </c>
      <c r="J458" s="36">
        <v>385.11666666666667</v>
      </c>
      <c r="K458" s="31">
        <v>379.75</v>
      </c>
      <c r="L458" s="31">
        <v>374.55</v>
      </c>
      <c r="M458" s="31">
        <v>78.537080000000003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149.94999999999999</v>
      </c>
      <c r="D459" s="36">
        <v>147.86666666666667</v>
      </c>
      <c r="E459" s="36">
        <v>145.08333333333334</v>
      </c>
      <c r="F459" s="36">
        <v>140.21666666666667</v>
      </c>
      <c r="G459" s="36">
        <v>137.43333333333334</v>
      </c>
      <c r="H459" s="36">
        <v>152.73333333333335</v>
      </c>
      <c r="I459" s="36">
        <v>155.51666666666665</v>
      </c>
      <c r="J459" s="36">
        <v>160.38333333333335</v>
      </c>
      <c r="K459" s="31">
        <v>150.65</v>
      </c>
      <c r="L459" s="31">
        <v>143</v>
      </c>
      <c r="M459" s="31">
        <v>1237.09943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87.3</v>
      </c>
      <c r="D460" s="36">
        <v>87.649999999999991</v>
      </c>
      <c r="E460" s="36">
        <v>86.399999999999977</v>
      </c>
      <c r="F460" s="36">
        <v>85.499999999999986</v>
      </c>
      <c r="G460" s="36">
        <v>84.249999999999972</v>
      </c>
      <c r="H460" s="36">
        <v>88.549999999999983</v>
      </c>
      <c r="I460" s="36">
        <v>89.800000000000011</v>
      </c>
      <c r="J460" s="36">
        <v>90.699999999999989</v>
      </c>
      <c r="K460" s="31">
        <v>88.9</v>
      </c>
      <c r="L460" s="31">
        <v>86.75</v>
      </c>
      <c r="M460" s="31">
        <v>24.881270000000001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2955.45</v>
      </c>
      <c r="D461" s="36">
        <v>2970.2833333333333</v>
      </c>
      <c r="E461" s="36">
        <v>2910.1666666666665</v>
      </c>
      <c r="F461" s="36">
        <v>2864.8833333333332</v>
      </c>
      <c r="G461" s="36">
        <v>2804.7666666666664</v>
      </c>
      <c r="H461" s="36">
        <v>3015.5666666666666</v>
      </c>
      <c r="I461" s="36">
        <v>3075.6833333333334</v>
      </c>
      <c r="J461" s="36">
        <v>3120.9666666666667</v>
      </c>
      <c r="K461" s="31">
        <v>3030.4</v>
      </c>
      <c r="L461" s="31">
        <v>2925</v>
      </c>
      <c r="M461" s="31">
        <v>0.15815000000000001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1271.8</v>
      </c>
      <c r="D462" s="36">
        <v>1275.6000000000001</v>
      </c>
      <c r="E462" s="36">
        <v>1264.2000000000003</v>
      </c>
      <c r="F462" s="36">
        <v>1256.6000000000001</v>
      </c>
      <c r="G462" s="36">
        <v>1245.2000000000003</v>
      </c>
      <c r="H462" s="36">
        <v>1283.2000000000003</v>
      </c>
      <c r="I462" s="36">
        <v>1294.6000000000004</v>
      </c>
      <c r="J462" s="36">
        <v>1302.2000000000003</v>
      </c>
      <c r="K462" s="31">
        <v>1287</v>
      </c>
      <c r="L462" s="31">
        <v>1268</v>
      </c>
      <c r="M462" s="31">
        <v>15.600339999999999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748.65</v>
      </c>
      <c r="D463" s="36">
        <v>751.55000000000007</v>
      </c>
      <c r="E463" s="36">
        <v>743.10000000000014</v>
      </c>
      <c r="F463" s="36">
        <v>737.55000000000007</v>
      </c>
      <c r="G463" s="36">
        <v>729.10000000000014</v>
      </c>
      <c r="H463" s="36">
        <v>757.10000000000014</v>
      </c>
      <c r="I463" s="36">
        <v>765.55000000000018</v>
      </c>
      <c r="J463" s="36">
        <v>771.10000000000014</v>
      </c>
      <c r="K463" s="31">
        <v>760</v>
      </c>
      <c r="L463" s="31">
        <v>746</v>
      </c>
      <c r="M463" s="31">
        <v>1.70601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268.8</v>
      </c>
      <c r="D464" s="36">
        <v>266.98333333333335</v>
      </c>
      <c r="E464" s="36">
        <v>262.26666666666671</v>
      </c>
      <c r="F464" s="36">
        <v>255.73333333333335</v>
      </c>
      <c r="G464" s="36">
        <v>251.01666666666671</v>
      </c>
      <c r="H464" s="36">
        <v>273.51666666666671</v>
      </c>
      <c r="I464" s="36">
        <v>278.23333333333341</v>
      </c>
      <c r="J464" s="36">
        <v>284.76666666666671</v>
      </c>
      <c r="K464" s="31">
        <v>271.7</v>
      </c>
      <c r="L464" s="31">
        <v>260.45</v>
      </c>
      <c r="M464" s="31">
        <v>25.09449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840.95</v>
      </c>
      <c r="D465" s="36">
        <v>842.75</v>
      </c>
      <c r="E465" s="36">
        <v>833.2</v>
      </c>
      <c r="F465" s="36">
        <v>825.45</v>
      </c>
      <c r="G465" s="36">
        <v>815.90000000000009</v>
      </c>
      <c r="H465" s="36">
        <v>850.5</v>
      </c>
      <c r="I465" s="36">
        <v>860.05</v>
      </c>
      <c r="J465" s="36">
        <v>867.8</v>
      </c>
      <c r="K465" s="31">
        <v>852.3</v>
      </c>
      <c r="L465" s="31">
        <v>835</v>
      </c>
      <c r="M465" s="31">
        <v>4.0174399999999997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3630.15</v>
      </c>
      <c r="D466" s="36">
        <v>3624.0666666666671</v>
      </c>
      <c r="E466" s="36">
        <v>3598.1333333333341</v>
      </c>
      <c r="F466" s="36">
        <v>3566.1166666666672</v>
      </c>
      <c r="G466" s="36">
        <v>3540.1833333333343</v>
      </c>
      <c r="H466" s="36">
        <v>3656.0833333333339</v>
      </c>
      <c r="I466" s="36">
        <v>3682.0166666666673</v>
      </c>
      <c r="J466" s="36">
        <v>3714.0333333333338</v>
      </c>
      <c r="K466" s="31">
        <v>3650</v>
      </c>
      <c r="L466" s="31">
        <v>3592.05</v>
      </c>
      <c r="M466" s="31">
        <v>2.2072699999999998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2708.75</v>
      </c>
      <c r="D467" s="36">
        <v>2737.25</v>
      </c>
      <c r="E467" s="36">
        <v>2675.5</v>
      </c>
      <c r="F467" s="36">
        <v>2642.25</v>
      </c>
      <c r="G467" s="36">
        <v>2580.5</v>
      </c>
      <c r="H467" s="36">
        <v>2770.5</v>
      </c>
      <c r="I467" s="36">
        <v>2832.25</v>
      </c>
      <c r="J467" s="36">
        <v>2865.5</v>
      </c>
      <c r="K467" s="31">
        <v>2799</v>
      </c>
      <c r="L467" s="31">
        <v>2704</v>
      </c>
      <c r="M467" s="31">
        <v>0.60407999999999995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3765.9</v>
      </c>
      <c r="D468" s="36">
        <v>3721.9666666666667</v>
      </c>
      <c r="E468" s="36">
        <v>3669.9333333333334</v>
      </c>
      <c r="F468" s="36">
        <v>3573.9666666666667</v>
      </c>
      <c r="G468" s="36">
        <v>3521.9333333333334</v>
      </c>
      <c r="H468" s="36">
        <v>3817.9333333333334</v>
      </c>
      <c r="I468" s="36">
        <v>3869.9666666666672</v>
      </c>
      <c r="J468" s="36">
        <v>3965.9333333333334</v>
      </c>
      <c r="K468" s="31">
        <v>3774</v>
      </c>
      <c r="L468" s="31">
        <v>3626</v>
      </c>
      <c r="M468" s="31">
        <v>15.33727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2668.65</v>
      </c>
      <c r="D469" s="36">
        <v>2683.55</v>
      </c>
      <c r="E469" s="36">
        <v>2643.1500000000005</v>
      </c>
      <c r="F469" s="36">
        <v>2617.6500000000005</v>
      </c>
      <c r="G469" s="36">
        <v>2577.2500000000009</v>
      </c>
      <c r="H469" s="36">
        <v>2709.05</v>
      </c>
      <c r="I469" s="36">
        <v>2749.45</v>
      </c>
      <c r="J469" s="36">
        <v>2774.95</v>
      </c>
      <c r="K469" s="31">
        <v>2723.95</v>
      </c>
      <c r="L469" s="31">
        <v>2658.05</v>
      </c>
      <c r="M469" s="31">
        <v>4.35032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1116.25</v>
      </c>
      <c r="D470" s="36">
        <v>1114.2666666666667</v>
      </c>
      <c r="E470" s="36">
        <v>1089.5333333333333</v>
      </c>
      <c r="F470" s="36">
        <v>1062.8166666666666</v>
      </c>
      <c r="G470" s="36">
        <v>1038.0833333333333</v>
      </c>
      <c r="H470" s="36">
        <v>1140.9833333333333</v>
      </c>
      <c r="I470" s="36">
        <v>1165.7166666666665</v>
      </c>
      <c r="J470" s="36">
        <v>1192.4333333333334</v>
      </c>
      <c r="K470" s="31">
        <v>1139</v>
      </c>
      <c r="L470" s="31">
        <v>1087.55</v>
      </c>
      <c r="M470" s="31">
        <v>9.8088200000000008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3901.25</v>
      </c>
      <c r="D471" s="36">
        <v>3896.1833333333329</v>
      </c>
      <c r="E471" s="36">
        <v>3863.4166666666661</v>
      </c>
      <c r="F471" s="36">
        <v>3825.583333333333</v>
      </c>
      <c r="G471" s="36">
        <v>3792.8166666666662</v>
      </c>
      <c r="H471" s="36">
        <v>3934.016666666666</v>
      </c>
      <c r="I471" s="36">
        <v>3966.7833333333333</v>
      </c>
      <c r="J471" s="36">
        <v>4004.6166666666659</v>
      </c>
      <c r="K471" s="31">
        <v>3928.95</v>
      </c>
      <c r="L471" s="31">
        <v>3858.35</v>
      </c>
      <c r="M471" s="31">
        <v>6.45099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42.2</v>
      </c>
      <c r="D472" s="36">
        <v>42.35</v>
      </c>
      <c r="E472" s="36">
        <v>41.95</v>
      </c>
      <c r="F472" s="36">
        <v>41.7</v>
      </c>
      <c r="G472" s="36">
        <v>41.300000000000004</v>
      </c>
      <c r="H472" s="36">
        <v>42.6</v>
      </c>
      <c r="I472" s="36">
        <v>42.999999999999993</v>
      </c>
      <c r="J472" s="36">
        <v>43.25</v>
      </c>
      <c r="K472" s="31">
        <v>42.75</v>
      </c>
      <c r="L472" s="31">
        <v>42.1</v>
      </c>
      <c r="M472" s="31">
        <v>65.877009999999999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322.39999999999998</v>
      </c>
      <c r="D473" s="36">
        <v>326.25</v>
      </c>
      <c r="E473" s="36">
        <v>318.14999999999998</v>
      </c>
      <c r="F473" s="36">
        <v>313.89999999999998</v>
      </c>
      <c r="G473" s="36">
        <v>305.79999999999995</v>
      </c>
      <c r="H473" s="36">
        <v>330.5</v>
      </c>
      <c r="I473" s="36">
        <v>338.6</v>
      </c>
      <c r="J473" s="36">
        <v>342.85</v>
      </c>
      <c r="K473" s="31">
        <v>334.35</v>
      </c>
      <c r="L473" s="31">
        <v>322</v>
      </c>
      <c r="M473" s="31">
        <v>6.8155000000000001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491.45</v>
      </c>
      <c r="D474" s="36">
        <v>494.31666666666661</v>
      </c>
      <c r="E474" s="36">
        <v>483.73333333333323</v>
      </c>
      <c r="F474" s="36">
        <v>476.01666666666665</v>
      </c>
      <c r="G474" s="36">
        <v>465.43333333333328</v>
      </c>
      <c r="H474" s="36">
        <v>502.03333333333319</v>
      </c>
      <c r="I474" s="36">
        <v>512.61666666666656</v>
      </c>
      <c r="J474" s="36">
        <v>520.33333333333314</v>
      </c>
      <c r="K474" s="31">
        <v>504.9</v>
      </c>
      <c r="L474" s="31">
        <v>486.6</v>
      </c>
      <c r="M474" s="31">
        <v>19.65936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3713.9</v>
      </c>
      <c r="D475" s="36">
        <v>3683.2166666666672</v>
      </c>
      <c r="E475" s="36">
        <v>3541.6333333333341</v>
      </c>
      <c r="F475" s="36">
        <v>3369.3666666666668</v>
      </c>
      <c r="G475" s="36">
        <v>3227.7833333333338</v>
      </c>
      <c r="H475" s="36">
        <v>3855.4833333333345</v>
      </c>
      <c r="I475" s="36">
        <v>3997.0666666666675</v>
      </c>
      <c r="J475" s="36">
        <v>4169.3333333333348</v>
      </c>
      <c r="K475" s="31">
        <v>3824.8</v>
      </c>
      <c r="L475" s="31">
        <v>3510.95</v>
      </c>
      <c r="M475" s="31">
        <v>2.9672999999999998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58.1</v>
      </c>
      <c r="D476" s="36">
        <v>57.9</v>
      </c>
      <c r="E476" s="36">
        <v>56.9</v>
      </c>
      <c r="F476" s="36">
        <v>55.7</v>
      </c>
      <c r="G476" s="36">
        <v>54.7</v>
      </c>
      <c r="H476" s="36">
        <v>59.099999999999994</v>
      </c>
      <c r="I476" s="36">
        <v>60.099999999999994</v>
      </c>
      <c r="J476" s="36">
        <v>61.29999999999999</v>
      </c>
      <c r="K476" s="31">
        <v>58.9</v>
      </c>
      <c r="L476" s="31">
        <v>56.7</v>
      </c>
      <c r="M476" s="31">
        <v>176.07355000000001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658.8</v>
      </c>
      <c r="D477" s="36">
        <v>657.43333333333328</v>
      </c>
      <c r="E477" s="36">
        <v>648.36666666666656</v>
      </c>
      <c r="F477" s="36">
        <v>637.93333333333328</v>
      </c>
      <c r="G477" s="36">
        <v>628.86666666666656</v>
      </c>
      <c r="H477" s="36">
        <v>667.86666666666656</v>
      </c>
      <c r="I477" s="36">
        <v>676.93333333333339</v>
      </c>
      <c r="J477" s="36">
        <v>687.36666666666656</v>
      </c>
      <c r="K477" s="31">
        <v>666.5</v>
      </c>
      <c r="L477" s="31">
        <v>647</v>
      </c>
      <c r="M477" s="31">
        <v>4.10717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474.55</v>
      </c>
      <c r="D478" s="36">
        <v>474.5333333333333</v>
      </c>
      <c r="E478" s="36">
        <v>471.16666666666663</v>
      </c>
      <c r="F478" s="36">
        <v>467.7833333333333</v>
      </c>
      <c r="G478" s="36">
        <v>464.41666666666663</v>
      </c>
      <c r="H478" s="36">
        <v>477.91666666666663</v>
      </c>
      <c r="I478" s="36">
        <v>481.2833333333333</v>
      </c>
      <c r="J478" s="36">
        <v>484.66666666666663</v>
      </c>
      <c r="K478" s="31">
        <v>477.9</v>
      </c>
      <c r="L478" s="31">
        <v>471.15</v>
      </c>
      <c r="M478" s="31">
        <v>28.771609999999999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902</v>
      </c>
      <c r="D479" s="36">
        <v>902.94999999999993</v>
      </c>
      <c r="E479" s="36">
        <v>894.04999999999984</v>
      </c>
      <c r="F479" s="36">
        <v>886.09999999999991</v>
      </c>
      <c r="G479" s="36">
        <v>877.19999999999982</v>
      </c>
      <c r="H479" s="36">
        <v>910.89999999999986</v>
      </c>
      <c r="I479" s="36">
        <v>919.8</v>
      </c>
      <c r="J479" s="36">
        <v>927.74999999999989</v>
      </c>
      <c r="K479" s="31">
        <v>911.85</v>
      </c>
      <c r="L479" s="31">
        <v>895</v>
      </c>
      <c r="M479" s="31">
        <v>0.68161000000000005</v>
      </c>
      <c r="N479" s="1"/>
      <c r="O479" s="1"/>
    </row>
    <row r="480" spans="1:15" ht="12.75" customHeight="1">
      <c r="A480" s="33">
        <v>470</v>
      </c>
      <c r="B480" s="53" t="s">
        <v>905</v>
      </c>
      <c r="C480" s="31">
        <v>53.05</v>
      </c>
      <c r="D480" s="36">
        <v>53.283333333333331</v>
      </c>
      <c r="E480" s="36">
        <v>52.666666666666664</v>
      </c>
      <c r="F480" s="36">
        <v>52.283333333333331</v>
      </c>
      <c r="G480" s="36">
        <v>51.666666666666664</v>
      </c>
      <c r="H480" s="36">
        <v>53.666666666666664</v>
      </c>
      <c r="I480" s="36">
        <v>54.283333333333339</v>
      </c>
      <c r="J480" s="36">
        <v>54.666666666666664</v>
      </c>
      <c r="K480" s="31">
        <v>53.9</v>
      </c>
      <c r="L480" s="31">
        <v>52.9</v>
      </c>
      <c r="M480" s="31">
        <v>40.488799999999998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10135.5</v>
      </c>
      <c r="D481" s="36">
        <v>10070.583333333334</v>
      </c>
      <c r="E481" s="36">
        <v>9957.3166666666675</v>
      </c>
      <c r="F481" s="36">
        <v>9779.1333333333332</v>
      </c>
      <c r="G481" s="36">
        <v>9665.8666666666668</v>
      </c>
      <c r="H481" s="36">
        <v>10248.766666666668</v>
      </c>
      <c r="I481" s="36">
        <v>10362.033333333335</v>
      </c>
      <c r="J481" s="31">
        <v>10540.216666666669</v>
      </c>
      <c r="K481" s="31">
        <v>10183.85</v>
      </c>
      <c r="L481" s="31">
        <v>9892.4</v>
      </c>
      <c r="M481" s="53">
        <v>3.5295200000000002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146.69999999999999</v>
      </c>
      <c r="D482" s="36">
        <v>146.56666666666666</v>
      </c>
      <c r="E482" s="36">
        <v>145.43333333333334</v>
      </c>
      <c r="F482" s="36">
        <v>144.16666666666669</v>
      </c>
      <c r="G482" s="36">
        <v>143.03333333333336</v>
      </c>
      <c r="H482" s="36">
        <v>147.83333333333331</v>
      </c>
      <c r="I482" s="36">
        <v>148.96666666666664</v>
      </c>
      <c r="J482" s="31">
        <v>150.23333333333329</v>
      </c>
      <c r="K482" s="31">
        <v>147.69999999999999</v>
      </c>
      <c r="L482" s="31">
        <v>145.30000000000001</v>
      </c>
      <c r="M482" s="53">
        <v>170.73718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1698.9</v>
      </c>
      <c r="D483" s="36">
        <v>1701.6333333333332</v>
      </c>
      <c r="E483" s="36">
        <v>1690.2166666666665</v>
      </c>
      <c r="F483" s="36">
        <v>1681.5333333333333</v>
      </c>
      <c r="G483" s="36">
        <v>1670.1166666666666</v>
      </c>
      <c r="H483" s="36">
        <v>1710.3166666666664</v>
      </c>
      <c r="I483" s="36">
        <v>1721.7333333333333</v>
      </c>
      <c r="J483" s="36">
        <v>1730.4166666666663</v>
      </c>
      <c r="K483" s="31">
        <v>1713.05</v>
      </c>
      <c r="L483" s="31">
        <v>1692.95</v>
      </c>
      <c r="M483" s="31">
        <v>0.62448999999999999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1167.25</v>
      </c>
      <c r="D484" s="36">
        <v>1170.9833333333333</v>
      </c>
      <c r="E484" s="36">
        <v>1159.8166666666666</v>
      </c>
      <c r="F484" s="36">
        <v>1152.3833333333332</v>
      </c>
      <c r="G484" s="36">
        <v>1141.2166666666665</v>
      </c>
      <c r="H484" s="36">
        <v>1178.4166666666667</v>
      </c>
      <c r="I484" s="36">
        <v>1189.5833333333333</v>
      </c>
      <c r="J484" s="31">
        <v>1197.0166666666669</v>
      </c>
      <c r="K484" s="31">
        <v>1182.1500000000001</v>
      </c>
      <c r="L484" s="31">
        <v>1163.55</v>
      </c>
      <c r="M484" s="53">
        <v>6.5622299999999996</v>
      </c>
      <c r="N484" s="1"/>
      <c r="O484" s="1"/>
    </row>
    <row r="485" spans="1:15" ht="12.75" customHeight="1">
      <c r="A485" s="33">
        <v>475</v>
      </c>
      <c r="B485" s="31" t="s">
        <v>906</v>
      </c>
      <c r="C485" s="31">
        <v>322.2</v>
      </c>
      <c r="D485" s="36">
        <v>323.58333333333331</v>
      </c>
      <c r="E485" s="36">
        <v>318.11666666666662</v>
      </c>
      <c r="F485" s="36">
        <v>314.0333333333333</v>
      </c>
      <c r="G485" s="36">
        <v>308.56666666666661</v>
      </c>
      <c r="H485" s="36">
        <v>327.66666666666663</v>
      </c>
      <c r="I485" s="36">
        <v>333.13333333333333</v>
      </c>
      <c r="J485" s="36">
        <v>337.21666666666664</v>
      </c>
      <c r="K485" s="31">
        <v>329.05</v>
      </c>
      <c r="L485" s="31">
        <v>319.5</v>
      </c>
      <c r="M485" s="31">
        <v>5.1631600000000004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337.85</v>
      </c>
      <c r="D486" s="36">
        <v>335.01666666666665</v>
      </c>
      <c r="E486" s="36">
        <v>327.0333333333333</v>
      </c>
      <c r="F486" s="36">
        <v>316.21666666666664</v>
      </c>
      <c r="G486" s="36">
        <v>308.23333333333329</v>
      </c>
      <c r="H486" s="36">
        <v>345.83333333333331</v>
      </c>
      <c r="I486" s="36">
        <v>353.81666666666666</v>
      </c>
      <c r="J486" s="36">
        <v>364.63333333333333</v>
      </c>
      <c r="K486" s="31">
        <v>343</v>
      </c>
      <c r="L486" s="31">
        <v>324.2</v>
      </c>
      <c r="M486" s="31">
        <v>12.838559999999999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1934.15</v>
      </c>
      <c r="D487" s="36">
        <v>1928.05</v>
      </c>
      <c r="E487" s="36">
        <v>1912.9499999999998</v>
      </c>
      <c r="F487" s="36">
        <v>1891.7499999999998</v>
      </c>
      <c r="G487" s="36">
        <v>1876.6499999999996</v>
      </c>
      <c r="H487" s="36">
        <v>1949.25</v>
      </c>
      <c r="I487" s="36">
        <v>1964.35</v>
      </c>
      <c r="J487" s="36">
        <v>1985.5500000000002</v>
      </c>
      <c r="K487" s="31">
        <v>1943.15</v>
      </c>
      <c r="L487" s="31">
        <v>1906.85</v>
      </c>
      <c r="M487" s="31">
        <v>0.17677999999999999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557.04999999999995</v>
      </c>
      <c r="D488" s="36">
        <v>556.74999999999989</v>
      </c>
      <c r="E488" s="36">
        <v>553.0999999999998</v>
      </c>
      <c r="F488" s="36">
        <v>549.14999999999986</v>
      </c>
      <c r="G488" s="36">
        <v>545.49999999999977</v>
      </c>
      <c r="H488" s="36">
        <v>560.69999999999982</v>
      </c>
      <c r="I488" s="36">
        <v>564.34999999999991</v>
      </c>
      <c r="J488" s="36">
        <v>568.29999999999984</v>
      </c>
      <c r="K488" s="31">
        <v>560.4</v>
      </c>
      <c r="L488" s="31">
        <v>552.79999999999995</v>
      </c>
      <c r="M488" s="31">
        <v>6.7042000000000002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428.2</v>
      </c>
      <c r="D489" s="36">
        <v>428.98333333333335</v>
      </c>
      <c r="E489" s="36">
        <v>423.16666666666669</v>
      </c>
      <c r="F489" s="36">
        <v>418.13333333333333</v>
      </c>
      <c r="G489" s="36">
        <v>412.31666666666666</v>
      </c>
      <c r="H489" s="36">
        <v>434.01666666666671</v>
      </c>
      <c r="I489" s="36">
        <v>439.83333333333331</v>
      </c>
      <c r="J489" s="36">
        <v>444.86666666666673</v>
      </c>
      <c r="K489" s="31">
        <v>434.8</v>
      </c>
      <c r="L489" s="31">
        <v>423.95</v>
      </c>
      <c r="M489" s="31">
        <v>10.50497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429.8</v>
      </c>
      <c r="D490" s="36">
        <v>430.48333333333335</v>
      </c>
      <c r="E490" s="36">
        <v>427.31666666666672</v>
      </c>
      <c r="F490" s="36">
        <v>424.83333333333337</v>
      </c>
      <c r="G490" s="36">
        <v>421.66666666666674</v>
      </c>
      <c r="H490" s="36">
        <v>432.9666666666667</v>
      </c>
      <c r="I490" s="36">
        <v>436.13333333333333</v>
      </c>
      <c r="J490" s="36">
        <v>438.61666666666667</v>
      </c>
      <c r="K490" s="31">
        <v>433.65</v>
      </c>
      <c r="L490" s="31">
        <v>428</v>
      </c>
      <c r="M490" s="31">
        <v>1.5585599999999999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507.75</v>
      </c>
      <c r="D491" s="36">
        <v>503.58333333333331</v>
      </c>
      <c r="E491" s="36">
        <v>495.26666666666665</v>
      </c>
      <c r="F491" s="36">
        <v>482.78333333333336</v>
      </c>
      <c r="G491" s="36">
        <v>474.4666666666667</v>
      </c>
      <c r="H491" s="36">
        <v>516.06666666666661</v>
      </c>
      <c r="I491" s="36">
        <v>524.38333333333333</v>
      </c>
      <c r="J491" s="36">
        <v>536.86666666666656</v>
      </c>
      <c r="K491" s="31">
        <v>511.9</v>
      </c>
      <c r="L491" s="31">
        <v>491.1</v>
      </c>
      <c r="M491" s="31">
        <v>2.5023399999999998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1417.85</v>
      </c>
      <c r="D492" s="36">
        <v>1412.8666666666668</v>
      </c>
      <c r="E492" s="36">
        <v>1397.4833333333336</v>
      </c>
      <c r="F492" s="36">
        <v>1377.1166666666668</v>
      </c>
      <c r="G492" s="36">
        <v>1361.7333333333336</v>
      </c>
      <c r="H492" s="36">
        <v>1433.2333333333336</v>
      </c>
      <c r="I492" s="36">
        <v>1448.6166666666668</v>
      </c>
      <c r="J492" s="36">
        <v>1468.9833333333336</v>
      </c>
      <c r="K492" s="31">
        <v>1428.25</v>
      </c>
      <c r="L492" s="31">
        <v>1392.5</v>
      </c>
      <c r="M492" s="31">
        <v>20.940460000000002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1024.3</v>
      </c>
      <c r="D493" s="36">
        <v>1032.5333333333331</v>
      </c>
      <c r="E493" s="36">
        <v>1002.9666666666662</v>
      </c>
      <c r="F493" s="36">
        <v>981.63333333333321</v>
      </c>
      <c r="G493" s="36">
        <v>952.06666666666638</v>
      </c>
      <c r="H493" s="36">
        <v>1053.8666666666661</v>
      </c>
      <c r="I493" s="36">
        <v>1083.4333333333332</v>
      </c>
      <c r="J493" s="36">
        <v>1104.766666666666</v>
      </c>
      <c r="K493" s="31">
        <v>1062.0999999999999</v>
      </c>
      <c r="L493" s="31">
        <v>1011.2</v>
      </c>
      <c r="M493" s="31">
        <v>5.1151099999999996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271.8</v>
      </c>
      <c r="D494" s="36">
        <v>269.43333333333334</v>
      </c>
      <c r="E494" s="36">
        <v>265.9666666666667</v>
      </c>
      <c r="F494" s="36">
        <v>260.13333333333338</v>
      </c>
      <c r="G494" s="36">
        <v>256.66666666666674</v>
      </c>
      <c r="H494" s="36">
        <v>275.26666666666665</v>
      </c>
      <c r="I494" s="36">
        <v>278.73333333333323</v>
      </c>
      <c r="J494" s="36">
        <v>284.56666666666661</v>
      </c>
      <c r="K494" s="31">
        <v>272.89999999999998</v>
      </c>
      <c r="L494" s="31">
        <v>263.60000000000002</v>
      </c>
      <c r="M494" s="31">
        <v>122.44553999999999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631.6</v>
      </c>
      <c r="D495" s="36">
        <v>634.61666666666667</v>
      </c>
      <c r="E495" s="36">
        <v>625.98333333333335</v>
      </c>
      <c r="F495" s="36">
        <v>620.36666666666667</v>
      </c>
      <c r="G495" s="36">
        <v>611.73333333333335</v>
      </c>
      <c r="H495" s="36">
        <v>640.23333333333335</v>
      </c>
      <c r="I495" s="36">
        <v>648.86666666666679</v>
      </c>
      <c r="J495" s="36">
        <v>654.48333333333335</v>
      </c>
      <c r="K495" s="31">
        <v>643.25</v>
      </c>
      <c r="L495" s="31">
        <v>629</v>
      </c>
      <c r="M495" s="31">
        <v>0.98811000000000004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1644.75</v>
      </c>
      <c r="D496" s="36">
        <v>1652.0999999999997</v>
      </c>
      <c r="E496" s="36">
        <v>1632.7499999999993</v>
      </c>
      <c r="F496" s="36">
        <v>1620.7499999999995</v>
      </c>
      <c r="G496" s="36">
        <v>1601.3999999999992</v>
      </c>
      <c r="H496" s="36">
        <v>1664.0999999999995</v>
      </c>
      <c r="I496" s="36">
        <v>1683.4499999999998</v>
      </c>
      <c r="J496" s="36">
        <v>1695.4499999999996</v>
      </c>
      <c r="K496" s="31">
        <v>1671.45</v>
      </c>
      <c r="L496" s="31">
        <v>1640.1</v>
      </c>
      <c r="M496" s="31">
        <v>0.22652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14.2</v>
      </c>
      <c r="D497" s="36">
        <v>14.15</v>
      </c>
      <c r="E497" s="36">
        <v>13.65</v>
      </c>
      <c r="F497" s="36">
        <v>13.1</v>
      </c>
      <c r="G497" s="36">
        <v>12.6</v>
      </c>
      <c r="H497" s="36">
        <v>14.700000000000001</v>
      </c>
      <c r="I497" s="36">
        <v>15.200000000000001</v>
      </c>
      <c r="J497" s="36">
        <v>15.750000000000002</v>
      </c>
      <c r="K497" s="31">
        <v>14.65</v>
      </c>
      <c r="L497" s="31">
        <v>13.6</v>
      </c>
      <c r="M497" s="31">
        <v>6969.3066200000003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1085.3499999999999</v>
      </c>
      <c r="D498" s="36">
        <v>1088.8666666666666</v>
      </c>
      <c r="E498" s="36">
        <v>1060.9333333333332</v>
      </c>
      <c r="F498" s="36">
        <v>1036.5166666666667</v>
      </c>
      <c r="G498" s="36">
        <v>1008.5833333333333</v>
      </c>
      <c r="H498" s="36">
        <v>1113.2833333333331</v>
      </c>
      <c r="I498" s="36">
        <v>1141.2166666666665</v>
      </c>
      <c r="J498" s="36">
        <v>1165.633333333333</v>
      </c>
      <c r="K498" s="31">
        <v>1116.8</v>
      </c>
      <c r="L498" s="31">
        <v>1064.45</v>
      </c>
      <c r="M498" s="31">
        <v>20.928419999999999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533.79999999999995</v>
      </c>
      <c r="D499" s="36">
        <v>532.38333333333333</v>
      </c>
      <c r="E499" s="36">
        <v>521.06666666666661</v>
      </c>
      <c r="F499" s="36">
        <v>508.33333333333326</v>
      </c>
      <c r="G499" s="36">
        <v>497.01666666666654</v>
      </c>
      <c r="H499" s="36">
        <v>545.11666666666667</v>
      </c>
      <c r="I499" s="36">
        <v>556.43333333333351</v>
      </c>
      <c r="J499" s="36">
        <v>569.16666666666674</v>
      </c>
      <c r="K499" s="31">
        <v>543.70000000000005</v>
      </c>
      <c r="L499" s="31">
        <v>519.65</v>
      </c>
      <c r="M499" s="31">
        <v>10.87875</v>
      </c>
      <c r="N499" s="1"/>
      <c r="O499" s="1"/>
    </row>
    <row r="500" spans="1:15" ht="12.75" customHeight="1">
      <c r="A500" s="33">
        <v>490</v>
      </c>
      <c r="B500" s="53" t="s">
        <v>907</v>
      </c>
      <c r="C500" s="53">
        <v>155.55000000000001</v>
      </c>
      <c r="D500" s="36">
        <v>156.36666666666667</v>
      </c>
      <c r="E500" s="36">
        <v>154.23333333333335</v>
      </c>
      <c r="F500" s="36">
        <v>152.91666666666669</v>
      </c>
      <c r="G500" s="36">
        <v>150.78333333333336</v>
      </c>
      <c r="H500" s="36">
        <v>157.68333333333334</v>
      </c>
      <c r="I500" s="36">
        <v>159.81666666666666</v>
      </c>
      <c r="J500" s="36">
        <v>161.13333333333333</v>
      </c>
      <c r="K500" s="31">
        <v>158.5</v>
      </c>
      <c r="L500" s="31">
        <v>155.05000000000001</v>
      </c>
      <c r="M500" s="31">
        <v>13.271319999999999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728.8</v>
      </c>
      <c r="D501" s="36">
        <v>736.66666666666663</v>
      </c>
      <c r="E501" s="36">
        <v>717.33333333333326</v>
      </c>
      <c r="F501" s="36">
        <v>705.86666666666667</v>
      </c>
      <c r="G501" s="36">
        <v>686.5333333333333</v>
      </c>
      <c r="H501" s="36">
        <v>748.13333333333321</v>
      </c>
      <c r="I501" s="36">
        <v>767.46666666666647</v>
      </c>
      <c r="J501" s="36">
        <v>778.93333333333317</v>
      </c>
      <c r="K501" s="31">
        <v>756</v>
      </c>
      <c r="L501" s="31">
        <v>725.2</v>
      </c>
      <c r="M501" s="31">
        <v>3.6202700000000001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1240.5999999999999</v>
      </c>
      <c r="D502" s="36">
        <v>1244.5166666666667</v>
      </c>
      <c r="E502" s="36">
        <v>1207.1333333333332</v>
      </c>
      <c r="F502" s="36">
        <v>1173.6666666666665</v>
      </c>
      <c r="G502" s="36">
        <v>1136.2833333333331</v>
      </c>
      <c r="H502" s="36">
        <v>1277.9833333333333</v>
      </c>
      <c r="I502" s="36">
        <v>1315.366666666667</v>
      </c>
      <c r="J502" s="36">
        <v>1348.8333333333335</v>
      </c>
      <c r="K502" s="31">
        <v>1281.9000000000001</v>
      </c>
      <c r="L502" s="31">
        <v>1211.05</v>
      </c>
      <c r="M502" s="31">
        <v>1.5463499999999999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519.1</v>
      </c>
      <c r="D503" s="36">
        <v>520.61666666666667</v>
      </c>
      <c r="E503" s="36">
        <v>516.0333333333333</v>
      </c>
      <c r="F503" s="36">
        <v>512.96666666666658</v>
      </c>
      <c r="G503" s="36">
        <v>508.38333333333321</v>
      </c>
      <c r="H503" s="36">
        <v>523.68333333333339</v>
      </c>
      <c r="I503" s="36">
        <v>528.26666666666665</v>
      </c>
      <c r="J503" s="31">
        <v>531.33333333333348</v>
      </c>
      <c r="K503" s="31">
        <v>525.20000000000005</v>
      </c>
      <c r="L503" s="31">
        <v>517.54999999999995</v>
      </c>
      <c r="M503" s="53">
        <v>47.103149999999999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24.95</v>
      </c>
      <c r="D504" s="36">
        <v>24.866666666666664</v>
      </c>
      <c r="E504" s="36">
        <v>24.633333333333326</v>
      </c>
      <c r="F504" s="36">
        <v>24.316666666666663</v>
      </c>
      <c r="G504" s="36">
        <v>24.083333333333325</v>
      </c>
      <c r="H504" s="36">
        <v>25.183333333333326</v>
      </c>
      <c r="I504" s="36">
        <v>25.416666666666668</v>
      </c>
      <c r="J504" s="31">
        <v>25.733333333333327</v>
      </c>
      <c r="K504" s="31">
        <v>25.1</v>
      </c>
      <c r="L504" s="31">
        <v>24.55</v>
      </c>
      <c r="M504" s="53">
        <v>2145.54855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14827.75</v>
      </c>
      <c r="D505" s="36">
        <v>14745.6</v>
      </c>
      <c r="E505" s="36">
        <v>14596.2</v>
      </c>
      <c r="F505" s="36">
        <v>14364.65</v>
      </c>
      <c r="G505" s="36">
        <v>14215.25</v>
      </c>
      <c r="H505" s="36">
        <v>14977.150000000001</v>
      </c>
      <c r="I505" s="36">
        <v>15126.55</v>
      </c>
      <c r="J505" s="36">
        <v>15358.100000000002</v>
      </c>
      <c r="K505" s="31">
        <v>14895</v>
      </c>
      <c r="L505" s="31">
        <v>14514.05</v>
      </c>
      <c r="M505" s="31">
        <v>2.5669999999999998E-2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155.30000000000001</v>
      </c>
      <c r="D506" s="36">
        <v>157.25</v>
      </c>
      <c r="E506" s="36">
        <v>152.55000000000001</v>
      </c>
      <c r="F506" s="36">
        <v>149.80000000000001</v>
      </c>
      <c r="G506" s="36">
        <v>145.10000000000002</v>
      </c>
      <c r="H506" s="36">
        <v>160</v>
      </c>
      <c r="I506" s="36">
        <v>164.7</v>
      </c>
      <c r="J506" s="36">
        <v>167.45</v>
      </c>
      <c r="K506" s="31">
        <v>161.94999999999999</v>
      </c>
      <c r="L506" s="31">
        <v>154.5</v>
      </c>
      <c r="M506" s="31">
        <v>337.83224000000001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544.35</v>
      </c>
      <c r="D507" s="36">
        <v>548.01666666666677</v>
      </c>
      <c r="E507" s="36">
        <v>538.33333333333348</v>
      </c>
      <c r="F507" s="36">
        <v>532.31666666666672</v>
      </c>
      <c r="G507" s="36">
        <v>522.63333333333344</v>
      </c>
      <c r="H507" s="36">
        <v>554.03333333333353</v>
      </c>
      <c r="I507" s="36">
        <v>563.7166666666667</v>
      </c>
      <c r="J507" s="31">
        <v>569.73333333333358</v>
      </c>
      <c r="K507" s="31">
        <v>557.70000000000005</v>
      </c>
      <c r="L507" s="31">
        <v>542</v>
      </c>
      <c r="M507" s="53">
        <v>3.7996099999999999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166.5</v>
      </c>
      <c r="D508" s="36">
        <v>168.53333333333333</v>
      </c>
      <c r="E508" s="36">
        <v>163.56666666666666</v>
      </c>
      <c r="F508" s="36">
        <v>160.63333333333333</v>
      </c>
      <c r="G508" s="36">
        <v>155.66666666666666</v>
      </c>
      <c r="H508" s="36">
        <v>171.46666666666667</v>
      </c>
      <c r="I508" s="36">
        <v>176.43333333333331</v>
      </c>
      <c r="J508" s="36">
        <v>179.36666666666667</v>
      </c>
      <c r="K508" s="31">
        <v>173.5</v>
      </c>
      <c r="L508" s="31">
        <v>165.6</v>
      </c>
      <c r="M508" s="31">
        <v>425.87331</v>
      </c>
      <c r="N508" s="1"/>
      <c r="O508" s="1"/>
    </row>
    <row r="509" spans="1:15" ht="12.75" customHeight="1">
      <c r="A509" s="231">
        <v>499</v>
      </c>
      <c r="B509" s="232" t="s">
        <v>242</v>
      </c>
      <c r="C509" s="232">
        <v>925.35</v>
      </c>
      <c r="D509" s="233">
        <v>932.43333333333339</v>
      </c>
      <c r="E509" s="233">
        <v>916.51666666666677</v>
      </c>
      <c r="F509" s="233">
        <v>907.68333333333339</v>
      </c>
      <c r="G509" s="233">
        <v>891.76666666666677</v>
      </c>
      <c r="H509" s="233">
        <v>941.26666666666677</v>
      </c>
      <c r="I509" s="233">
        <v>957.18333333333328</v>
      </c>
      <c r="J509" s="233">
        <v>966.01666666666677</v>
      </c>
      <c r="K509" s="234">
        <v>948.35</v>
      </c>
      <c r="L509" s="234">
        <v>923.6</v>
      </c>
      <c r="M509" s="234">
        <v>10.99628</v>
      </c>
      <c r="N509" s="1"/>
      <c r="O509" s="1"/>
    </row>
    <row r="510" spans="1:15" ht="12.75" customHeight="1">
      <c r="A510" s="247">
        <v>500</v>
      </c>
      <c r="B510" s="249" t="s">
        <v>549</v>
      </c>
      <c r="C510" s="249">
        <v>1565.8</v>
      </c>
      <c r="D510" s="250">
        <v>1565.3500000000001</v>
      </c>
      <c r="E510" s="250">
        <v>1555.4500000000003</v>
      </c>
      <c r="F510" s="250">
        <v>1545.1000000000001</v>
      </c>
      <c r="G510" s="250">
        <v>1535.2000000000003</v>
      </c>
      <c r="H510" s="250">
        <v>1575.7000000000003</v>
      </c>
      <c r="I510" s="250">
        <v>1585.6000000000004</v>
      </c>
      <c r="J510" s="250">
        <v>1595.9500000000003</v>
      </c>
      <c r="K510" s="247">
        <v>1575.25</v>
      </c>
      <c r="L510" s="247">
        <v>1555</v>
      </c>
      <c r="M510" s="247">
        <v>0.20843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7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29"/>
      <c r="B5" s="330"/>
      <c r="C5" s="329"/>
      <c r="D5" s="33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31" t="s">
        <v>552</v>
      </c>
      <c r="C7" s="331"/>
      <c r="D7" s="7">
        <f>Main!B10</f>
        <v>45353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45352</v>
      </c>
      <c r="B10" s="32">
        <v>513119</v>
      </c>
      <c r="C10" s="31" t="s">
        <v>983</v>
      </c>
      <c r="D10" s="31" t="s">
        <v>984</v>
      </c>
      <c r="E10" s="31" t="s">
        <v>562</v>
      </c>
      <c r="F10" s="84">
        <v>25000</v>
      </c>
      <c r="G10" s="32">
        <v>56.5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45352</v>
      </c>
      <c r="B11" s="32">
        <v>513119</v>
      </c>
      <c r="C11" s="31" t="s">
        <v>983</v>
      </c>
      <c r="D11" s="31" t="s">
        <v>985</v>
      </c>
      <c r="E11" s="31" t="s">
        <v>561</v>
      </c>
      <c r="F11" s="84">
        <v>18000</v>
      </c>
      <c r="G11" s="32">
        <v>56.5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45352</v>
      </c>
      <c r="B12" s="32">
        <v>539277</v>
      </c>
      <c r="C12" s="31" t="s">
        <v>913</v>
      </c>
      <c r="D12" s="31" t="s">
        <v>858</v>
      </c>
      <c r="E12" s="31" t="s">
        <v>561</v>
      </c>
      <c r="F12" s="84">
        <v>20000000</v>
      </c>
      <c r="G12" s="32">
        <v>0.8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45352</v>
      </c>
      <c r="B13" s="32">
        <v>539277</v>
      </c>
      <c r="C13" s="31" t="s">
        <v>913</v>
      </c>
      <c r="D13" s="31" t="s">
        <v>921</v>
      </c>
      <c r="E13" s="31" t="s">
        <v>561</v>
      </c>
      <c r="F13" s="84">
        <v>596490</v>
      </c>
      <c r="G13" s="32">
        <v>0.8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45352</v>
      </c>
      <c r="B14" s="32">
        <v>539277</v>
      </c>
      <c r="C14" s="31" t="s">
        <v>913</v>
      </c>
      <c r="D14" s="31" t="s">
        <v>921</v>
      </c>
      <c r="E14" s="31" t="s">
        <v>562</v>
      </c>
      <c r="F14" s="84">
        <v>20584407</v>
      </c>
      <c r="G14" s="32">
        <v>0.8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45352</v>
      </c>
      <c r="B15" s="32">
        <v>542721</v>
      </c>
      <c r="C15" s="31" t="s">
        <v>986</v>
      </c>
      <c r="D15" s="31" t="s">
        <v>987</v>
      </c>
      <c r="E15" s="31" t="s">
        <v>561</v>
      </c>
      <c r="F15" s="84">
        <v>80241</v>
      </c>
      <c r="G15" s="32">
        <v>43.69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45352</v>
      </c>
      <c r="B16" s="32">
        <v>542721</v>
      </c>
      <c r="C16" s="31" t="s">
        <v>986</v>
      </c>
      <c r="D16" s="31" t="s">
        <v>988</v>
      </c>
      <c r="E16" s="31" t="s">
        <v>561</v>
      </c>
      <c r="F16" s="84">
        <v>79901</v>
      </c>
      <c r="G16" s="32">
        <v>42.66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45352</v>
      </c>
      <c r="B17" s="32">
        <v>542721</v>
      </c>
      <c r="C17" s="31" t="s">
        <v>986</v>
      </c>
      <c r="D17" s="31" t="s">
        <v>987</v>
      </c>
      <c r="E17" s="31" t="s">
        <v>562</v>
      </c>
      <c r="F17" s="84">
        <v>80241</v>
      </c>
      <c r="G17" s="32">
        <v>42.66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45352</v>
      </c>
      <c r="B18" s="32">
        <v>542721</v>
      </c>
      <c r="C18" s="31" t="s">
        <v>986</v>
      </c>
      <c r="D18" s="31" t="s">
        <v>988</v>
      </c>
      <c r="E18" s="31" t="s">
        <v>562</v>
      </c>
      <c r="F18" s="84">
        <v>79901</v>
      </c>
      <c r="G18" s="32">
        <v>43.69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45352</v>
      </c>
      <c r="B19" s="32">
        <v>512149</v>
      </c>
      <c r="C19" s="31" t="s">
        <v>989</v>
      </c>
      <c r="D19" s="31" t="s">
        <v>858</v>
      </c>
      <c r="E19" s="31" t="s">
        <v>562</v>
      </c>
      <c r="F19" s="84">
        <v>10500000</v>
      </c>
      <c r="G19" s="32">
        <v>1.53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45352</v>
      </c>
      <c r="B20" s="32">
        <v>531112</v>
      </c>
      <c r="C20" s="31" t="s">
        <v>990</v>
      </c>
      <c r="D20" s="31" t="s">
        <v>991</v>
      </c>
      <c r="E20" s="31" t="s">
        <v>561</v>
      </c>
      <c r="F20" s="84">
        <v>595000</v>
      </c>
      <c r="G20" s="32">
        <v>215.18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45352</v>
      </c>
      <c r="B21" s="32">
        <v>543439</v>
      </c>
      <c r="C21" s="31" t="s">
        <v>992</v>
      </c>
      <c r="D21" s="31" t="s">
        <v>993</v>
      </c>
      <c r="E21" s="31" t="s">
        <v>562</v>
      </c>
      <c r="F21" s="84">
        <v>198000</v>
      </c>
      <c r="G21" s="32">
        <v>16.16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45352</v>
      </c>
      <c r="B22" s="32">
        <v>530249</v>
      </c>
      <c r="C22" s="31" t="s">
        <v>923</v>
      </c>
      <c r="D22" s="31" t="s">
        <v>933</v>
      </c>
      <c r="E22" s="31" t="s">
        <v>562</v>
      </c>
      <c r="F22" s="84">
        <v>35000</v>
      </c>
      <c r="G22" s="32">
        <v>19.59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45352</v>
      </c>
      <c r="B23" s="32">
        <v>530249</v>
      </c>
      <c r="C23" s="31" t="s">
        <v>923</v>
      </c>
      <c r="D23" s="31" t="s">
        <v>924</v>
      </c>
      <c r="E23" s="31" t="s">
        <v>561</v>
      </c>
      <c r="F23" s="84">
        <v>38035</v>
      </c>
      <c r="G23" s="32">
        <v>19.649999999999999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45352</v>
      </c>
      <c r="B24" s="32">
        <v>543435</v>
      </c>
      <c r="C24" s="31" t="s">
        <v>994</v>
      </c>
      <c r="D24" s="31" t="s">
        <v>943</v>
      </c>
      <c r="E24" s="31" t="s">
        <v>561</v>
      </c>
      <c r="F24" s="84">
        <v>43160</v>
      </c>
      <c r="G24" s="32">
        <v>180.71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45352</v>
      </c>
      <c r="B25" s="32">
        <v>543435</v>
      </c>
      <c r="C25" s="31" t="s">
        <v>994</v>
      </c>
      <c r="D25" s="31" t="s">
        <v>995</v>
      </c>
      <c r="E25" s="31" t="s">
        <v>562</v>
      </c>
      <c r="F25" s="84">
        <v>43160</v>
      </c>
      <c r="G25" s="32">
        <v>180.71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45352</v>
      </c>
      <c r="B26" s="32">
        <v>512379</v>
      </c>
      <c r="C26" s="31" t="s">
        <v>925</v>
      </c>
      <c r="D26" s="31" t="s">
        <v>996</v>
      </c>
      <c r="E26" s="31" t="s">
        <v>562</v>
      </c>
      <c r="F26" s="84">
        <v>2200000</v>
      </c>
      <c r="G26" s="32">
        <v>21.5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45352</v>
      </c>
      <c r="B27" s="32">
        <v>512379</v>
      </c>
      <c r="C27" s="31" t="s">
        <v>925</v>
      </c>
      <c r="D27" s="31" t="s">
        <v>930</v>
      </c>
      <c r="E27" s="31" t="s">
        <v>561</v>
      </c>
      <c r="F27" s="84">
        <v>2217764</v>
      </c>
      <c r="G27" s="32">
        <v>21.5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45352</v>
      </c>
      <c r="B28" s="32">
        <v>512379</v>
      </c>
      <c r="C28" s="31" t="s">
        <v>925</v>
      </c>
      <c r="D28" s="31" t="s">
        <v>930</v>
      </c>
      <c r="E28" s="31" t="s">
        <v>562</v>
      </c>
      <c r="F28" s="84">
        <v>3121367</v>
      </c>
      <c r="G28" s="32">
        <v>21.35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45352</v>
      </c>
      <c r="B29" s="32">
        <v>540811</v>
      </c>
      <c r="C29" s="31" t="s">
        <v>997</v>
      </c>
      <c r="D29" s="31" t="s">
        <v>998</v>
      </c>
      <c r="E29" s="31" t="s">
        <v>562</v>
      </c>
      <c r="F29" s="84">
        <v>85000</v>
      </c>
      <c r="G29" s="32">
        <v>24.47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45352</v>
      </c>
      <c r="B30" s="32">
        <v>543594</v>
      </c>
      <c r="C30" s="31" t="s">
        <v>999</v>
      </c>
      <c r="D30" s="31" t="s">
        <v>1000</v>
      </c>
      <c r="E30" s="31" t="s">
        <v>562</v>
      </c>
      <c r="F30" s="84">
        <v>207000</v>
      </c>
      <c r="G30" s="32">
        <v>11.55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45352</v>
      </c>
      <c r="B31" s="32">
        <v>543594</v>
      </c>
      <c r="C31" s="31" t="s">
        <v>999</v>
      </c>
      <c r="D31" s="31" t="s">
        <v>950</v>
      </c>
      <c r="E31" s="31" t="s">
        <v>561</v>
      </c>
      <c r="F31" s="84">
        <v>192000</v>
      </c>
      <c r="G31" s="32">
        <v>11.54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45352</v>
      </c>
      <c r="B32" s="32">
        <v>543594</v>
      </c>
      <c r="C32" s="31" t="s">
        <v>999</v>
      </c>
      <c r="D32" s="31" t="s">
        <v>950</v>
      </c>
      <c r="E32" s="31" t="s">
        <v>562</v>
      </c>
      <c r="F32" s="84">
        <v>90000</v>
      </c>
      <c r="G32" s="32">
        <v>11.58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45352</v>
      </c>
      <c r="B33" s="32">
        <v>543746</v>
      </c>
      <c r="C33" s="31" t="s">
        <v>944</v>
      </c>
      <c r="D33" s="31" t="s">
        <v>945</v>
      </c>
      <c r="E33" s="31" t="s">
        <v>562</v>
      </c>
      <c r="F33" s="84">
        <v>16200</v>
      </c>
      <c r="G33" s="32">
        <v>264.11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45352</v>
      </c>
      <c r="B34" s="32">
        <v>504351</v>
      </c>
      <c r="C34" s="31" t="s">
        <v>1001</v>
      </c>
      <c r="D34" s="31" t="s">
        <v>858</v>
      </c>
      <c r="E34" s="31" t="s">
        <v>562</v>
      </c>
      <c r="F34" s="84">
        <v>7300000</v>
      </c>
      <c r="G34" s="32">
        <v>3.45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45352</v>
      </c>
      <c r="B35" s="32">
        <v>542802</v>
      </c>
      <c r="C35" s="31" t="s">
        <v>946</v>
      </c>
      <c r="D35" s="31" t="s">
        <v>947</v>
      </c>
      <c r="E35" s="31" t="s">
        <v>562</v>
      </c>
      <c r="F35" s="84">
        <v>1140767</v>
      </c>
      <c r="G35" s="32">
        <v>4.54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45352</v>
      </c>
      <c r="B36" s="32">
        <v>542918</v>
      </c>
      <c r="C36" s="31" t="s">
        <v>948</v>
      </c>
      <c r="D36" s="31" t="s">
        <v>949</v>
      </c>
      <c r="E36" s="31" t="s">
        <v>561</v>
      </c>
      <c r="F36" s="84">
        <v>72955</v>
      </c>
      <c r="G36" s="32">
        <v>24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45352</v>
      </c>
      <c r="B37" s="32">
        <v>542918</v>
      </c>
      <c r="C37" s="31" t="s">
        <v>948</v>
      </c>
      <c r="D37" s="31" t="s">
        <v>1002</v>
      </c>
      <c r="E37" s="31" t="s">
        <v>562</v>
      </c>
      <c r="F37" s="84">
        <v>540000</v>
      </c>
      <c r="G37" s="32">
        <v>24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45352</v>
      </c>
      <c r="B38" s="32">
        <v>542918</v>
      </c>
      <c r="C38" s="31" t="s">
        <v>948</v>
      </c>
      <c r="D38" s="31" t="s">
        <v>1003</v>
      </c>
      <c r="E38" s="31" t="s">
        <v>561</v>
      </c>
      <c r="F38" s="84">
        <v>490000</v>
      </c>
      <c r="G38" s="32">
        <v>24.01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45352</v>
      </c>
      <c r="B39" s="32">
        <v>513309</v>
      </c>
      <c r="C39" s="31" t="s">
        <v>934</v>
      </c>
      <c r="D39" s="31" t="s">
        <v>927</v>
      </c>
      <c r="E39" s="31" t="s">
        <v>562</v>
      </c>
      <c r="F39" s="84">
        <v>55285</v>
      </c>
      <c r="G39" s="32">
        <v>18.98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45352</v>
      </c>
      <c r="B40" s="32">
        <v>530469</v>
      </c>
      <c r="C40" s="31" t="s">
        <v>935</v>
      </c>
      <c r="D40" s="31" t="s">
        <v>936</v>
      </c>
      <c r="E40" s="31" t="s">
        <v>562</v>
      </c>
      <c r="F40" s="84">
        <v>25000</v>
      </c>
      <c r="G40" s="32">
        <v>13.6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45352</v>
      </c>
      <c r="B41" s="32">
        <v>530469</v>
      </c>
      <c r="C41" s="31" t="s">
        <v>935</v>
      </c>
      <c r="D41" s="31" t="s">
        <v>858</v>
      </c>
      <c r="E41" s="31" t="s">
        <v>561</v>
      </c>
      <c r="F41" s="84">
        <v>30000</v>
      </c>
      <c r="G41" s="32">
        <v>13.6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45352</v>
      </c>
      <c r="B42" s="32">
        <v>541983</v>
      </c>
      <c r="C42" s="31" t="s">
        <v>1004</v>
      </c>
      <c r="D42" s="31" t="s">
        <v>1005</v>
      </c>
      <c r="E42" s="31" t="s">
        <v>561</v>
      </c>
      <c r="F42" s="84">
        <v>73000</v>
      </c>
      <c r="G42" s="32">
        <v>30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45352</v>
      </c>
      <c r="B43" s="32">
        <v>508918</v>
      </c>
      <c r="C43" s="31" t="s">
        <v>1006</v>
      </c>
      <c r="D43" s="31" t="s">
        <v>1007</v>
      </c>
      <c r="E43" s="31" t="s">
        <v>562</v>
      </c>
      <c r="F43" s="84">
        <v>41000</v>
      </c>
      <c r="G43" s="32">
        <v>26.61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45352</v>
      </c>
      <c r="B44" s="32">
        <v>530557</v>
      </c>
      <c r="C44" s="31" t="s">
        <v>1008</v>
      </c>
      <c r="D44" s="31" t="s">
        <v>1009</v>
      </c>
      <c r="E44" s="31" t="s">
        <v>561</v>
      </c>
      <c r="F44" s="84">
        <v>9514689</v>
      </c>
      <c r="G44" s="32">
        <v>0.75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45352</v>
      </c>
      <c r="B45" s="32">
        <v>530557</v>
      </c>
      <c r="C45" s="31" t="s">
        <v>1008</v>
      </c>
      <c r="D45" s="31" t="s">
        <v>1009</v>
      </c>
      <c r="E45" s="31" t="s">
        <v>562</v>
      </c>
      <c r="F45" s="84">
        <v>9618759</v>
      </c>
      <c r="G45" s="32">
        <v>0.75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45352</v>
      </c>
      <c r="B46" s="32">
        <v>532722</v>
      </c>
      <c r="C46" s="31" t="s">
        <v>1010</v>
      </c>
      <c r="D46" s="31" t="s">
        <v>922</v>
      </c>
      <c r="E46" s="31" t="s">
        <v>561</v>
      </c>
      <c r="F46" s="84">
        <v>400000</v>
      </c>
      <c r="G46" s="32">
        <v>68.209999999999994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45352</v>
      </c>
      <c r="B47" s="32">
        <v>512489</v>
      </c>
      <c r="C47" s="31" t="s">
        <v>1011</v>
      </c>
      <c r="D47" s="31" t="s">
        <v>1012</v>
      </c>
      <c r="E47" s="31" t="s">
        <v>562</v>
      </c>
      <c r="F47" s="84">
        <v>10849</v>
      </c>
      <c r="G47" s="32">
        <v>102.85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45352</v>
      </c>
      <c r="B48" s="32">
        <v>535657</v>
      </c>
      <c r="C48" s="31" t="s">
        <v>1013</v>
      </c>
      <c r="D48" s="31" t="s">
        <v>1014</v>
      </c>
      <c r="E48" s="31" t="s">
        <v>562</v>
      </c>
      <c r="F48" s="84">
        <v>66899</v>
      </c>
      <c r="G48" s="32">
        <v>16.96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45352</v>
      </c>
      <c r="B49" s="32">
        <v>538742</v>
      </c>
      <c r="C49" s="31" t="s">
        <v>1015</v>
      </c>
      <c r="D49" s="31" t="s">
        <v>1016</v>
      </c>
      <c r="E49" s="31" t="s">
        <v>562</v>
      </c>
      <c r="F49" s="84">
        <v>67641</v>
      </c>
      <c r="G49" s="32">
        <v>25.5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45352</v>
      </c>
      <c r="B50" s="32">
        <v>543617</v>
      </c>
      <c r="C50" s="31" t="s">
        <v>1017</v>
      </c>
      <c r="D50" s="31" t="s">
        <v>1018</v>
      </c>
      <c r="E50" s="31" t="s">
        <v>561</v>
      </c>
      <c r="F50" s="84">
        <v>30000</v>
      </c>
      <c r="G50" s="32">
        <v>59.95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45352</v>
      </c>
      <c r="B51" s="32">
        <v>543617</v>
      </c>
      <c r="C51" s="31" t="s">
        <v>1017</v>
      </c>
      <c r="D51" s="31" t="s">
        <v>1019</v>
      </c>
      <c r="E51" s="31" t="s">
        <v>562</v>
      </c>
      <c r="F51" s="84">
        <v>30000</v>
      </c>
      <c r="G51" s="32">
        <v>59.95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45352</v>
      </c>
      <c r="B52" s="32">
        <v>530025</v>
      </c>
      <c r="C52" s="31" t="s">
        <v>1020</v>
      </c>
      <c r="D52" s="31" t="s">
        <v>1021</v>
      </c>
      <c r="E52" s="31" t="s">
        <v>561</v>
      </c>
      <c r="F52" s="84">
        <v>35299</v>
      </c>
      <c r="G52" s="32">
        <v>21.87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45352</v>
      </c>
      <c r="B53" s="32">
        <v>526544</v>
      </c>
      <c r="C53" s="31" t="s">
        <v>1022</v>
      </c>
      <c r="D53" s="31" t="s">
        <v>1023</v>
      </c>
      <c r="E53" s="31" t="s">
        <v>561</v>
      </c>
      <c r="F53" s="84">
        <v>500000</v>
      </c>
      <c r="G53" s="32">
        <v>5.5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45352</v>
      </c>
      <c r="B54" s="32">
        <v>526544</v>
      </c>
      <c r="C54" s="31" t="s">
        <v>1022</v>
      </c>
      <c r="D54" s="31" t="s">
        <v>1024</v>
      </c>
      <c r="E54" s="31" t="s">
        <v>561</v>
      </c>
      <c r="F54" s="84">
        <v>500000</v>
      </c>
      <c r="G54" s="32">
        <v>5.5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45352</v>
      </c>
      <c r="B55" s="32">
        <v>526544</v>
      </c>
      <c r="C55" s="31" t="s">
        <v>1022</v>
      </c>
      <c r="D55" s="31" t="s">
        <v>1025</v>
      </c>
      <c r="E55" s="31" t="s">
        <v>561</v>
      </c>
      <c r="F55" s="84">
        <v>984320</v>
      </c>
      <c r="G55" s="32">
        <v>5.56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45352</v>
      </c>
      <c r="B56" s="32">
        <v>526544</v>
      </c>
      <c r="C56" s="31" t="s">
        <v>1022</v>
      </c>
      <c r="D56" s="31" t="s">
        <v>1026</v>
      </c>
      <c r="E56" s="31" t="s">
        <v>562</v>
      </c>
      <c r="F56" s="84">
        <v>950292</v>
      </c>
      <c r="G56" s="32">
        <v>5.56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45352</v>
      </c>
      <c r="B57" s="32">
        <v>526544</v>
      </c>
      <c r="C57" s="31" t="s">
        <v>1022</v>
      </c>
      <c r="D57" s="31" t="s">
        <v>1026</v>
      </c>
      <c r="E57" s="31" t="s">
        <v>562</v>
      </c>
      <c r="F57" s="84">
        <v>1287480</v>
      </c>
      <c r="G57" s="32">
        <v>5.5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45352</v>
      </c>
      <c r="B58" s="32">
        <v>540147</v>
      </c>
      <c r="C58" s="31" t="s">
        <v>937</v>
      </c>
      <c r="D58" s="31" t="s">
        <v>931</v>
      </c>
      <c r="E58" s="31" t="s">
        <v>561</v>
      </c>
      <c r="F58" s="84">
        <v>137082</v>
      </c>
      <c r="G58" s="32">
        <v>5.55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45352</v>
      </c>
      <c r="B59" s="32">
        <v>540147</v>
      </c>
      <c r="C59" s="31" t="s">
        <v>937</v>
      </c>
      <c r="D59" s="31" t="s">
        <v>931</v>
      </c>
      <c r="E59" s="31" t="s">
        <v>562</v>
      </c>
      <c r="F59" s="84">
        <v>399524</v>
      </c>
      <c r="G59" s="32">
        <v>5.58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45352</v>
      </c>
      <c r="B60" s="32">
        <v>505515</v>
      </c>
      <c r="C60" s="31" t="s">
        <v>1027</v>
      </c>
      <c r="D60" s="31" t="s">
        <v>858</v>
      </c>
      <c r="E60" s="31" t="s">
        <v>562</v>
      </c>
      <c r="F60" s="84">
        <v>50000</v>
      </c>
      <c r="G60" s="32">
        <v>8.93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45352</v>
      </c>
      <c r="B61" s="32">
        <v>505515</v>
      </c>
      <c r="C61" s="31" t="s">
        <v>1027</v>
      </c>
      <c r="D61" s="31" t="s">
        <v>1028</v>
      </c>
      <c r="E61" s="31" t="s">
        <v>561</v>
      </c>
      <c r="F61" s="84">
        <v>43500</v>
      </c>
      <c r="G61" s="32">
        <v>9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45352</v>
      </c>
      <c r="B62" s="32">
        <v>513472</v>
      </c>
      <c r="C62" s="31" t="s">
        <v>951</v>
      </c>
      <c r="D62" s="31" t="s">
        <v>858</v>
      </c>
      <c r="E62" s="31" t="s">
        <v>561</v>
      </c>
      <c r="F62" s="84">
        <v>11425</v>
      </c>
      <c r="G62" s="32">
        <v>106.4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45352</v>
      </c>
      <c r="B63" s="32">
        <v>513472</v>
      </c>
      <c r="C63" s="31" t="s">
        <v>951</v>
      </c>
      <c r="D63" s="31" t="s">
        <v>858</v>
      </c>
      <c r="E63" s="31" t="s">
        <v>562</v>
      </c>
      <c r="F63" s="84">
        <v>44505</v>
      </c>
      <c r="G63" s="32">
        <v>117.51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45352</v>
      </c>
      <c r="B64" s="32">
        <v>540269</v>
      </c>
      <c r="C64" s="31" t="s">
        <v>1029</v>
      </c>
      <c r="D64" s="31" t="s">
        <v>1030</v>
      </c>
      <c r="E64" s="31" t="s">
        <v>562</v>
      </c>
      <c r="F64" s="84">
        <v>170000</v>
      </c>
      <c r="G64" s="32">
        <v>12.15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45352</v>
      </c>
      <c r="B65" s="32">
        <v>540269</v>
      </c>
      <c r="C65" s="31" t="s">
        <v>1029</v>
      </c>
      <c r="D65" s="31" t="s">
        <v>945</v>
      </c>
      <c r="E65" s="31" t="s">
        <v>561</v>
      </c>
      <c r="F65" s="84">
        <v>170000</v>
      </c>
      <c r="G65" s="32">
        <v>12.15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45352</v>
      </c>
      <c r="B66" s="32">
        <v>531370</v>
      </c>
      <c r="C66" s="31" t="s">
        <v>1031</v>
      </c>
      <c r="D66" s="31" t="s">
        <v>1032</v>
      </c>
      <c r="E66" s="31" t="s">
        <v>562</v>
      </c>
      <c r="F66" s="84">
        <v>43714</v>
      </c>
      <c r="G66" s="32">
        <v>22.91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45352</v>
      </c>
      <c r="B67" s="32">
        <v>531982</v>
      </c>
      <c r="C67" s="31" t="s">
        <v>952</v>
      </c>
      <c r="D67" s="31" t="s">
        <v>953</v>
      </c>
      <c r="E67" s="31" t="s">
        <v>562</v>
      </c>
      <c r="F67" s="84">
        <v>25000</v>
      </c>
      <c r="G67" s="32">
        <v>56.33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45352</v>
      </c>
      <c r="B68" s="32">
        <v>531982</v>
      </c>
      <c r="C68" s="31" t="s">
        <v>952</v>
      </c>
      <c r="D68" s="31" t="s">
        <v>1033</v>
      </c>
      <c r="E68" s="31" t="s">
        <v>562</v>
      </c>
      <c r="F68" s="84">
        <v>25000</v>
      </c>
      <c r="G68" s="32">
        <v>56.51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45352</v>
      </c>
      <c r="B69" s="32">
        <v>543412</v>
      </c>
      <c r="C69" s="31" t="s">
        <v>507</v>
      </c>
      <c r="D69" s="31" t="s">
        <v>1034</v>
      </c>
      <c r="E69" s="31" t="s">
        <v>562</v>
      </c>
      <c r="F69" s="84">
        <v>10000000</v>
      </c>
      <c r="G69" s="32">
        <v>553.01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45352</v>
      </c>
      <c r="B70" s="32">
        <v>543412</v>
      </c>
      <c r="C70" s="31" t="s">
        <v>507</v>
      </c>
      <c r="D70" s="31" t="s">
        <v>1035</v>
      </c>
      <c r="E70" s="31" t="s">
        <v>561</v>
      </c>
      <c r="F70" s="84">
        <v>3000000</v>
      </c>
      <c r="G70" s="32">
        <v>553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45352</v>
      </c>
      <c r="B71" s="32">
        <v>537259</v>
      </c>
      <c r="C71" s="31" t="s">
        <v>1036</v>
      </c>
      <c r="D71" s="31" t="s">
        <v>1037</v>
      </c>
      <c r="E71" s="31" t="s">
        <v>562</v>
      </c>
      <c r="F71" s="84">
        <v>70000</v>
      </c>
      <c r="G71" s="32">
        <v>1183.04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45352</v>
      </c>
      <c r="B72" s="32">
        <v>543745</v>
      </c>
      <c r="C72" s="31" t="s">
        <v>954</v>
      </c>
      <c r="D72" s="31" t="s">
        <v>1038</v>
      </c>
      <c r="E72" s="31" t="s">
        <v>561</v>
      </c>
      <c r="F72" s="84">
        <v>114000</v>
      </c>
      <c r="G72" s="32">
        <v>8.5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45352</v>
      </c>
      <c r="B73" s="32">
        <v>543745</v>
      </c>
      <c r="C73" s="31" t="s">
        <v>954</v>
      </c>
      <c r="D73" s="31" t="s">
        <v>955</v>
      </c>
      <c r="E73" s="31" t="s">
        <v>562</v>
      </c>
      <c r="F73" s="84">
        <v>114000</v>
      </c>
      <c r="G73" s="32">
        <v>8.5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45352</v>
      </c>
      <c r="B74" s="32">
        <v>539310</v>
      </c>
      <c r="C74" s="31" t="s">
        <v>926</v>
      </c>
      <c r="D74" s="31" t="s">
        <v>927</v>
      </c>
      <c r="E74" s="31" t="s">
        <v>562</v>
      </c>
      <c r="F74" s="84">
        <v>826871</v>
      </c>
      <c r="G74" s="32">
        <v>75.930000000000007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45352</v>
      </c>
      <c r="B75" s="32">
        <v>539310</v>
      </c>
      <c r="C75" s="31" t="s">
        <v>926</v>
      </c>
      <c r="D75" s="31" t="s">
        <v>927</v>
      </c>
      <c r="E75" s="31" t="s">
        <v>561</v>
      </c>
      <c r="F75" s="84">
        <v>826871</v>
      </c>
      <c r="G75" s="32">
        <v>76.39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45352</v>
      </c>
      <c r="B76" s="32">
        <v>539310</v>
      </c>
      <c r="C76" s="31" t="s">
        <v>926</v>
      </c>
      <c r="D76" s="31" t="s">
        <v>1039</v>
      </c>
      <c r="E76" s="31" t="s">
        <v>562</v>
      </c>
      <c r="F76" s="84">
        <v>244000</v>
      </c>
      <c r="G76" s="32">
        <v>75.59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45352</v>
      </c>
      <c r="B77" s="32">
        <v>539310</v>
      </c>
      <c r="C77" s="31" t="s">
        <v>926</v>
      </c>
      <c r="D77" s="31" t="s">
        <v>1040</v>
      </c>
      <c r="E77" s="31" t="s">
        <v>562</v>
      </c>
      <c r="F77" s="84">
        <v>255000</v>
      </c>
      <c r="G77" s="32">
        <v>75.489999999999995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45352</v>
      </c>
      <c r="B78" s="32">
        <v>539310</v>
      </c>
      <c r="C78" s="31" t="s">
        <v>926</v>
      </c>
      <c r="D78" s="31" t="s">
        <v>1040</v>
      </c>
      <c r="E78" s="31" t="s">
        <v>561</v>
      </c>
      <c r="F78" s="84">
        <v>130000</v>
      </c>
      <c r="G78" s="32">
        <v>73.8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45352</v>
      </c>
      <c r="B79" s="32">
        <v>541338</v>
      </c>
      <c r="C79" s="31" t="s">
        <v>938</v>
      </c>
      <c r="D79" s="31" t="s">
        <v>1041</v>
      </c>
      <c r="E79" s="31" t="s">
        <v>561</v>
      </c>
      <c r="F79" s="84">
        <v>66000</v>
      </c>
      <c r="G79" s="32">
        <v>54.29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45352</v>
      </c>
      <c r="B80" s="32">
        <v>541338</v>
      </c>
      <c r="C80" s="31" t="s">
        <v>938</v>
      </c>
      <c r="D80" s="31" t="s">
        <v>1042</v>
      </c>
      <c r="E80" s="31" t="s">
        <v>562</v>
      </c>
      <c r="F80" s="84">
        <v>43863</v>
      </c>
      <c r="G80" s="32">
        <v>54.52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45352</v>
      </c>
      <c r="B81" s="32">
        <v>541338</v>
      </c>
      <c r="C81" s="31" t="s">
        <v>938</v>
      </c>
      <c r="D81" s="31" t="s">
        <v>1042</v>
      </c>
      <c r="E81" s="31" t="s">
        <v>561</v>
      </c>
      <c r="F81" s="84">
        <v>69500</v>
      </c>
      <c r="G81" s="32">
        <v>54.45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45352</v>
      </c>
      <c r="B82" s="32">
        <v>506685</v>
      </c>
      <c r="C82" s="31" t="s">
        <v>1043</v>
      </c>
      <c r="D82" s="31" t="s">
        <v>1044</v>
      </c>
      <c r="E82" s="31" t="s">
        <v>561</v>
      </c>
      <c r="F82" s="84">
        <v>147755</v>
      </c>
      <c r="G82" s="32">
        <v>399.96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45352</v>
      </c>
      <c r="B83" s="32" t="s">
        <v>1045</v>
      </c>
      <c r="C83" s="31" t="s">
        <v>1046</v>
      </c>
      <c r="D83" s="31" t="s">
        <v>1047</v>
      </c>
      <c r="E83" s="31" t="s">
        <v>561</v>
      </c>
      <c r="F83" s="84">
        <v>884244</v>
      </c>
      <c r="G83" s="32">
        <v>17.059999999999999</v>
      </c>
      <c r="H83" s="32" t="s">
        <v>844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45352</v>
      </c>
      <c r="B84" s="32" t="s">
        <v>909</v>
      </c>
      <c r="C84" s="31" t="s">
        <v>910</v>
      </c>
      <c r="D84" s="31" t="s">
        <v>887</v>
      </c>
      <c r="E84" s="31" t="s">
        <v>561</v>
      </c>
      <c r="F84" s="84">
        <v>407908</v>
      </c>
      <c r="G84" s="32">
        <v>53.16</v>
      </c>
      <c r="H84" s="32" t="s">
        <v>844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45352</v>
      </c>
      <c r="B85" s="32" t="s">
        <v>909</v>
      </c>
      <c r="C85" s="31" t="s">
        <v>910</v>
      </c>
      <c r="D85" s="31" t="s">
        <v>1048</v>
      </c>
      <c r="E85" s="31" t="s">
        <v>561</v>
      </c>
      <c r="F85" s="84">
        <v>385001</v>
      </c>
      <c r="G85" s="32">
        <v>54.4</v>
      </c>
      <c r="H85" s="32" t="s">
        <v>844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45352</v>
      </c>
      <c r="B86" s="32" t="s">
        <v>1049</v>
      </c>
      <c r="C86" s="31" t="s">
        <v>1050</v>
      </c>
      <c r="D86" s="31" t="s">
        <v>1051</v>
      </c>
      <c r="E86" s="31" t="s">
        <v>561</v>
      </c>
      <c r="F86" s="84">
        <v>667877</v>
      </c>
      <c r="G86" s="32">
        <v>89.42</v>
      </c>
      <c r="H86" s="32" t="s">
        <v>844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45352</v>
      </c>
      <c r="B87" s="32" t="s">
        <v>1052</v>
      </c>
      <c r="C87" s="31" t="s">
        <v>1053</v>
      </c>
      <c r="D87" s="31" t="s">
        <v>1054</v>
      </c>
      <c r="E87" s="31" t="s">
        <v>561</v>
      </c>
      <c r="F87" s="84">
        <v>79000</v>
      </c>
      <c r="G87" s="32">
        <v>185.07</v>
      </c>
      <c r="H87" s="32" t="s">
        <v>844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45352</v>
      </c>
      <c r="B88" s="32" t="s">
        <v>1055</v>
      </c>
      <c r="C88" s="31" t="s">
        <v>1056</v>
      </c>
      <c r="D88" s="31" t="s">
        <v>1057</v>
      </c>
      <c r="E88" s="31" t="s">
        <v>561</v>
      </c>
      <c r="F88" s="84">
        <v>99000</v>
      </c>
      <c r="G88" s="32">
        <v>2.4500000000000002</v>
      </c>
      <c r="H88" s="32" t="s">
        <v>844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45352</v>
      </c>
      <c r="B89" s="32" t="s">
        <v>1058</v>
      </c>
      <c r="C89" s="31" t="s">
        <v>1059</v>
      </c>
      <c r="D89" s="31" t="s">
        <v>1060</v>
      </c>
      <c r="E89" s="31" t="s">
        <v>561</v>
      </c>
      <c r="F89" s="84">
        <v>1100000</v>
      </c>
      <c r="G89" s="32">
        <v>12.15</v>
      </c>
      <c r="H89" s="32" t="s">
        <v>844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45352</v>
      </c>
      <c r="B90" s="32" t="s">
        <v>1061</v>
      </c>
      <c r="C90" s="31" t="s">
        <v>1062</v>
      </c>
      <c r="D90" s="31" t="s">
        <v>931</v>
      </c>
      <c r="E90" s="31" t="s">
        <v>561</v>
      </c>
      <c r="F90" s="84">
        <v>429513</v>
      </c>
      <c r="G90" s="32">
        <v>311.52</v>
      </c>
      <c r="H90" s="32" t="s">
        <v>844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45352</v>
      </c>
      <c r="B91" s="32" t="s">
        <v>1061</v>
      </c>
      <c r="C91" s="31" t="s">
        <v>1062</v>
      </c>
      <c r="D91" s="31" t="s">
        <v>916</v>
      </c>
      <c r="E91" s="31" t="s">
        <v>561</v>
      </c>
      <c r="F91" s="84">
        <v>350471</v>
      </c>
      <c r="G91" s="32">
        <v>308.07</v>
      </c>
      <c r="H91" s="32" t="s">
        <v>844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45352</v>
      </c>
      <c r="B92" s="32" t="s">
        <v>1063</v>
      </c>
      <c r="C92" s="31" t="s">
        <v>1064</v>
      </c>
      <c r="D92" s="31" t="s">
        <v>1065</v>
      </c>
      <c r="E92" s="31" t="s">
        <v>561</v>
      </c>
      <c r="F92" s="84">
        <v>132500</v>
      </c>
      <c r="G92" s="32">
        <v>185.38</v>
      </c>
      <c r="H92" s="32" t="s">
        <v>844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45352</v>
      </c>
      <c r="B93" s="32" t="s">
        <v>1063</v>
      </c>
      <c r="C93" s="31" t="s">
        <v>1064</v>
      </c>
      <c r="D93" s="31" t="s">
        <v>1066</v>
      </c>
      <c r="E93" s="31" t="s">
        <v>561</v>
      </c>
      <c r="F93" s="84">
        <v>275799</v>
      </c>
      <c r="G93" s="32">
        <v>178.68</v>
      </c>
      <c r="H93" s="32" t="s">
        <v>844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45352</v>
      </c>
      <c r="B94" s="32" t="s">
        <v>1067</v>
      </c>
      <c r="C94" s="31" t="s">
        <v>1068</v>
      </c>
      <c r="D94" s="31" t="s">
        <v>1069</v>
      </c>
      <c r="E94" s="31" t="s">
        <v>561</v>
      </c>
      <c r="F94" s="84">
        <v>200000</v>
      </c>
      <c r="G94" s="32">
        <v>16.7</v>
      </c>
      <c r="H94" s="32" t="s">
        <v>844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45352</v>
      </c>
      <c r="B95" s="32" t="s">
        <v>422</v>
      </c>
      <c r="C95" s="31" t="s">
        <v>1070</v>
      </c>
      <c r="D95" s="31" t="s">
        <v>563</v>
      </c>
      <c r="E95" s="31" t="s">
        <v>561</v>
      </c>
      <c r="F95" s="84">
        <v>2690074</v>
      </c>
      <c r="G95" s="32">
        <v>128.83000000000001</v>
      </c>
      <c r="H95" s="32" t="s">
        <v>844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45352</v>
      </c>
      <c r="B96" s="32" t="s">
        <v>422</v>
      </c>
      <c r="C96" s="31" t="s">
        <v>1070</v>
      </c>
      <c r="D96" s="31" t="s">
        <v>887</v>
      </c>
      <c r="E96" s="31" t="s">
        <v>561</v>
      </c>
      <c r="F96" s="84">
        <v>3286085</v>
      </c>
      <c r="G96" s="32">
        <v>129.63999999999999</v>
      </c>
      <c r="H96" s="32" t="s">
        <v>844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45352</v>
      </c>
      <c r="B97" s="32" t="s">
        <v>1071</v>
      </c>
      <c r="C97" s="31" t="s">
        <v>1072</v>
      </c>
      <c r="D97" s="31" t="s">
        <v>563</v>
      </c>
      <c r="E97" s="31" t="s">
        <v>561</v>
      </c>
      <c r="F97" s="84">
        <v>633744</v>
      </c>
      <c r="G97" s="32">
        <v>120.4</v>
      </c>
      <c r="H97" s="32" t="s">
        <v>844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45352</v>
      </c>
      <c r="B98" s="32" t="s">
        <v>1071</v>
      </c>
      <c r="C98" s="31" t="s">
        <v>1072</v>
      </c>
      <c r="D98" s="31" t="s">
        <v>956</v>
      </c>
      <c r="E98" s="31" t="s">
        <v>561</v>
      </c>
      <c r="F98" s="84">
        <v>533625</v>
      </c>
      <c r="G98" s="32">
        <v>121.29</v>
      </c>
      <c r="H98" s="32" t="s">
        <v>844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45352</v>
      </c>
      <c r="B99" s="32" t="s">
        <v>1073</v>
      </c>
      <c r="C99" s="31" t="s">
        <v>1074</v>
      </c>
      <c r="D99" s="31" t="s">
        <v>1075</v>
      </c>
      <c r="E99" s="31" t="s">
        <v>561</v>
      </c>
      <c r="F99" s="84">
        <v>600000</v>
      </c>
      <c r="G99" s="32">
        <v>35.5</v>
      </c>
      <c r="H99" s="32" t="s">
        <v>844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45352</v>
      </c>
      <c r="B100" s="32" t="s">
        <v>1076</v>
      </c>
      <c r="C100" s="31" t="s">
        <v>1077</v>
      </c>
      <c r="D100" s="31" t="s">
        <v>931</v>
      </c>
      <c r="E100" s="31" t="s">
        <v>561</v>
      </c>
      <c r="F100" s="84">
        <v>219200</v>
      </c>
      <c r="G100" s="32">
        <v>150.31</v>
      </c>
      <c r="H100" s="32" t="s">
        <v>844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45352</v>
      </c>
      <c r="B101" s="32" t="s">
        <v>1076</v>
      </c>
      <c r="C101" s="31" t="s">
        <v>1077</v>
      </c>
      <c r="D101" s="31" t="s">
        <v>1078</v>
      </c>
      <c r="E101" s="31" t="s">
        <v>561</v>
      </c>
      <c r="F101" s="84">
        <v>148800</v>
      </c>
      <c r="G101" s="32">
        <v>151.30000000000001</v>
      </c>
      <c r="H101" s="32" t="s">
        <v>844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45352</v>
      </c>
      <c r="B102" s="32" t="s">
        <v>1079</v>
      </c>
      <c r="C102" s="31" t="s">
        <v>1080</v>
      </c>
      <c r="D102" s="31" t="s">
        <v>563</v>
      </c>
      <c r="E102" s="31" t="s">
        <v>561</v>
      </c>
      <c r="F102" s="84">
        <v>216008</v>
      </c>
      <c r="G102" s="32">
        <v>189.36</v>
      </c>
      <c r="H102" s="32" t="s">
        <v>844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45352</v>
      </c>
      <c r="B103" s="32" t="s">
        <v>959</v>
      </c>
      <c r="C103" s="31" t="s">
        <v>960</v>
      </c>
      <c r="D103" s="31" t="s">
        <v>563</v>
      </c>
      <c r="E103" s="31" t="s">
        <v>561</v>
      </c>
      <c r="F103" s="84">
        <v>1186785</v>
      </c>
      <c r="G103" s="32">
        <v>112.84</v>
      </c>
      <c r="H103" s="32" t="s">
        <v>844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45352</v>
      </c>
      <c r="B104" s="32" t="s">
        <v>959</v>
      </c>
      <c r="C104" s="31" t="s">
        <v>960</v>
      </c>
      <c r="D104" s="31" t="s">
        <v>964</v>
      </c>
      <c r="E104" s="31" t="s">
        <v>561</v>
      </c>
      <c r="F104" s="84">
        <v>897933</v>
      </c>
      <c r="G104" s="32">
        <v>117.01</v>
      </c>
      <c r="H104" s="32" t="s">
        <v>844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45352</v>
      </c>
      <c r="B105" s="32" t="s">
        <v>959</v>
      </c>
      <c r="C105" s="31" t="s">
        <v>960</v>
      </c>
      <c r="D105" s="31" t="s">
        <v>887</v>
      </c>
      <c r="E105" s="31" t="s">
        <v>561</v>
      </c>
      <c r="F105" s="84">
        <v>1225992</v>
      </c>
      <c r="G105" s="32">
        <v>115.93</v>
      </c>
      <c r="H105" s="32" t="s">
        <v>844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45352</v>
      </c>
      <c r="B106" s="32" t="s">
        <v>961</v>
      </c>
      <c r="C106" s="31" t="s">
        <v>962</v>
      </c>
      <c r="D106" s="31" t="s">
        <v>964</v>
      </c>
      <c r="E106" s="31" t="s">
        <v>561</v>
      </c>
      <c r="F106" s="84">
        <v>60294</v>
      </c>
      <c r="G106" s="32">
        <v>108.82</v>
      </c>
      <c r="H106" s="32" t="s">
        <v>844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45352</v>
      </c>
      <c r="B107" s="32" t="s">
        <v>961</v>
      </c>
      <c r="C107" s="31" t="s">
        <v>962</v>
      </c>
      <c r="D107" s="31" t="s">
        <v>563</v>
      </c>
      <c r="E107" s="31" t="s">
        <v>561</v>
      </c>
      <c r="F107" s="84">
        <v>141991</v>
      </c>
      <c r="G107" s="32">
        <v>109.99</v>
      </c>
      <c r="H107" s="32" t="s">
        <v>844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45352</v>
      </c>
      <c r="B108" s="32" t="s">
        <v>1081</v>
      </c>
      <c r="C108" s="31" t="s">
        <v>1082</v>
      </c>
      <c r="D108" s="31" t="s">
        <v>921</v>
      </c>
      <c r="E108" s="31" t="s">
        <v>561</v>
      </c>
      <c r="F108" s="84">
        <v>74400</v>
      </c>
      <c r="G108" s="32">
        <v>137.5</v>
      </c>
      <c r="H108" s="32" t="s">
        <v>844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45352</v>
      </c>
      <c r="B109" s="32" t="s">
        <v>1081</v>
      </c>
      <c r="C109" s="31" t="s">
        <v>1082</v>
      </c>
      <c r="D109" s="31" t="s">
        <v>1083</v>
      </c>
      <c r="E109" s="31" t="s">
        <v>561</v>
      </c>
      <c r="F109" s="84">
        <v>300000</v>
      </c>
      <c r="G109" s="32">
        <v>135</v>
      </c>
      <c r="H109" s="32" t="s">
        <v>844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45352</v>
      </c>
      <c r="B110" s="32" t="s">
        <v>1081</v>
      </c>
      <c r="C110" s="31" t="s">
        <v>1082</v>
      </c>
      <c r="D110" s="31" t="s">
        <v>1084</v>
      </c>
      <c r="E110" s="31" t="s">
        <v>561</v>
      </c>
      <c r="F110" s="84">
        <v>99600</v>
      </c>
      <c r="G110" s="32">
        <v>135</v>
      </c>
      <c r="H110" s="32" t="s">
        <v>844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45352</v>
      </c>
      <c r="B111" s="32" t="s">
        <v>1081</v>
      </c>
      <c r="C111" s="31" t="s">
        <v>1082</v>
      </c>
      <c r="D111" s="31" t="s">
        <v>965</v>
      </c>
      <c r="E111" s="31" t="s">
        <v>561</v>
      </c>
      <c r="F111" s="84">
        <v>110400</v>
      </c>
      <c r="G111" s="32">
        <v>135.72999999999999</v>
      </c>
      <c r="H111" s="32" t="s">
        <v>844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45352</v>
      </c>
      <c r="B112" s="32" t="s">
        <v>1085</v>
      </c>
      <c r="C112" s="31" t="s">
        <v>1086</v>
      </c>
      <c r="D112" s="31" t="s">
        <v>1087</v>
      </c>
      <c r="E112" s="31" t="s">
        <v>561</v>
      </c>
      <c r="F112" s="84">
        <v>74876</v>
      </c>
      <c r="G112" s="32">
        <v>186.57</v>
      </c>
      <c r="H112" s="32" t="s">
        <v>844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45352</v>
      </c>
      <c r="B113" s="32" t="s">
        <v>517</v>
      </c>
      <c r="C113" s="31" t="s">
        <v>1088</v>
      </c>
      <c r="D113" s="31" t="s">
        <v>1089</v>
      </c>
      <c r="E113" s="31" t="s">
        <v>561</v>
      </c>
      <c r="F113" s="84">
        <v>1574000</v>
      </c>
      <c r="G113" s="32">
        <v>698.15</v>
      </c>
      <c r="H113" s="32" t="s">
        <v>844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45352</v>
      </c>
      <c r="B114" s="32" t="s">
        <v>1090</v>
      </c>
      <c r="C114" s="31" t="s">
        <v>1091</v>
      </c>
      <c r="D114" s="31" t="s">
        <v>963</v>
      </c>
      <c r="E114" s="31" t="s">
        <v>561</v>
      </c>
      <c r="F114" s="84">
        <v>53771</v>
      </c>
      <c r="G114" s="32">
        <v>47.5</v>
      </c>
      <c r="H114" s="32" t="s">
        <v>844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45352</v>
      </c>
      <c r="B115" s="32" t="s">
        <v>1092</v>
      </c>
      <c r="C115" s="31" t="s">
        <v>1093</v>
      </c>
      <c r="D115" s="31" t="s">
        <v>1094</v>
      </c>
      <c r="E115" s="31" t="s">
        <v>561</v>
      </c>
      <c r="F115" s="84">
        <v>436492</v>
      </c>
      <c r="G115" s="32">
        <v>2.96</v>
      </c>
      <c r="H115" s="32" t="s">
        <v>844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45352</v>
      </c>
      <c r="B116" s="32" t="s">
        <v>1095</v>
      </c>
      <c r="C116" s="31" t="s">
        <v>1096</v>
      </c>
      <c r="D116" s="31" t="s">
        <v>563</v>
      </c>
      <c r="E116" s="31" t="s">
        <v>561</v>
      </c>
      <c r="F116" s="84">
        <v>110668</v>
      </c>
      <c r="G116" s="32">
        <v>565.96</v>
      </c>
      <c r="H116" s="32" t="s">
        <v>844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45352</v>
      </c>
      <c r="B117" s="32" t="s">
        <v>1097</v>
      </c>
      <c r="C117" s="31" t="s">
        <v>1098</v>
      </c>
      <c r="D117" s="31" t="s">
        <v>1099</v>
      </c>
      <c r="E117" s="31" t="s">
        <v>562</v>
      </c>
      <c r="F117" s="84">
        <v>250000</v>
      </c>
      <c r="G117" s="32">
        <v>25.1</v>
      </c>
      <c r="H117" s="32" t="s">
        <v>844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45352</v>
      </c>
      <c r="B118" s="32" t="s">
        <v>1097</v>
      </c>
      <c r="C118" s="31" t="s">
        <v>1098</v>
      </c>
      <c r="D118" s="31" t="s">
        <v>1100</v>
      </c>
      <c r="E118" s="31" t="s">
        <v>562</v>
      </c>
      <c r="F118" s="84">
        <v>255536</v>
      </c>
      <c r="G118" s="32">
        <v>24.93</v>
      </c>
      <c r="H118" s="32" t="s">
        <v>844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45352</v>
      </c>
      <c r="B119" s="32" t="s">
        <v>1045</v>
      </c>
      <c r="C119" s="31" t="s">
        <v>1046</v>
      </c>
      <c r="D119" s="31" t="s">
        <v>1047</v>
      </c>
      <c r="E119" s="31" t="s">
        <v>562</v>
      </c>
      <c r="F119" s="84">
        <v>30000</v>
      </c>
      <c r="G119" s="32">
        <v>17.05</v>
      </c>
      <c r="H119" s="32" t="s">
        <v>844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45352</v>
      </c>
      <c r="B120" s="32" t="s">
        <v>909</v>
      </c>
      <c r="C120" s="31" t="s">
        <v>910</v>
      </c>
      <c r="D120" s="31" t="s">
        <v>887</v>
      </c>
      <c r="E120" s="31" t="s">
        <v>562</v>
      </c>
      <c r="F120" s="84">
        <v>431684</v>
      </c>
      <c r="G120" s="32">
        <v>52.52</v>
      </c>
      <c r="H120" s="32" t="s">
        <v>844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45352</v>
      </c>
      <c r="B121" s="32" t="s">
        <v>909</v>
      </c>
      <c r="C121" s="31" t="s">
        <v>910</v>
      </c>
      <c r="D121" s="31" t="s">
        <v>1048</v>
      </c>
      <c r="E121" s="31" t="s">
        <v>562</v>
      </c>
      <c r="F121" s="84">
        <v>385001</v>
      </c>
      <c r="G121" s="32">
        <v>53.69</v>
      </c>
      <c r="H121" s="32" t="s">
        <v>844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45352</v>
      </c>
      <c r="B122" s="32" t="s">
        <v>1101</v>
      </c>
      <c r="C122" s="31" t="s">
        <v>1102</v>
      </c>
      <c r="D122" s="31" t="s">
        <v>1103</v>
      </c>
      <c r="E122" s="31" t="s">
        <v>562</v>
      </c>
      <c r="F122" s="84">
        <v>318742</v>
      </c>
      <c r="G122" s="32">
        <v>51.22</v>
      </c>
      <c r="H122" s="32" t="s">
        <v>844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45352</v>
      </c>
      <c r="B123" s="32" t="s">
        <v>1049</v>
      </c>
      <c r="C123" s="31" t="s">
        <v>1050</v>
      </c>
      <c r="D123" s="31" t="s">
        <v>1051</v>
      </c>
      <c r="E123" s="31" t="s">
        <v>562</v>
      </c>
      <c r="F123" s="84">
        <v>37967</v>
      </c>
      <c r="G123" s="32">
        <v>88.53</v>
      </c>
      <c r="H123" s="32" t="s">
        <v>844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45352</v>
      </c>
      <c r="B124" s="32" t="s">
        <v>1052</v>
      </c>
      <c r="C124" s="31" t="s">
        <v>1053</v>
      </c>
      <c r="D124" s="31" t="s">
        <v>1054</v>
      </c>
      <c r="E124" s="31" t="s">
        <v>562</v>
      </c>
      <c r="F124" s="84">
        <v>39500</v>
      </c>
      <c r="G124" s="32">
        <v>177.5</v>
      </c>
      <c r="H124" s="32" t="s">
        <v>844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45352</v>
      </c>
      <c r="B125" s="32" t="s">
        <v>273</v>
      </c>
      <c r="C125" s="31" t="s">
        <v>1104</v>
      </c>
      <c r="D125" s="31" t="s">
        <v>1105</v>
      </c>
      <c r="E125" s="31" t="s">
        <v>562</v>
      </c>
      <c r="F125" s="84">
        <v>7664750</v>
      </c>
      <c r="G125" s="32">
        <v>470.01</v>
      </c>
      <c r="H125" s="32" t="s">
        <v>844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45352</v>
      </c>
      <c r="B126" s="32" t="s">
        <v>1061</v>
      </c>
      <c r="C126" s="31" t="s">
        <v>1062</v>
      </c>
      <c r="D126" s="31" t="s">
        <v>916</v>
      </c>
      <c r="E126" s="31" t="s">
        <v>562</v>
      </c>
      <c r="F126" s="84">
        <v>39575</v>
      </c>
      <c r="G126" s="32">
        <v>306.52</v>
      </c>
      <c r="H126" s="32" t="s">
        <v>844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45352</v>
      </c>
      <c r="B127" s="32" t="s">
        <v>1061</v>
      </c>
      <c r="C127" s="31" t="s">
        <v>1062</v>
      </c>
      <c r="D127" s="31" t="s">
        <v>931</v>
      </c>
      <c r="E127" s="31" t="s">
        <v>562</v>
      </c>
      <c r="F127" s="84">
        <v>429513</v>
      </c>
      <c r="G127" s="32">
        <v>308.91000000000003</v>
      </c>
      <c r="H127" s="32" t="s">
        <v>844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45352</v>
      </c>
      <c r="B128" s="32" t="s">
        <v>1063</v>
      </c>
      <c r="C128" s="31" t="s">
        <v>1064</v>
      </c>
      <c r="D128" s="31" t="s">
        <v>1065</v>
      </c>
      <c r="E128" s="31" t="s">
        <v>562</v>
      </c>
      <c r="F128" s="84">
        <v>131042</v>
      </c>
      <c r="G128" s="32">
        <v>184.94</v>
      </c>
      <c r="H128" s="32" t="s">
        <v>844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45352</v>
      </c>
      <c r="B129" s="32" t="s">
        <v>1063</v>
      </c>
      <c r="C129" s="31" t="s">
        <v>1064</v>
      </c>
      <c r="D129" s="31" t="s">
        <v>1066</v>
      </c>
      <c r="E129" s="31" t="s">
        <v>562</v>
      </c>
      <c r="F129" s="84">
        <v>275799</v>
      </c>
      <c r="G129" s="32">
        <v>185.4</v>
      </c>
      <c r="H129" s="32" t="s">
        <v>844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45352</v>
      </c>
      <c r="B130" s="32" t="s">
        <v>422</v>
      </c>
      <c r="C130" s="31" t="s">
        <v>1070</v>
      </c>
      <c r="D130" s="31" t="s">
        <v>563</v>
      </c>
      <c r="E130" s="31" t="s">
        <v>562</v>
      </c>
      <c r="F130" s="84">
        <v>2690074</v>
      </c>
      <c r="G130" s="32">
        <v>128.96</v>
      </c>
      <c r="H130" s="32" t="s">
        <v>844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45352</v>
      </c>
      <c r="B131" s="32" t="s">
        <v>422</v>
      </c>
      <c r="C131" s="31" t="s">
        <v>1070</v>
      </c>
      <c r="D131" s="31" t="s">
        <v>887</v>
      </c>
      <c r="E131" s="31" t="s">
        <v>562</v>
      </c>
      <c r="F131" s="84">
        <v>3587172</v>
      </c>
      <c r="G131" s="32">
        <v>129.83000000000001</v>
      </c>
      <c r="H131" s="32" t="s">
        <v>844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45352</v>
      </c>
      <c r="B132" s="32" t="s">
        <v>1071</v>
      </c>
      <c r="C132" s="31" t="s">
        <v>1072</v>
      </c>
      <c r="D132" s="31" t="s">
        <v>956</v>
      </c>
      <c r="E132" s="31" t="s">
        <v>562</v>
      </c>
      <c r="F132" s="84">
        <v>578060</v>
      </c>
      <c r="G132" s="32">
        <v>120.95</v>
      </c>
      <c r="H132" s="32" t="s">
        <v>844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45352</v>
      </c>
      <c r="B133" s="32" t="s">
        <v>1071</v>
      </c>
      <c r="C133" s="31" t="s">
        <v>1072</v>
      </c>
      <c r="D133" s="31" t="s">
        <v>563</v>
      </c>
      <c r="E133" s="31" t="s">
        <v>562</v>
      </c>
      <c r="F133" s="84">
        <v>633744</v>
      </c>
      <c r="G133" s="32">
        <v>120.42</v>
      </c>
      <c r="H133" s="32" t="s">
        <v>844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45352</v>
      </c>
      <c r="B134" s="32" t="s">
        <v>957</v>
      </c>
      <c r="C134" s="31" t="s">
        <v>958</v>
      </c>
      <c r="D134" s="31" t="s">
        <v>914</v>
      </c>
      <c r="E134" s="31" t="s">
        <v>562</v>
      </c>
      <c r="F134" s="84">
        <v>150000</v>
      </c>
      <c r="G134" s="32">
        <v>45.7</v>
      </c>
      <c r="H134" s="32" t="s">
        <v>844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>
        <v>45352</v>
      </c>
      <c r="B135" s="32" t="s">
        <v>1076</v>
      </c>
      <c r="C135" s="31" t="s">
        <v>1077</v>
      </c>
      <c r="D135" s="31" t="s">
        <v>931</v>
      </c>
      <c r="E135" s="31" t="s">
        <v>562</v>
      </c>
      <c r="F135" s="84">
        <v>171200</v>
      </c>
      <c r="G135" s="32">
        <v>151.12</v>
      </c>
      <c r="H135" s="32" t="s">
        <v>844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>
        <v>45352</v>
      </c>
      <c r="B136" s="32" t="s">
        <v>1079</v>
      </c>
      <c r="C136" s="31" t="s">
        <v>1080</v>
      </c>
      <c r="D136" s="31" t="s">
        <v>563</v>
      </c>
      <c r="E136" s="31" t="s">
        <v>562</v>
      </c>
      <c r="F136" s="84">
        <v>216008</v>
      </c>
      <c r="G136" s="32">
        <v>189.51</v>
      </c>
      <c r="H136" s="32" t="s">
        <v>844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>
        <v>45352</v>
      </c>
      <c r="B137" s="32" t="s">
        <v>1106</v>
      </c>
      <c r="C137" s="31" t="s">
        <v>1107</v>
      </c>
      <c r="D137" s="31" t="s">
        <v>1108</v>
      </c>
      <c r="E137" s="31" t="s">
        <v>562</v>
      </c>
      <c r="F137" s="84">
        <v>1500000</v>
      </c>
      <c r="G137" s="32">
        <v>12.9</v>
      </c>
      <c r="H137" s="32" t="s">
        <v>844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>
        <v>45352</v>
      </c>
      <c r="B138" s="32" t="s">
        <v>959</v>
      </c>
      <c r="C138" s="31" t="s">
        <v>960</v>
      </c>
      <c r="D138" s="31" t="s">
        <v>887</v>
      </c>
      <c r="E138" s="31" t="s">
        <v>562</v>
      </c>
      <c r="F138" s="84">
        <v>1238753</v>
      </c>
      <c r="G138" s="32">
        <v>116.09</v>
      </c>
      <c r="H138" s="32" t="s">
        <v>844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>
        <v>45352</v>
      </c>
      <c r="B139" s="32" t="s">
        <v>959</v>
      </c>
      <c r="C139" s="31" t="s">
        <v>960</v>
      </c>
      <c r="D139" s="31" t="s">
        <v>563</v>
      </c>
      <c r="E139" s="31" t="s">
        <v>562</v>
      </c>
      <c r="F139" s="84">
        <v>1186785</v>
      </c>
      <c r="G139" s="32">
        <v>112.72</v>
      </c>
      <c r="H139" s="32" t="s">
        <v>844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>
        <v>45352</v>
      </c>
      <c r="B140" s="32" t="s">
        <v>959</v>
      </c>
      <c r="C140" s="31" t="s">
        <v>960</v>
      </c>
      <c r="D140" s="31" t="s">
        <v>964</v>
      </c>
      <c r="E140" s="31" t="s">
        <v>562</v>
      </c>
      <c r="F140" s="84">
        <v>897933</v>
      </c>
      <c r="G140" s="32">
        <v>117.13</v>
      </c>
      <c r="H140" s="32" t="s">
        <v>844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>
        <v>45352</v>
      </c>
      <c r="B141" s="32" t="s">
        <v>961</v>
      </c>
      <c r="C141" s="31" t="s">
        <v>962</v>
      </c>
      <c r="D141" s="31" t="s">
        <v>563</v>
      </c>
      <c r="E141" s="31" t="s">
        <v>562</v>
      </c>
      <c r="F141" s="84">
        <v>141991</v>
      </c>
      <c r="G141" s="32">
        <v>110.27</v>
      </c>
      <c r="H141" s="32" t="s">
        <v>844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>
        <v>45352</v>
      </c>
      <c r="B142" s="32" t="s">
        <v>961</v>
      </c>
      <c r="C142" s="31" t="s">
        <v>962</v>
      </c>
      <c r="D142" s="31" t="s">
        <v>964</v>
      </c>
      <c r="E142" s="31" t="s">
        <v>562</v>
      </c>
      <c r="F142" s="84">
        <v>60294</v>
      </c>
      <c r="G142" s="32">
        <v>109.28</v>
      </c>
      <c r="H142" s="32" t="s">
        <v>844</v>
      </c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>
        <v>45352</v>
      </c>
      <c r="B143" s="32" t="s">
        <v>1109</v>
      </c>
      <c r="C143" s="31" t="s">
        <v>1110</v>
      </c>
      <c r="D143" s="31" t="s">
        <v>1111</v>
      </c>
      <c r="E143" s="31" t="s">
        <v>562</v>
      </c>
      <c r="F143" s="84">
        <v>54000</v>
      </c>
      <c r="G143" s="32">
        <v>54.71</v>
      </c>
      <c r="H143" s="32" t="s">
        <v>844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>
        <v>45352</v>
      </c>
      <c r="B144" s="32" t="s">
        <v>517</v>
      </c>
      <c r="C144" s="31" t="s">
        <v>1088</v>
      </c>
      <c r="D144" s="31" t="s">
        <v>1112</v>
      </c>
      <c r="E144" s="31" t="s">
        <v>562</v>
      </c>
      <c r="F144" s="84">
        <v>3126653</v>
      </c>
      <c r="G144" s="32">
        <v>689.19</v>
      </c>
      <c r="H144" s="32" t="s">
        <v>844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>
        <v>45352</v>
      </c>
      <c r="B145" s="32" t="s">
        <v>1090</v>
      </c>
      <c r="C145" s="31" t="s">
        <v>1091</v>
      </c>
      <c r="D145" s="31" t="s">
        <v>963</v>
      </c>
      <c r="E145" s="31" t="s">
        <v>562</v>
      </c>
      <c r="F145" s="84">
        <v>3771</v>
      </c>
      <c r="G145" s="32">
        <v>47.9</v>
      </c>
      <c r="H145" s="32" t="s">
        <v>844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>
        <v>45352</v>
      </c>
      <c r="B146" s="32" t="s">
        <v>1095</v>
      </c>
      <c r="C146" s="31" t="s">
        <v>1096</v>
      </c>
      <c r="D146" s="31" t="s">
        <v>563</v>
      </c>
      <c r="E146" s="31" t="s">
        <v>562</v>
      </c>
      <c r="F146" s="84">
        <v>110668</v>
      </c>
      <c r="G146" s="32">
        <v>564.94000000000005</v>
      </c>
      <c r="H146" s="32" t="s">
        <v>844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/>
      <c r="B147" s="32"/>
      <c r="C147" s="31"/>
      <c r="D147" s="31"/>
      <c r="E147" s="31"/>
      <c r="F147" s="84"/>
      <c r="G147" s="32"/>
      <c r="H147" s="3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/>
      <c r="B148" s="32"/>
      <c r="C148" s="31"/>
      <c r="D148" s="31"/>
      <c r="E148" s="31"/>
      <c r="F148" s="84"/>
      <c r="G148" s="32"/>
      <c r="H148" s="3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/>
      <c r="B149" s="32"/>
      <c r="C149" s="31"/>
      <c r="D149" s="31"/>
      <c r="E149" s="31"/>
      <c r="F149" s="84"/>
      <c r="G149" s="32"/>
      <c r="H149" s="3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/>
      <c r="B150" s="32"/>
      <c r="C150" s="31"/>
      <c r="D150" s="31"/>
      <c r="E150" s="31"/>
      <c r="F150" s="84"/>
      <c r="G150" s="32"/>
      <c r="H150" s="3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1:28" ht="12.75" customHeight="1">
      <c r="A151" s="83"/>
      <c r="B151" s="32"/>
      <c r="C151" s="31"/>
      <c r="D151" s="31"/>
      <c r="E151" s="31"/>
      <c r="F151" s="84"/>
      <c r="G151" s="32"/>
      <c r="H151" s="3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ht="12.75" customHeight="1">
      <c r="A152" s="83"/>
      <c r="B152" s="32"/>
      <c r="C152" s="31"/>
      <c r="D152" s="31"/>
      <c r="E152" s="31"/>
      <c r="F152" s="84"/>
      <c r="G152" s="32"/>
      <c r="H152" s="3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1:28" ht="12.75" customHeight="1">
      <c r="A153" s="83"/>
      <c r="B153" s="32"/>
      <c r="C153" s="31"/>
      <c r="D153" s="31"/>
      <c r="E153" s="31"/>
      <c r="F153" s="84"/>
      <c r="G153" s="32"/>
      <c r="H153" s="3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1:28" ht="12.75" customHeight="1">
      <c r="A154" s="83"/>
      <c r="B154" s="32"/>
      <c r="C154" s="31"/>
      <c r="D154" s="31"/>
      <c r="E154" s="31"/>
      <c r="F154" s="84"/>
      <c r="G154" s="32"/>
      <c r="H154" s="3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1:28" ht="12.75" customHeight="1">
      <c r="A155" s="83"/>
      <c r="B155" s="32"/>
      <c r="C155" s="31"/>
      <c r="D155" s="31"/>
      <c r="E155" s="31"/>
      <c r="F155" s="84"/>
      <c r="G155" s="32"/>
      <c r="H155" s="3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1:28" ht="12.75" customHeight="1">
      <c r="A156" s="83"/>
      <c r="B156" s="32"/>
      <c r="C156" s="31"/>
      <c r="D156" s="31"/>
      <c r="E156" s="31"/>
      <c r="F156" s="84"/>
      <c r="G156" s="32"/>
      <c r="H156" s="3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1:28" ht="12.75" customHeight="1">
      <c r="A157" s="83"/>
      <c r="B157" s="32"/>
      <c r="C157" s="31"/>
      <c r="D157" s="31"/>
      <c r="E157" s="31"/>
      <c r="F157" s="84"/>
      <c r="G157" s="32"/>
      <c r="H157" s="3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1:28" ht="12.75" customHeight="1">
      <c r="A158" s="83"/>
      <c r="B158" s="32"/>
      <c r="C158" s="31"/>
      <c r="D158" s="31"/>
      <c r="E158" s="31"/>
      <c r="F158" s="84"/>
      <c r="G158" s="32"/>
      <c r="H158" s="3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1:28" ht="12.75" customHeight="1">
      <c r="A159" s="83"/>
      <c r="B159" s="32"/>
      <c r="C159" s="31"/>
      <c r="D159" s="31"/>
      <c r="E159" s="31"/>
      <c r="F159" s="84"/>
      <c r="G159" s="32"/>
      <c r="H159" s="3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ht="12.75" customHeight="1">
      <c r="A160" s="83"/>
      <c r="B160" s="32"/>
      <c r="C160" s="31"/>
      <c r="D160" s="31"/>
      <c r="E160" s="31"/>
      <c r="F160" s="84"/>
      <c r="G160" s="32"/>
      <c r="H160" s="3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  <row r="161" spans="1:28" ht="12.75" customHeight="1">
      <c r="A161" s="83"/>
      <c r="B161" s="32"/>
      <c r="C161" s="31"/>
      <c r="D161" s="31"/>
      <c r="E161" s="31"/>
      <c r="F161" s="84"/>
      <c r="G161" s="32"/>
      <c r="H161" s="3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</row>
    <row r="162" spans="1:28" ht="12.75" customHeight="1">
      <c r="A162" s="83"/>
      <c r="B162" s="32"/>
      <c r="C162" s="31"/>
      <c r="D162" s="31"/>
      <c r="E162" s="31"/>
      <c r="F162" s="84"/>
      <c r="G162" s="32"/>
      <c r="H162" s="3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</row>
    <row r="163" spans="1:28" ht="12.75" customHeight="1">
      <c r="A163" s="83"/>
      <c r="B163" s="32"/>
      <c r="C163" s="31"/>
      <c r="D163" s="31"/>
      <c r="E163" s="31"/>
      <c r="F163" s="84"/>
      <c r="G163" s="32"/>
      <c r="H163" s="3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</row>
    <row r="164" spans="1:28" ht="12.75" customHeight="1">
      <c r="A164" s="83"/>
      <c r="B164" s="32"/>
      <c r="C164" s="31"/>
      <c r="D164" s="31"/>
      <c r="E164" s="31"/>
      <c r="F164" s="84"/>
      <c r="G164" s="32"/>
      <c r="H164" s="3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</row>
    <row r="165" spans="1:28" ht="12.75" customHeight="1">
      <c r="A165" s="83"/>
      <c r="B165" s="32"/>
      <c r="C165" s="31"/>
      <c r="D165" s="31"/>
      <c r="E165" s="31"/>
      <c r="F165" s="84"/>
      <c r="G165" s="32"/>
      <c r="H165" s="3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</row>
    <row r="166" spans="1:28" ht="12.75" customHeight="1">
      <c r="A166" s="83"/>
      <c r="B166" s="32"/>
      <c r="C166" s="31"/>
      <c r="D166" s="31"/>
      <c r="E166" s="31"/>
      <c r="F166" s="84"/>
      <c r="G166" s="32"/>
      <c r="H166" s="3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</row>
    <row r="167" spans="1:28" ht="12.75" customHeight="1">
      <c r="A167" s="83"/>
      <c r="B167" s="32"/>
      <c r="C167" s="31"/>
      <c r="D167" s="31"/>
      <c r="E167" s="31"/>
      <c r="F167" s="84"/>
      <c r="G167" s="32"/>
      <c r="H167" s="3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</row>
    <row r="168" spans="1:28" ht="12.75" customHeight="1">
      <c r="A168" s="83"/>
      <c r="B168" s="32"/>
      <c r="C168" s="31"/>
      <c r="D168" s="31"/>
      <c r="E168" s="31"/>
      <c r="F168" s="84"/>
      <c r="G168" s="32"/>
      <c r="H168" s="3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</row>
    <row r="169" spans="1:28" ht="12.75" customHeight="1">
      <c r="A169" s="83"/>
      <c r="B169" s="32"/>
      <c r="C169" s="31"/>
      <c r="D169" s="31"/>
      <c r="E169" s="31"/>
      <c r="F169" s="84"/>
      <c r="G169" s="32"/>
      <c r="H169" s="3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</row>
    <row r="170" spans="1:28" ht="12.75" customHeight="1">
      <c r="A170" s="83"/>
      <c r="B170" s="32"/>
      <c r="C170" s="31"/>
      <c r="D170" s="31"/>
      <c r="E170" s="31"/>
      <c r="F170" s="84"/>
      <c r="G170" s="32"/>
      <c r="H170" s="3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</row>
    <row r="171" spans="1:28" ht="12.75" customHeight="1">
      <c r="A171" s="83"/>
      <c r="B171" s="32"/>
      <c r="C171" s="31"/>
      <c r="D171" s="31"/>
      <c r="E171" s="31"/>
      <c r="F171" s="84"/>
      <c r="G171" s="32"/>
      <c r="H171" s="3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</row>
    <row r="172" spans="1:28" ht="12.75" customHeight="1">
      <c r="A172" s="83"/>
      <c r="B172" s="32"/>
      <c r="C172" s="31"/>
      <c r="D172" s="31"/>
      <c r="E172" s="31"/>
      <c r="F172" s="84"/>
      <c r="G172" s="32"/>
      <c r="H172" s="3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</row>
    <row r="173" spans="1:28" ht="12.75" customHeight="1">
      <c r="A173" s="83"/>
      <c r="B173" s="32"/>
      <c r="C173" s="31"/>
      <c r="D173" s="31"/>
      <c r="E173" s="31"/>
      <c r="F173" s="84"/>
      <c r="G173" s="32"/>
      <c r="H173" s="3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</row>
    <row r="174" spans="1:28" ht="12.75" customHeight="1">
      <c r="A174" s="83"/>
      <c r="B174" s="32"/>
      <c r="C174" s="31"/>
      <c r="D174" s="31"/>
      <c r="E174" s="31"/>
      <c r="F174" s="84"/>
      <c r="G174" s="32"/>
      <c r="H174" s="3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</row>
    <row r="175" spans="1:28" ht="12.75" customHeight="1">
      <c r="A175" s="83"/>
      <c r="B175" s="32"/>
      <c r="C175" s="31"/>
      <c r="D175" s="31"/>
      <c r="E175" s="31"/>
      <c r="F175" s="84"/>
      <c r="G175" s="32"/>
      <c r="H175" s="3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</row>
    <row r="176" spans="1:28" ht="12.75" customHeight="1">
      <c r="A176" s="83"/>
      <c r="B176" s="32"/>
      <c r="C176" s="31"/>
      <c r="D176" s="31"/>
      <c r="E176" s="31"/>
      <c r="F176" s="84"/>
      <c r="G176" s="32"/>
      <c r="H176" s="3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</row>
    <row r="177" spans="1:28" ht="12.75" customHeight="1">
      <c r="A177" s="83"/>
      <c r="B177" s="32"/>
      <c r="C177" s="31"/>
      <c r="D177" s="31"/>
      <c r="E177" s="31"/>
      <c r="F177" s="84"/>
      <c r="G177" s="32"/>
      <c r="H177" s="3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</row>
    <row r="178" spans="1:28" ht="12.75" customHeight="1">
      <c r="A178" s="83"/>
      <c r="B178" s="32"/>
      <c r="C178" s="31"/>
      <c r="D178" s="31"/>
      <c r="E178" s="31"/>
      <c r="F178" s="84"/>
      <c r="G178" s="32"/>
      <c r="H178" s="3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</row>
    <row r="179" spans="1:28" ht="12.75" customHeight="1">
      <c r="A179" s="83"/>
      <c r="B179" s="32"/>
      <c r="C179" s="31"/>
      <c r="D179" s="31"/>
      <c r="E179" s="31"/>
      <c r="F179" s="84"/>
      <c r="G179" s="32"/>
      <c r="H179" s="3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49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982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45353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564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565</v>
      </c>
      <c r="E9" s="93" t="s">
        <v>566</v>
      </c>
      <c r="F9" s="93" t="s">
        <v>567</v>
      </c>
      <c r="G9" s="93" t="s">
        <v>568</v>
      </c>
      <c r="H9" s="93" t="s">
        <v>569</v>
      </c>
      <c r="I9" s="93" t="s">
        <v>570</v>
      </c>
      <c r="J9" s="92" t="s">
        <v>571</v>
      </c>
      <c r="K9" s="93" t="s">
        <v>572</v>
      </c>
      <c r="L9" s="95" t="s">
        <v>573</v>
      </c>
      <c r="M9" s="95" t="s">
        <v>574</v>
      </c>
      <c r="N9" s="93" t="s">
        <v>575</v>
      </c>
      <c r="O9" s="277" t="s">
        <v>576</v>
      </c>
      <c r="P9" s="221" t="s">
        <v>577</v>
      </c>
      <c r="Q9" s="221" t="s">
        <v>855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13">
        <v>1</v>
      </c>
      <c r="B10" s="210">
        <v>45321</v>
      </c>
      <c r="C10" s="214"/>
      <c r="D10" s="218" t="s">
        <v>211</v>
      </c>
      <c r="E10" s="215" t="s">
        <v>578</v>
      </c>
      <c r="F10" s="209" t="s">
        <v>873</v>
      </c>
      <c r="G10" s="211">
        <v>2640</v>
      </c>
      <c r="H10" s="209"/>
      <c r="I10" s="209" t="s">
        <v>874</v>
      </c>
      <c r="J10" s="211" t="s">
        <v>579</v>
      </c>
      <c r="K10" s="211"/>
      <c r="L10" s="212"/>
      <c r="M10" s="216"/>
      <c r="N10" s="211"/>
      <c r="O10" s="217"/>
      <c r="P10" s="212">
        <f>VLOOKUP(D10,'MidCap Intra'!$B$11:$C$568,2,0)</f>
        <v>2984.25</v>
      </c>
      <c r="Q10" s="263"/>
      <c r="S10" s="37" t="s">
        <v>580</v>
      </c>
    </row>
    <row r="11" spans="1:27" ht="15" customHeight="1">
      <c r="A11" s="213">
        <v>2</v>
      </c>
      <c r="B11" s="210">
        <v>45328</v>
      </c>
      <c r="C11" s="214"/>
      <c r="D11" s="218" t="s">
        <v>352</v>
      </c>
      <c r="E11" s="215" t="s">
        <v>578</v>
      </c>
      <c r="F11" s="209" t="s">
        <v>875</v>
      </c>
      <c r="G11" s="211">
        <v>1030</v>
      </c>
      <c r="H11" s="209"/>
      <c r="I11" s="209" t="s">
        <v>876</v>
      </c>
      <c r="J11" s="211" t="s">
        <v>579</v>
      </c>
      <c r="K11" s="211"/>
      <c r="L11" s="212"/>
      <c r="M11" s="216"/>
      <c r="N11" s="211"/>
      <c r="O11" s="217"/>
      <c r="P11" s="212">
        <f>VLOOKUP(D11,'MidCap Intra'!$B$11:$C$568,2,0)</f>
        <v>1081.55</v>
      </c>
      <c r="Q11" s="263"/>
      <c r="S11" s="37" t="s">
        <v>580</v>
      </c>
    </row>
    <row r="12" spans="1:27" ht="15" customHeight="1">
      <c r="A12" s="213">
        <v>3</v>
      </c>
      <c r="B12" s="210">
        <v>45330</v>
      </c>
      <c r="C12" s="214"/>
      <c r="D12" s="218" t="s">
        <v>168</v>
      </c>
      <c r="E12" s="215" t="s">
        <v>578</v>
      </c>
      <c r="F12" s="209" t="s">
        <v>877</v>
      </c>
      <c r="G12" s="211">
        <v>4990</v>
      </c>
      <c r="H12" s="209"/>
      <c r="I12" s="209" t="s">
        <v>878</v>
      </c>
      <c r="J12" s="211" t="s">
        <v>579</v>
      </c>
      <c r="K12" s="211"/>
      <c r="L12" s="212"/>
      <c r="M12" s="216"/>
      <c r="N12" s="211"/>
      <c r="O12" s="217"/>
      <c r="P12" s="212">
        <f>VLOOKUP(D12,'MidCap Intra'!$B$11:$C$568,2,0)</f>
        <v>5273.55</v>
      </c>
      <c r="Q12" s="263"/>
      <c r="S12" s="37" t="s">
        <v>580</v>
      </c>
    </row>
    <row r="13" spans="1:27" ht="15" customHeight="1">
      <c r="A13" s="213">
        <v>4</v>
      </c>
      <c r="B13" s="210">
        <v>45331</v>
      </c>
      <c r="C13" s="214"/>
      <c r="D13" s="218" t="s">
        <v>129</v>
      </c>
      <c r="E13" s="215" t="s">
        <v>578</v>
      </c>
      <c r="F13" s="209" t="s">
        <v>880</v>
      </c>
      <c r="G13" s="211">
        <v>1290</v>
      </c>
      <c r="H13" s="209"/>
      <c r="I13" s="209" t="s">
        <v>881</v>
      </c>
      <c r="J13" s="211" t="s">
        <v>579</v>
      </c>
      <c r="K13" s="211"/>
      <c r="L13" s="212"/>
      <c r="M13" s="216"/>
      <c r="N13" s="211"/>
      <c r="O13" s="217"/>
      <c r="P13" s="212">
        <f>VLOOKUP(D13,'MidCap Intra'!$B$11:$C$568,2,0)</f>
        <v>1430.75</v>
      </c>
      <c r="Q13" s="263"/>
      <c r="S13" s="37" t="s">
        <v>580</v>
      </c>
    </row>
    <row r="14" spans="1:27" ht="15" customHeight="1">
      <c r="A14" s="213">
        <v>5</v>
      </c>
      <c r="B14" s="210">
        <v>45338</v>
      </c>
      <c r="C14" s="214"/>
      <c r="D14" s="218" t="s">
        <v>856</v>
      </c>
      <c r="E14" s="215" t="s">
        <v>578</v>
      </c>
      <c r="F14" s="209" t="s">
        <v>889</v>
      </c>
      <c r="G14" s="211">
        <v>805</v>
      </c>
      <c r="H14" s="209"/>
      <c r="I14" s="209" t="s">
        <v>890</v>
      </c>
      <c r="J14" s="211" t="s">
        <v>579</v>
      </c>
      <c r="K14" s="211"/>
      <c r="L14" s="212"/>
      <c r="M14" s="216"/>
      <c r="N14" s="211"/>
      <c r="O14" s="217"/>
      <c r="P14" s="212">
        <f>VLOOKUP(D14,'MidCap Intra'!$B$11:$C$568,2,0)</f>
        <v>846.3</v>
      </c>
      <c r="Q14" s="263"/>
      <c r="S14" s="37" t="s">
        <v>772</v>
      </c>
    </row>
    <row r="15" spans="1:27" ht="15" customHeight="1">
      <c r="A15" s="213">
        <v>6</v>
      </c>
      <c r="B15" s="210">
        <v>45343</v>
      </c>
      <c r="C15" s="214"/>
      <c r="D15" s="218" t="s">
        <v>137</v>
      </c>
      <c r="E15" s="215" t="s">
        <v>578</v>
      </c>
      <c r="F15" s="209" t="s">
        <v>911</v>
      </c>
      <c r="G15" s="211">
        <v>164</v>
      </c>
      <c r="H15" s="209"/>
      <c r="I15" s="209" t="s">
        <v>912</v>
      </c>
      <c r="J15" s="211" t="s">
        <v>579</v>
      </c>
      <c r="K15" s="211"/>
      <c r="L15" s="212"/>
      <c r="M15" s="216"/>
      <c r="N15" s="211"/>
      <c r="O15" s="217"/>
      <c r="P15" s="212">
        <f>VLOOKUP(D15,'MidCap Intra'!$B$11:$C$568,2,0)</f>
        <v>189.65</v>
      </c>
      <c r="Q15" s="263"/>
      <c r="S15" s="37" t="s">
        <v>580</v>
      </c>
    </row>
    <row r="16" spans="1:27" ht="15" customHeight="1">
      <c r="A16" s="213">
        <v>7</v>
      </c>
      <c r="B16" s="210">
        <v>45345</v>
      </c>
      <c r="C16" s="214"/>
      <c r="D16" s="218" t="s">
        <v>879</v>
      </c>
      <c r="E16" s="215" t="s">
        <v>578</v>
      </c>
      <c r="F16" s="209" t="s">
        <v>917</v>
      </c>
      <c r="G16" s="211">
        <v>238</v>
      </c>
      <c r="H16" s="209"/>
      <c r="I16" s="209" t="s">
        <v>869</v>
      </c>
      <c r="J16" s="211" t="s">
        <v>579</v>
      </c>
      <c r="K16" s="211"/>
      <c r="L16" s="212"/>
      <c r="M16" s="216"/>
      <c r="N16" s="211"/>
      <c r="O16" s="217"/>
      <c r="P16" s="212"/>
      <c r="Q16" s="263"/>
      <c r="S16" s="37" t="s">
        <v>580</v>
      </c>
    </row>
    <row r="17" spans="1:39" ht="15" customHeight="1">
      <c r="A17" s="278">
        <v>8</v>
      </c>
      <c r="B17" s="279">
        <v>45351</v>
      </c>
      <c r="C17" s="280"/>
      <c r="D17" s="281" t="s">
        <v>422</v>
      </c>
      <c r="E17" s="282" t="s">
        <v>578</v>
      </c>
      <c r="F17" s="314">
        <v>119.5</v>
      </c>
      <c r="G17" s="207">
        <v>111.8</v>
      </c>
      <c r="H17" s="314">
        <v>125.5</v>
      </c>
      <c r="I17" s="314" t="s">
        <v>939</v>
      </c>
      <c r="J17" s="283" t="s">
        <v>908</v>
      </c>
      <c r="K17" s="283">
        <f t="shared" ref="K17" si="0">H17-F17</f>
        <v>6</v>
      </c>
      <c r="L17" s="284">
        <f t="shared" ref="L17" si="1">(F17*-0.3)/100</f>
        <v>-0.35850000000000004</v>
      </c>
      <c r="M17" s="285">
        <f t="shared" ref="M17" si="2">(K17+L17)/F17</f>
        <v>4.7209205020920499E-2</v>
      </c>
      <c r="N17" s="283" t="s">
        <v>581</v>
      </c>
      <c r="O17" s="286">
        <v>45352</v>
      </c>
      <c r="P17" s="299"/>
      <c r="Q17" s="263"/>
      <c r="S17" s="37" t="s">
        <v>580</v>
      </c>
    </row>
    <row r="18" spans="1:39" ht="15" customHeight="1">
      <c r="A18" s="213">
        <v>9</v>
      </c>
      <c r="B18" s="210">
        <v>45352</v>
      </c>
      <c r="C18" s="214"/>
      <c r="D18" s="218" t="s">
        <v>240</v>
      </c>
      <c r="E18" s="215" t="s">
        <v>578</v>
      </c>
      <c r="F18" s="209" t="s">
        <v>971</v>
      </c>
      <c r="G18" s="211">
        <v>477.5</v>
      </c>
      <c r="H18" s="209"/>
      <c r="I18" s="209" t="s">
        <v>972</v>
      </c>
      <c r="J18" s="211" t="s">
        <v>579</v>
      </c>
      <c r="K18" s="211"/>
      <c r="L18" s="212"/>
      <c r="M18" s="216"/>
      <c r="N18" s="211"/>
      <c r="O18" s="217"/>
      <c r="P18" s="212">
        <f>VLOOKUP(D18,'MidCap Intra'!$B$11:$C$568,2,0)</f>
        <v>519.1</v>
      </c>
      <c r="Q18" s="263"/>
      <c r="S18" s="37"/>
    </row>
    <row r="19" spans="1:39" ht="15" customHeight="1">
      <c r="A19" s="213"/>
      <c r="B19" s="210"/>
      <c r="C19" s="214"/>
      <c r="D19" s="218"/>
      <c r="E19" s="215"/>
      <c r="F19" s="209"/>
      <c r="G19" s="211"/>
      <c r="H19" s="209"/>
      <c r="I19" s="209"/>
      <c r="J19" s="211"/>
      <c r="K19" s="211"/>
      <c r="L19" s="212"/>
      <c r="M19" s="216"/>
      <c r="N19" s="211"/>
      <c r="O19" s="217"/>
      <c r="P19" s="212"/>
      <c r="Q19" s="263"/>
      <c r="S19" s="37"/>
    </row>
    <row r="20" spans="1:39" ht="15" customHeight="1">
      <c r="A20" s="213"/>
      <c r="B20" s="210"/>
      <c r="C20" s="214"/>
      <c r="D20" s="218"/>
      <c r="E20" s="215"/>
      <c r="F20" s="209"/>
      <c r="G20" s="211"/>
      <c r="H20" s="209"/>
      <c r="I20" s="209"/>
      <c r="J20" s="211"/>
      <c r="K20" s="211"/>
      <c r="L20" s="212"/>
      <c r="M20" s="216"/>
      <c r="N20" s="211"/>
      <c r="O20" s="217"/>
      <c r="P20" s="212"/>
      <c r="Q20" s="263"/>
      <c r="S20" s="37"/>
    </row>
    <row r="22" spans="1:39" ht="14.25" customHeight="1">
      <c r="A22" s="101"/>
      <c r="B22" s="102"/>
      <c r="C22" s="103"/>
      <c r="D22" s="104"/>
      <c r="E22" s="105"/>
      <c r="F22" s="105"/>
      <c r="G22" s="101"/>
      <c r="H22" s="105"/>
      <c r="I22" s="106"/>
      <c r="J22" s="107"/>
      <c r="K22" s="107"/>
      <c r="L22" s="108"/>
      <c r="M22" s="109"/>
      <c r="N22" s="110"/>
      <c r="O22" s="111"/>
      <c r="P22" s="112"/>
      <c r="Q22" s="112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</row>
    <row r="23" spans="1:39" ht="12" customHeight="1">
      <c r="A23" s="113" t="s">
        <v>582</v>
      </c>
      <c r="B23" s="114"/>
      <c r="C23" s="115"/>
      <c r="E23" s="116"/>
      <c r="F23" s="116"/>
      <c r="G23" s="116"/>
      <c r="H23" s="116"/>
      <c r="I23" s="116"/>
      <c r="J23" s="117"/>
      <c r="K23" s="116"/>
      <c r="L23" s="118"/>
      <c r="M23" s="54"/>
      <c r="N23" s="117"/>
      <c r="O23" s="115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19" t="s">
        <v>583</v>
      </c>
      <c r="B24" s="113"/>
      <c r="C24" s="113"/>
      <c r="D24" s="113"/>
      <c r="E24" s="37"/>
      <c r="F24" s="120" t="s">
        <v>584</v>
      </c>
      <c r="G24" s="6"/>
      <c r="H24" s="6"/>
      <c r="I24" s="6"/>
      <c r="J24" s="121"/>
      <c r="K24" s="122"/>
      <c r="L24" s="122"/>
      <c r="M24" s="123"/>
      <c r="N24" s="1"/>
      <c r="O24" s="124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13" t="s">
        <v>585</v>
      </c>
      <c r="B25" s="113"/>
      <c r="C25" s="113"/>
      <c r="D25" s="113" t="s">
        <v>586</v>
      </c>
      <c r="E25" s="6"/>
      <c r="F25" s="120" t="s">
        <v>587</v>
      </c>
      <c r="G25" s="6"/>
      <c r="H25" s="6"/>
      <c r="I25" s="6"/>
      <c r="J25" s="121"/>
      <c r="K25" s="122"/>
      <c r="L25" s="122"/>
      <c r="M25" s="123"/>
      <c r="N25" s="1"/>
      <c r="O25" s="124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3"/>
      <c r="B26" s="113"/>
      <c r="C26" s="113"/>
      <c r="D26" s="113"/>
      <c r="E26" s="6"/>
      <c r="F26" s="6"/>
      <c r="G26" s="6"/>
      <c r="H26" s="6"/>
      <c r="I26" s="6"/>
      <c r="J26" s="125"/>
      <c r="K26" s="122"/>
      <c r="L26" s="122"/>
      <c r="M26" s="6"/>
      <c r="N26" s="126"/>
      <c r="O26" s="1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225"/>
      <c r="B27" s="225"/>
      <c r="C27" s="225"/>
      <c r="D27" s="225"/>
      <c r="E27" s="226"/>
      <c r="F27" s="226"/>
      <c r="G27" s="226"/>
      <c r="H27" s="226"/>
      <c r="I27" s="226"/>
      <c r="J27" s="227"/>
      <c r="K27" s="228"/>
      <c r="L27" s="228"/>
      <c r="M27" s="226"/>
      <c r="N27" s="229"/>
      <c r="O27" s="230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4.25" customHeight="1">
      <c r="A28" s="113"/>
      <c r="B28" s="113"/>
      <c r="C28" s="113"/>
      <c r="D28" s="113"/>
      <c r="E28" s="6"/>
      <c r="F28" s="6"/>
      <c r="G28" s="6"/>
      <c r="H28" s="6"/>
      <c r="I28" s="6"/>
      <c r="J28" s="125"/>
      <c r="K28" s="122"/>
      <c r="L28" s="123"/>
      <c r="M28" s="6"/>
      <c r="N28" s="126"/>
      <c r="O28" s="1"/>
      <c r="P28" s="37"/>
      <c r="Q28" s="37"/>
      <c r="R28" s="37"/>
      <c r="S28" s="6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.75" customHeight="1">
      <c r="A29" s="136" t="s">
        <v>592</v>
      </c>
      <c r="B29" s="136"/>
      <c r="C29" s="136"/>
      <c r="D29" s="136"/>
      <c r="E29" s="6"/>
      <c r="F29" s="6"/>
      <c r="G29" s="6"/>
      <c r="H29" s="6"/>
      <c r="I29" s="6"/>
      <c r="J29" s="6"/>
      <c r="K29" s="6"/>
      <c r="L29" s="6"/>
      <c r="M29" s="6"/>
      <c r="N29" s="6"/>
      <c r="O29" s="24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38.25" customHeight="1">
      <c r="A30" s="93" t="s">
        <v>16</v>
      </c>
      <c r="B30" s="93" t="s">
        <v>553</v>
      </c>
      <c r="C30" s="93"/>
      <c r="D30" s="94" t="s">
        <v>565</v>
      </c>
      <c r="E30" s="93" t="s">
        <v>566</v>
      </c>
      <c r="F30" s="93" t="s">
        <v>567</v>
      </c>
      <c r="G30" s="93" t="s">
        <v>588</v>
      </c>
      <c r="H30" s="93" t="s">
        <v>569</v>
      </c>
      <c r="I30" s="219" t="s">
        <v>570</v>
      </c>
      <c r="J30" s="221" t="s">
        <v>571</v>
      </c>
      <c r="K30" s="220" t="s">
        <v>593</v>
      </c>
      <c r="L30" s="95" t="s">
        <v>573</v>
      </c>
      <c r="M30" s="137" t="s">
        <v>594</v>
      </c>
      <c r="N30" s="93" t="s">
        <v>595</v>
      </c>
      <c r="O30" s="92" t="s">
        <v>575</v>
      </c>
      <c r="P30" s="94" t="s">
        <v>576</v>
      </c>
      <c r="Q30" s="266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.75" customHeight="1">
      <c r="A31" s="314">
        <v>1</v>
      </c>
      <c r="B31" s="315">
        <v>45348</v>
      </c>
      <c r="C31" s="239"/>
      <c r="D31" s="239" t="s">
        <v>928</v>
      </c>
      <c r="E31" s="314" t="s">
        <v>590</v>
      </c>
      <c r="F31" s="314">
        <v>812.5</v>
      </c>
      <c r="G31" s="314">
        <v>795</v>
      </c>
      <c r="H31" s="314">
        <v>826</v>
      </c>
      <c r="I31" s="207" t="s">
        <v>929</v>
      </c>
      <c r="J31" s="316" t="s">
        <v>967</v>
      </c>
      <c r="K31" s="222">
        <f>H31-F31</f>
        <v>13.5</v>
      </c>
      <c r="L31" s="297">
        <f t="shared" ref="L31" si="3">(H31*N31)*0.03%</f>
        <v>167.26499999999999</v>
      </c>
      <c r="M31" s="223">
        <f t="shared" ref="M31" si="4">(K31*N31)-L31</f>
        <v>8945.2350000000006</v>
      </c>
      <c r="N31" s="222">
        <v>675</v>
      </c>
      <c r="O31" s="100" t="s">
        <v>581</v>
      </c>
      <c r="P31" s="224">
        <v>45352</v>
      </c>
      <c r="Q31" s="261"/>
      <c r="R31" s="138"/>
      <c r="S31" s="54" t="s">
        <v>772</v>
      </c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139"/>
      <c r="AH31" s="140"/>
      <c r="AI31" s="138"/>
      <c r="AJ31" s="138"/>
      <c r="AK31" s="139"/>
      <c r="AL31" s="139"/>
      <c r="AM31" s="139"/>
    </row>
    <row r="32" spans="1:39" ht="12.75" customHeight="1">
      <c r="A32" s="314">
        <v>2</v>
      </c>
      <c r="B32" s="315">
        <v>45351</v>
      </c>
      <c r="C32" s="239"/>
      <c r="D32" s="239" t="s">
        <v>940</v>
      </c>
      <c r="E32" s="314" t="s">
        <v>590</v>
      </c>
      <c r="F32" s="314">
        <v>151.19999999999999</v>
      </c>
      <c r="G32" s="314">
        <v>149</v>
      </c>
      <c r="H32" s="314">
        <v>153</v>
      </c>
      <c r="I32" s="207" t="s">
        <v>939</v>
      </c>
      <c r="J32" s="316" t="s">
        <v>969</v>
      </c>
      <c r="K32" s="222">
        <f>H32-F32</f>
        <v>1.8000000000000114</v>
      </c>
      <c r="L32" s="297">
        <f t="shared" ref="L32" si="5">(H32*N32)*0.03%</f>
        <v>229.49999999999997</v>
      </c>
      <c r="M32" s="223">
        <f t="shared" ref="M32" si="6">(K32*N32)-L32</f>
        <v>8770.5000000000564</v>
      </c>
      <c r="N32" s="222">
        <v>5000</v>
      </c>
      <c r="O32" s="100" t="s">
        <v>581</v>
      </c>
      <c r="P32" s="224">
        <v>45352</v>
      </c>
      <c r="Q32" s="261"/>
      <c r="R32" s="138"/>
      <c r="S32" s="54" t="s">
        <v>772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39"/>
      <c r="AH32" s="140"/>
      <c r="AI32" s="138"/>
      <c r="AJ32" s="138"/>
      <c r="AK32" s="139"/>
      <c r="AL32" s="139"/>
      <c r="AM32" s="139"/>
    </row>
    <row r="33" spans="1:39" ht="12.75" customHeight="1">
      <c r="A33" s="314">
        <v>3</v>
      </c>
      <c r="B33" s="315">
        <v>45351</v>
      </c>
      <c r="C33" s="239"/>
      <c r="D33" s="239" t="s">
        <v>941</v>
      </c>
      <c r="E33" s="314" t="s">
        <v>590</v>
      </c>
      <c r="F33" s="314">
        <v>2934</v>
      </c>
      <c r="G33" s="314">
        <v>2890</v>
      </c>
      <c r="H33" s="314">
        <v>2963.5</v>
      </c>
      <c r="I33" s="207" t="s">
        <v>942</v>
      </c>
      <c r="J33" s="316" t="s">
        <v>969</v>
      </c>
      <c r="K33" s="222">
        <f>H33-F33</f>
        <v>29.5</v>
      </c>
      <c r="L33" s="297">
        <f t="shared" ref="L33:L34" si="7">(H33*N33)*0.03%</f>
        <v>222.26249999999999</v>
      </c>
      <c r="M33" s="223">
        <f t="shared" ref="M33:M34" si="8">(K33*N33)-L33</f>
        <v>7152.7375000000002</v>
      </c>
      <c r="N33" s="222">
        <v>250</v>
      </c>
      <c r="O33" s="100" t="s">
        <v>581</v>
      </c>
      <c r="P33" s="224">
        <v>45352</v>
      </c>
      <c r="Q33" s="261"/>
      <c r="R33" s="138"/>
      <c r="S33" s="54" t="s">
        <v>883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39"/>
      <c r="AH33" s="140"/>
      <c r="AI33" s="138"/>
      <c r="AJ33" s="138"/>
      <c r="AK33" s="139"/>
      <c r="AL33" s="139"/>
      <c r="AM33" s="139"/>
    </row>
    <row r="34" spans="1:39" ht="12.75" customHeight="1">
      <c r="A34" s="287">
        <v>4</v>
      </c>
      <c r="B34" s="288">
        <v>45352</v>
      </c>
      <c r="C34" s="289"/>
      <c r="D34" s="289" t="s">
        <v>932</v>
      </c>
      <c r="E34" s="287" t="s">
        <v>863</v>
      </c>
      <c r="F34" s="287">
        <v>22295</v>
      </c>
      <c r="G34" s="287">
        <v>22420</v>
      </c>
      <c r="H34" s="287">
        <v>22405</v>
      </c>
      <c r="I34" s="290" t="s">
        <v>968</v>
      </c>
      <c r="J34" s="317" t="s">
        <v>915</v>
      </c>
      <c r="K34" s="293">
        <f>F34-H34</f>
        <v>-110</v>
      </c>
      <c r="L34" s="298">
        <f t="shared" si="7"/>
        <v>336.07499999999999</v>
      </c>
      <c r="M34" s="292">
        <f t="shared" si="8"/>
        <v>-5836.0749999999998</v>
      </c>
      <c r="N34" s="293">
        <v>50</v>
      </c>
      <c r="O34" s="294" t="s">
        <v>591</v>
      </c>
      <c r="P34" s="295">
        <v>45352</v>
      </c>
      <c r="Q34" s="261"/>
      <c r="R34" s="138"/>
      <c r="S34" s="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39"/>
      <c r="AH34" s="140"/>
      <c r="AI34" s="138"/>
      <c r="AJ34" s="138"/>
      <c r="AK34" s="139"/>
      <c r="AL34" s="139"/>
      <c r="AM34" s="139"/>
    </row>
    <row r="35" spans="1:39" ht="12.75" customHeight="1">
      <c r="A35" s="209">
        <v>5</v>
      </c>
      <c r="B35" s="267">
        <v>45352</v>
      </c>
      <c r="C35" s="262"/>
      <c r="D35" s="262" t="s">
        <v>973</v>
      </c>
      <c r="E35" s="209" t="s">
        <v>590</v>
      </c>
      <c r="F35" s="209" t="s">
        <v>976</v>
      </c>
      <c r="G35" s="209">
        <v>3668</v>
      </c>
      <c r="H35" s="209"/>
      <c r="I35" s="211" t="s">
        <v>977</v>
      </c>
      <c r="J35" s="208" t="s">
        <v>579</v>
      </c>
      <c r="K35" s="96"/>
      <c r="L35" s="99"/>
      <c r="M35" s="264"/>
      <c r="N35" s="96"/>
      <c r="O35" s="98"/>
      <c r="P35" s="268"/>
      <c r="Q35" s="261"/>
      <c r="R35" s="138"/>
      <c r="S35" s="5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39"/>
      <c r="AH35" s="140"/>
      <c r="AI35" s="138"/>
      <c r="AJ35" s="138"/>
      <c r="AK35" s="139"/>
      <c r="AL35" s="139"/>
      <c r="AM35" s="139"/>
    </row>
    <row r="36" spans="1:39" ht="12.75" customHeight="1">
      <c r="A36" s="209">
        <v>6</v>
      </c>
      <c r="B36" s="267">
        <v>45352</v>
      </c>
      <c r="C36" s="262"/>
      <c r="D36" s="262" t="s">
        <v>974</v>
      </c>
      <c r="E36" s="209" t="s">
        <v>590</v>
      </c>
      <c r="F36" s="209" t="s">
        <v>978</v>
      </c>
      <c r="G36" s="209">
        <v>47200</v>
      </c>
      <c r="H36" s="209"/>
      <c r="I36" s="211" t="s">
        <v>980</v>
      </c>
      <c r="J36" s="208" t="s">
        <v>579</v>
      </c>
      <c r="K36" s="96"/>
      <c r="L36" s="99"/>
      <c r="M36" s="264"/>
      <c r="N36" s="96"/>
      <c r="O36" s="98"/>
      <c r="P36" s="268"/>
      <c r="Q36" s="261"/>
      <c r="R36" s="138"/>
      <c r="S36" s="5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39"/>
      <c r="AH36" s="140"/>
      <c r="AI36" s="138"/>
      <c r="AJ36" s="138"/>
      <c r="AK36" s="139"/>
      <c r="AL36" s="139"/>
      <c r="AM36" s="139"/>
    </row>
    <row r="37" spans="1:39" ht="12.75" customHeight="1">
      <c r="A37" s="209">
        <v>7</v>
      </c>
      <c r="B37" s="267">
        <v>45352</v>
      </c>
      <c r="C37" s="262"/>
      <c r="D37" s="262" t="s">
        <v>975</v>
      </c>
      <c r="E37" s="209" t="s">
        <v>590</v>
      </c>
      <c r="F37" s="209" t="s">
        <v>979</v>
      </c>
      <c r="G37" s="209">
        <v>3718</v>
      </c>
      <c r="H37" s="209"/>
      <c r="I37" s="211" t="s">
        <v>981</v>
      </c>
      <c r="J37" s="208" t="s">
        <v>579</v>
      </c>
      <c r="K37" s="96"/>
      <c r="L37" s="99"/>
      <c r="M37" s="264"/>
      <c r="N37" s="96"/>
      <c r="O37" s="98"/>
      <c r="P37" s="268"/>
      <c r="Q37" s="261"/>
      <c r="R37" s="138"/>
      <c r="S37" s="5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9"/>
      <c r="AH37" s="140"/>
      <c r="AI37" s="138"/>
      <c r="AJ37" s="138"/>
      <c r="AK37" s="139"/>
      <c r="AL37" s="139"/>
      <c r="AM37" s="139"/>
    </row>
    <row r="38" spans="1:39" ht="12.75" customHeight="1">
      <c r="A38" s="209"/>
      <c r="B38" s="267"/>
      <c r="C38" s="262"/>
      <c r="D38" s="262"/>
      <c r="E38" s="209"/>
      <c r="F38" s="209"/>
      <c r="G38" s="209"/>
      <c r="H38" s="209"/>
      <c r="I38" s="211"/>
      <c r="J38" s="208"/>
      <c r="K38" s="96"/>
      <c r="L38" s="99"/>
      <c r="M38" s="264"/>
      <c r="N38" s="96"/>
      <c r="O38" s="98"/>
      <c r="P38" s="268"/>
      <c r="Q38" s="261"/>
      <c r="R38" s="138"/>
      <c r="S38" s="5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9"/>
      <c r="AH38" s="140"/>
      <c r="AI38" s="138"/>
      <c r="AJ38" s="138"/>
      <c r="AK38" s="139"/>
      <c r="AL38" s="139"/>
      <c r="AM38" s="139"/>
    </row>
    <row r="39" spans="1:39" ht="12.75" customHeight="1">
      <c r="A39" s="209"/>
      <c r="B39" s="267"/>
      <c r="C39" s="262"/>
      <c r="D39" s="262"/>
      <c r="E39" s="209"/>
      <c r="F39" s="209"/>
      <c r="G39" s="209"/>
      <c r="H39" s="209"/>
      <c r="I39" s="211"/>
      <c r="J39" s="208"/>
      <c r="K39" s="96"/>
      <c r="L39" s="99"/>
      <c r="M39" s="264"/>
      <c r="N39" s="96"/>
      <c r="O39" s="98"/>
      <c r="P39" s="268"/>
      <c r="Q39" s="261"/>
      <c r="R39" s="138"/>
      <c r="S39" s="5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9"/>
      <c r="AH39" s="140"/>
      <c r="AI39" s="138"/>
      <c r="AJ39" s="138"/>
      <c r="AK39" s="139"/>
      <c r="AL39" s="139"/>
      <c r="AM39" s="139"/>
    </row>
    <row r="41" spans="1:39" ht="12.75" customHeight="1">
      <c r="A41" s="139"/>
      <c r="B41" s="142"/>
      <c r="C41" s="138"/>
      <c r="D41" s="138"/>
      <c r="E41" s="139"/>
      <c r="F41" s="139"/>
      <c r="G41" s="139"/>
      <c r="H41" s="143"/>
      <c r="I41" s="143"/>
      <c r="J41" s="143"/>
      <c r="K41" s="138"/>
      <c r="L41" s="139"/>
      <c r="M41" s="139"/>
      <c r="N41" s="139"/>
      <c r="O41" s="143"/>
      <c r="P41" s="143"/>
      <c r="Q41" s="143"/>
      <c r="R41" s="138"/>
      <c r="S41" s="5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9"/>
      <c r="AH41" s="140"/>
      <c r="AI41" s="138"/>
      <c r="AJ41" s="138"/>
      <c r="AK41" s="139"/>
      <c r="AL41" s="139"/>
      <c r="AM41" s="139"/>
    </row>
    <row r="42" spans="1:39">
      <c r="A42" s="144" t="s">
        <v>596</v>
      </c>
      <c r="B42" s="144"/>
      <c r="C42" s="144"/>
      <c r="D42" s="144"/>
      <c r="E42" s="145"/>
      <c r="F42" s="106"/>
      <c r="G42" s="106"/>
      <c r="H42" s="106"/>
      <c r="I42" s="106"/>
      <c r="J42" s="1"/>
      <c r="K42" s="6"/>
      <c r="L42" s="6"/>
      <c r="M42" s="6"/>
      <c r="N42" s="1"/>
      <c r="O42" s="1"/>
      <c r="P42" s="37"/>
      <c r="Q42" s="37"/>
      <c r="R42" s="37"/>
      <c r="S42" s="6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7"/>
      <c r="AH42" s="37"/>
      <c r="AI42" s="37"/>
      <c r="AJ42" s="37"/>
      <c r="AK42" s="37"/>
      <c r="AL42" s="37"/>
      <c r="AM42" s="37"/>
    </row>
    <row r="43" spans="1:39" ht="38.25">
      <c r="A43" s="93" t="s">
        <v>16</v>
      </c>
      <c r="B43" s="93" t="s">
        <v>553</v>
      </c>
      <c r="C43" s="93"/>
      <c r="D43" s="94" t="s">
        <v>565</v>
      </c>
      <c r="E43" s="93" t="s">
        <v>566</v>
      </c>
      <c r="F43" s="93" t="s">
        <v>567</v>
      </c>
      <c r="G43" s="93" t="s">
        <v>588</v>
      </c>
      <c r="H43" s="93" t="s">
        <v>569</v>
      </c>
      <c r="I43" s="93" t="s">
        <v>570</v>
      </c>
      <c r="J43" s="92" t="s">
        <v>571</v>
      </c>
      <c r="K43" s="92" t="s">
        <v>597</v>
      </c>
      <c r="L43" s="95" t="s">
        <v>573</v>
      </c>
      <c r="M43" s="137" t="s">
        <v>594</v>
      </c>
      <c r="N43" s="93" t="s">
        <v>595</v>
      </c>
      <c r="O43" s="93" t="s">
        <v>575</v>
      </c>
      <c r="P43" s="94" t="s">
        <v>576</v>
      </c>
      <c r="Q43" s="265"/>
      <c r="R43" s="37"/>
      <c r="S43" s="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37"/>
      <c r="AH43" s="37"/>
      <c r="AI43" s="37"/>
      <c r="AJ43" s="37"/>
      <c r="AK43" s="37"/>
      <c r="AL43" s="37"/>
      <c r="AM43" s="37"/>
    </row>
    <row r="44" spans="1:39" s="310" customFormat="1" ht="12.75" customHeight="1">
      <c r="A44" s="287">
        <v>1</v>
      </c>
      <c r="B44" s="288">
        <v>45352</v>
      </c>
      <c r="C44" s="289"/>
      <c r="D44" s="289" t="s">
        <v>966</v>
      </c>
      <c r="E44" s="287" t="s">
        <v>590</v>
      </c>
      <c r="F44" s="287">
        <v>97</v>
      </c>
      <c r="G44" s="287">
        <v>60</v>
      </c>
      <c r="H44" s="287">
        <v>64</v>
      </c>
      <c r="I44" s="290" t="s">
        <v>888</v>
      </c>
      <c r="J44" s="291" t="s">
        <v>970</v>
      </c>
      <c r="K44" s="296">
        <f>H44-F44</f>
        <v>-33</v>
      </c>
      <c r="L44" s="318">
        <f t="shared" ref="L44" si="9">(H44*N44)*0.03%</f>
        <v>0.96</v>
      </c>
      <c r="M44" s="319">
        <f t="shared" ref="M44" si="10">(K44*N44)-L44</f>
        <v>-1650.96</v>
      </c>
      <c r="N44" s="296">
        <v>50</v>
      </c>
      <c r="O44" s="291" t="s">
        <v>591</v>
      </c>
      <c r="P44" s="288">
        <v>45352</v>
      </c>
      <c r="Q44" s="304"/>
      <c r="R44" s="305"/>
      <c r="S44" s="306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8"/>
      <c r="AH44" s="309"/>
      <c r="AI44" s="305"/>
      <c r="AJ44" s="305"/>
      <c r="AK44" s="308"/>
      <c r="AL44" s="308"/>
      <c r="AM44" s="308"/>
    </row>
    <row r="45" spans="1:39" s="310" customFormat="1" ht="12.75" customHeight="1">
      <c r="A45" s="300"/>
      <c r="B45" s="301"/>
      <c r="C45" s="302"/>
      <c r="D45" s="302"/>
      <c r="E45" s="300"/>
      <c r="F45" s="300"/>
      <c r="G45" s="300"/>
      <c r="H45" s="300"/>
      <c r="I45" s="303"/>
      <c r="J45" s="303"/>
      <c r="K45" s="300"/>
      <c r="L45" s="311"/>
      <c r="M45" s="312"/>
      <c r="N45" s="300"/>
      <c r="O45" s="303"/>
      <c r="P45" s="301"/>
      <c r="Q45" s="304"/>
      <c r="R45" s="305"/>
      <c r="S45" s="306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8"/>
      <c r="AH45" s="309"/>
      <c r="AI45" s="305"/>
      <c r="AJ45" s="305"/>
      <c r="AK45" s="308"/>
      <c r="AL45" s="308"/>
      <c r="AM45" s="308"/>
    </row>
    <row r="46" spans="1:39" s="310" customFormat="1" ht="12.75" customHeight="1">
      <c r="A46" s="300"/>
      <c r="B46" s="301"/>
      <c r="C46" s="302"/>
      <c r="D46" s="302"/>
      <c r="E46" s="300"/>
      <c r="F46" s="300"/>
      <c r="G46" s="300"/>
      <c r="H46" s="300"/>
      <c r="I46" s="303"/>
      <c r="J46" s="303"/>
      <c r="K46" s="300"/>
      <c r="L46" s="311"/>
      <c r="M46" s="312"/>
      <c r="N46" s="300"/>
      <c r="O46" s="303"/>
      <c r="P46" s="301"/>
      <c r="Q46" s="304"/>
      <c r="R46" s="305"/>
      <c r="S46" s="306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8"/>
      <c r="AH46" s="309"/>
      <c r="AI46" s="305"/>
      <c r="AJ46" s="305"/>
      <c r="AK46" s="308"/>
      <c r="AL46" s="308"/>
      <c r="AM46" s="308"/>
    </row>
    <row r="47" spans="1:39" s="310" customFormat="1" ht="12.75" customHeight="1">
      <c r="A47" s="300"/>
      <c r="B47" s="301"/>
      <c r="C47" s="302"/>
      <c r="D47" s="302"/>
      <c r="E47" s="300"/>
      <c r="F47" s="300"/>
      <c r="G47" s="300"/>
      <c r="H47" s="300"/>
      <c r="I47" s="303"/>
      <c r="J47" s="303"/>
      <c r="K47" s="300"/>
      <c r="L47" s="311"/>
      <c r="M47" s="312"/>
      <c r="N47" s="300"/>
      <c r="O47" s="303"/>
      <c r="P47" s="301"/>
      <c r="Q47" s="304"/>
      <c r="R47" s="305"/>
      <c r="S47" s="306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8"/>
      <c r="AH47" s="309"/>
      <c r="AI47" s="305"/>
      <c r="AJ47" s="305"/>
      <c r="AK47" s="308"/>
      <c r="AL47" s="308"/>
      <c r="AM47" s="308"/>
    </row>
    <row r="48" spans="1:39" s="310" customFormat="1" ht="12.75" customHeight="1">
      <c r="A48" s="300"/>
      <c r="B48" s="301"/>
      <c r="C48" s="302"/>
      <c r="D48" s="302"/>
      <c r="E48" s="300"/>
      <c r="F48" s="300"/>
      <c r="G48" s="300"/>
      <c r="H48" s="300"/>
      <c r="I48" s="303"/>
      <c r="J48" s="303"/>
      <c r="K48" s="300"/>
      <c r="L48" s="313"/>
      <c r="M48" s="312"/>
      <c r="N48" s="300"/>
      <c r="O48" s="303"/>
      <c r="P48" s="301"/>
      <c r="Q48" s="304"/>
      <c r="R48" s="305"/>
      <c r="S48" s="306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8"/>
      <c r="AH48" s="309"/>
      <c r="AI48" s="305"/>
      <c r="AJ48" s="305"/>
      <c r="AK48" s="308"/>
      <c r="AL48" s="308"/>
      <c r="AM48" s="308"/>
    </row>
    <row r="49" spans="1:39" ht="38.25" customHeight="1">
      <c r="A49" s="91" t="s">
        <v>602</v>
      </c>
      <c r="B49" s="146"/>
      <c r="C49" s="146"/>
      <c r="D49" s="147"/>
      <c r="E49" s="127"/>
      <c r="F49" s="6"/>
      <c r="G49" s="6"/>
      <c r="H49" s="128"/>
      <c r="I49" s="148"/>
      <c r="J49" s="1"/>
      <c r="K49" s="6"/>
      <c r="L49" s="6"/>
      <c r="M49" s="6"/>
      <c r="N49" s="1"/>
      <c r="O49" s="1"/>
      <c r="R49" s="1"/>
      <c r="S49" s="6"/>
      <c r="T49" s="1"/>
      <c r="U49" s="1"/>
      <c r="V49" s="1"/>
      <c r="W49" s="1"/>
      <c r="X49" s="1"/>
      <c r="Y49" s="6"/>
      <c r="Z49" s="1"/>
      <c r="AA49" s="1"/>
      <c r="AB49" s="1"/>
      <c r="AC49" s="1"/>
      <c r="AD49" s="1"/>
      <c r="AE49" s="6"/>
      <c r="AF49" s="1"/>
      <c r="AG49" s="1"/>
      <c r="AH49" s="1"/>
      <c r="AI49" s="1"/>
      <c r="AJ49" s="1"/>
      <c r="AK49" s="6"/>
      <c r="AL49" s="1"/>
    </row>
    <row r="50" spans="1:39" ht="38.25">
      <c r="A50" s="92" t="s">
        <v>16</v>
      </c>
      <c r="B50" s="93" t="s">
        <v>553</v>
      </c>
      <c r="C50" s="93"/>
      <c r="D50" s="94" t="s">
        <v>565</v>
      </c>
      <c r="E50" s="93" t="s">
        <v>566</v>
      </c>
      <c r="F50" s="93" t="s">
        <v>567</v>
      </c>
      <c r="G50" s="93" t="s">
        <v>568</v>
      </c>
      <c r="H50" s="93" t="s">
        <v>569</v>
      </c>
      <c r="I50" s="93" t="s">
        <v>570</v>
      </c>
      <c r="J50" s="92" t="s">
        <v>571</v>
      </c>
      <c r="K50" s="131" t="s">
        <v>589</v>
      </c>
      <c r="L50" s="132" t="s">
        <v>573</v>
      </c>
      <c r="M50" s="95" t="s">
        <v>574</v>
      </c>
      <c r="N50" s="93" t="s">
        <v>575</v>
      </c>
      <c r="O50" s="94" t="s">
        <v>576</v>
      </c>
      <c r="P50" s="219" t="s">
        <v>577</v>
      </c>
      <c r="Q50" s="221" t="s">
        <v>855</v>
      </c>
      <c r="R50" s="37"/>
      <c r="S50" s="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</row>
    <row r="51" spans="1:39" ht="14.25" customHeight="1">
      <c r="A51" s="96">
        <v>1</v>
      </c>
      <c r="B51" s="97">
        <v>45336</v>
      </c>
      <c r="C51" s="141"/>
      <c r="D51" s="141" t="s">
        <v>886</v>
      </c>
      <c r="E51" s="96" t="s">
        <v>578</v>
      </c>
      <c r="F51" s="96" t="s">
        <v>884</v>
      </c>
      <c r="G51" s="96">
        <v>818</v>
      </c>
      <c r="H51" s="96"/>
      <c r="I51" s="96" t="s">
        <v>885</v>
      </c>
      <c r="J51" s="98" t="s">
        <v>579</v>
      </c>
      <c r="K51" s="98"/>
      <c r="L51" s="269"/>
      <c r="M51" s="216"/>
      <c r="N51" s="211"/>
      <c r="O51" s="217"/>
      <c r="P51" s="210"/>
      <c r="Q51" s="210"/>
      <c r="R51" s="37"/>
      <c r="S51" s="37" t="s">
        <v>580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</row>
    <row r="52" spans="1:39" ht="12.75" customHeight="1">
      <c r="A52" s="96">
        <v>2</v>
      </c>
      <c r="B52" s="97">
        <v>45345</v>
      </c>
      <c r="C52" s="141"/>
      <c r="D52" s="141" t="s">
        <v>151</v>
      </c>
      <c r="E52" s="96" t="s">
        <v>578</v>
      </c>
      <c r="F52" s="96" t="s">
        <v>918</v>
      </c>
      <c r="G52" s="96">
        <v>205</v>
      </c>
      <c r="H52" s="96"/>
      <c r="I52" s="96" t="s">
        <v>919</v>
      </c>
      <c r="J52" s="98" t="s">
        <v>579</v>
      </c>
      <c r="K52" s="98"/>
      <c r="L52" s="269"/>
      <c r="M52" s="270"/>
      <c r="N52" s="211"/>
      <c r="O52" s="211"/>
      <c r="P52" s="210"/>
      <c r="Q52" s="210"/>
      <c r="S52" s="6" t="s">
        <v>580</v>
      </c>
      <c r="T52" s="1"/>
      <c r="U52" s="1"/>
      <c r="V52" s="1"/>
      <c r="W52" s="1"/>
      <c r="X52" s="1"/>
      <c r="Y52" s="1"/>
      <c r="Z52" s="1"/>
    </row>
    <row r="53" spans="1:39" ht="12.75" customHeight="1">
      <c r="A53" s="113" t="s">
        <v>582</v>
      </c>
      <c r="B53" s="113"/>
      <c r="C53" s="113"/>
      <c r="D53" s="113"/>
      <c r="E53" s="37"/>
      <c r="F53" s="120" t="s">
        <v>584</v>
      </c>
      <c r="G53" s="54"/>
      <c r="H53" s="54"/>
      <c r="I53" s="54"/>
      <c r="J53" s="6"/>
      <c r="K53" s="133"/>
      <c r="L53" s="134"/>
      <c r="M53" s="6"/>
      <c r="N53" s="103"/>
      <c r="O53" s="149"/>
      <c r="P53" s="1"/>
      <c r="Q53" s="230"/>
      <c r="R53" s="1"/>
      <c r="S53" s="6"/>
      <c r="T53" s="1"/>
      <c r="U53" s="1"/>
      <c r="V53" s="1"/>
      <c r="W53" s="1"/>
      <c r="X53" s="1"/>
      <c r="Y53" s="1"/>
      <c r="Z53" s="1"/>
      <c r="AA53" s="1"/>
    </row>
    <row r="54" spans="1:39" ht="12.75" customHeight="1">
      <c r="A54" s="119" t="s">
        <v>583</v>
      </c>
      <c r="B54" s="113"/>
      <c r="C54" s="113"/>
      <c r="D54" s="113"/>
      <c r="E54" s="6"/>
      <c r="F54" s="120" t="s">
        <v>587</v>
      </c>
      <c r="G54" s="6"/>
      <c r="H54" s="6" t="s">
        <v>604</v>
      </c>
      <c r="I54" s="6"/>
      <c r="J54" s="1"/>
      <c r="K54" s="6"/>
      <c r="L54" s="6"/>
      <c r="M54" s="6"/>
      <c r="N54" s="1"/>
      <c r="O54" s="1"/>
      <c r="R54" s="1"/>
      <c r="S54" s="6"/>
      <c r="T54" s="1"/>
      <c r="U54" s="1"/>
      <c r="V54" s="1"/>
      <c r="W54" s="1"/>
      <c r="X54" s="1"/>
      <c r="Y54" s="1"/>
      <c r="Z54" s="1"/>
      <c r="AA54" s="1"/>
    </row>
    <row r="55" spans="1:39" ht="12.75" customHeight="1">
      <c r="A55" s="119"/>
      <c r="B55" s="113"/>
      <c r="C55" s="113"/>
      <c r="D55" s="113"/>
      <c r="E55" s="6"/>
      <c r="F55" s="120"/>
      <c r="G55" s="6"/>
      <c r="H55" s="6"/>
      <c r="I55" s="6"/>
      <c r="J55" s="1"/>
      <c r="K55" s="6"/>
      <c r="L55" s="6"/>
      <c r="M55" s="6"/>
      <c r="N55" s="1"/>
      <c r="O55" s="1"/>
      <c r="R55" s="1"/>
      <c r="S55" s="54"/>
      <c r="T55" s="1"/>
      <c r="U55" s="1"/>
      <c r="V55" s="1"/>
      <c r="W55" s="1"/>
      <c r="X55" s="1"/>
      <c r="Y55" s="1"/>
      <c r="Z55" s="1"/>
      <c r="AA55" s="1"/>
    </row>
    <row r="56" spans="1:39" ht="12.75" customHeight="1">
      <c r="A56" s="119"/>
      <c r="B56" s="113"/>
      <c r="C56" s="113"/>
      <c r="D56" s="113"/>
      <c r="E56" s="6"/>
      <c r="F56" s="120"/>
      <c r="G56" s="54"/>
      <c r="H56" s="37"/>
      <c r="I56" s="54"/>
      <c r="J56" s="6"/>
      <c r="K56" s="133"/>
      <c r="L56" s="134"/>
      <c r="M56" s="6"/>
      <c r="N56" s="103"/>
      <c r="O56" s="135"/>
      <c r="P56" s="1"/>
      <c r="Q56" s="230"/>
      <c r="R56" s="1"/>
      <c r="S56" s="6"/>
      <c r="T56" s="1"/>
      <c r="U56" s="1"/>
      <c r="V56" s="1"/>
      <c r="W56" s="1"/>
      <c r="X56" s="1"/>
      <c r="Y56" s="1"/>
      <c r="Z56" s="1"/>
      <c r="AA56" s="1"/>
    </row>
    <row r="57" spans="1:39" ht="12.75" customHeight="1">
      <c r="A57" s="119"/>
      <c r="B57" s="113"/>
      <c r="C57" s="113"/>
      <c r="D57" s="113"/>
      <c r="E57" s="6"/>
      <c r="F57" s="120"/>
      <c r="G57" s="54"/>
      <c r="H57" s="37"/>
      <c r="I57" s="54"/>
      <c r="J57" s="6"/>
      <c r="K57" s="133"/>
      <c r="L57" s="134"/>
      <c r="M57" s="6"/>
      <c r="N57" s="103"/>
      <c r="O57" s="135"/>
      <c r="P57" s="1"/>
      <c r="Q57" s="230"/>
      <c r="R57" s="1"/>
      <c r="S57" s="6"/>
      <c r="T57" s="1"/>
      <c r="U57" s="1"/>
      <c r="V57" s="1"/>
      <c r="W57" s="1"/>
      <c r="X57" s="1"/>
      <c r="Y57" s="1"/>
      <c r="Z57" s="1"/>
      <c r="AA57" s="1"/>
    </row>
    <row r="58" spans="1:39" ht="12.75" customHeight="1">
      <c r="A58" s="119"/>
      <c r="B58" s="113"/>
      <c r="C58" s="113"/>
      <c r="D58" s="113"/>
      <c r="E58" s="6"/>
      <c r="F58" s="120"/>
      <c r="G58" s="54"/>
      <c r="H58" s="37"/>
      <c r="I58" s="54"/>
      <c r="J58" s="6"/>
      <c r="K58" s="133"/>
      <c r="L58" s="134"/>
      <c r="M58" s="6"/>
      <c r="N58" s="103"/>
      <c r="O58" s="135"/>
      <c r="P58" s="1"/>
      <c r="Q58" s="230"/>
      <c r="R58" s="1"/>
      <c r="S58" s="6"/>
      <c r="T58" s="1"/>
      <c r="U58" s="1"/>
      <c r="V58" s="1"/>
      <c r="W58" s="1"/>
      <c r="X58" s="1"/>
      <c r="Y58" s="1"/>
      <c r="Z58" s="1"/>
      <c r="AA58" s="1"/>
    </row>
    <row r="59" spans="1:39" ht="12.75" customHeight="1">
      <c r="A59" s="119"/>
      <c r="B59" s="113"/>
      <c r="C59" s="113"/>
      <c r="D59" s="113"/>
      <c r="E59" s="6"/>
      <c r="F59" s="120"/>
      <c r="G59" s="54"/>
      <c r="H59" s="37"/>
      <c r="I59" s="54"/>
      <c r="J59" s="6"/>
      <c r="K59" s="133"/>
      <c r="L59" s="134"/>
      <c r="M59" s="6"/>
      <c r="N59" s="103"/>
      <c r="O59" s="135"/>
      <c r="P59" s="1"/>
      <c r="Q59" s="230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119"/>
      <c r="B60" s="113"/>
      <c r="C60" s="113"/>
      <c r="D60" s="113"/>
      <c r="E60" s="6"/>
      <c r="F60" s="120"/>
      <c r="G60" s="54"/>
      <c r="H60" s="37"/>
      <c r="I60" s="54"/>
      <c r="J60" s="6"/>
      <c r="K60" s="133"/>
      <c r="L60" s="134"/>
      <c r="M60" s="6"/>
      <c r="N60" s="103"/>
      <c r="O60" s="135"/>
      <c r="P60" s="1"/>
      <c r="Q60" s="230"/>
      <c r="R60" s="1"/>
      <c r="S60" s="6"/>
      <c r="T60" s="1"/>
      <c r="U60" s="1"/>
      <c r="V60" s="1"/>
      <c r="W60" s="1"/>
      <c r="X60" s="1"/>
      <c r="Y60" s="1"/>
      <c r="Z60" s="1"/>
      <c r="AA60" s="1"/>
    </row>
    <row r="61" spans="1:39" ht="12.75" customHeight="1">
      <c r="A61" s="119"/>
      <c r="B61" s="113"/>
      <c r="C61" s="113"/>
      <c r="D61" s="113"/>
      <c r="E61" s="6"/>
      <c r="F61" s="120"/>
      <c r="G61" s="54"/>
      <c r="H61" s="37"/>
      <c r="I61" s="54"/>
      <c r="J61" s="6"/>
      <c r="K61" s="133"/>
      <c r="L61" s="134"/>
      <c r="M61" s="6"/>
      <c r="N61" s="103"/>
      <c r="O61" s="135"/>
      <c r="P61" s="1"/>
      <c r="Q61" s="230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54"/>
      <c r="B62" s="102"/>
      <c r="C62" s="102"/>
      <c r="D62" s="37"/>
      <c r="E62" s="54"/>
      <c r="F62" s="54"/>
      <c r="G62" s="54"/>
      <c r="H62" s="37"/>
      <c r="I62" s="54"/>
      <c r="J62" s="6"/>
      <c r="K62" s="133"/>
      <c r="L62" s="134"/>
      <c r="M62" s="6"/>
      <c r="N62" s="103"/>
      <c r="O62" s="135"/>
      <c r="P62" s="1"/>
      <c r="Q62" s="230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38.25" customHeight="1">
      <c r="A63" s="37"/>
      <c r="B63" s="150" t="s">
        <v>605</v>
      </c>
      <c r="C63" s="150"/>
      <c r="D63" s="150"/>
      <c r="E63" s="150"/>
      <c r="F63" s="6"/>
      <c r="G63" s="6"/>
      <c r="H63" s="129"/>
      <c r="I63" s="6"/>
      <c r="J63" s="129"/>
      <c r="K63" s="130"/>
      <c r="L63" s="6"/>
      <c r="M63" s="6"/>
      <c r="N63" s="1"/>
      <c r="O63" s="1"/>
      <c r="P63" s="1"/>
      <c r="Q63" s="230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92" t="s">
        <v>16</v>
      </c>
      <c r="B64" s="93" t="s">
        <v>553</v>
      </c>
      <c r="C64" s="93"/>
      <c r="D64" s="94" t="s">
        <v>565</v>
      </c>
      <c r="E64" s="93" t="s">
        <v>566</v>
      </c>
      <c r="F64" s="93" t="s">
        <v>567</v>
      </c>
      <c r="G64" s="93" t="s">
        <v>606</v>
      </c>
      <c r="H64" s="93" t="s">
        <v>607</v>
      </c>
      <c r="I64" s="93" t="s">
        <v>570</v>
      </c>
      <c r="J64" s="151" t="s">
        <v>571</v>
      </c>
      <c r="K64" s="93" t="s">
        <v>572</v>
      </c>
      <c r="L64" s="93" t="s">
        <v>608</v>
      </c>
      <c r="M64" s="93" t="s">
        <v>575</v>
      </c>
      <c r="N64" s="94" t="s">
        <v>576</v>
      </c>
      <c r="O64" s="1"/>
      <c r="P64" s="1"/>
      <c r="Q64" s="230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52">
        <v>1</v>
      </c>
      <c r="B65" s="153">
        <v>41579</v>
      </c>
      <c r="C65" s="153"/>
      <c r="D65" s="154" t="s">
        <v>609</v>
      </c>
      <c r="E65" s="155" t="s">
        <v>578</v>
      </c>
      <c r="F65" s="156">
        <v>82</v>
      </c>
      <c r="G65" s="155" t="s">
        <v>610</v>
      </c>
      <c r="H65" s="155">
        <v>100</v>
      </c>
      <c r="I65" s="157">
        <v>100</v>
      </c>
      <c r="J65" s="158" t="s">
        <v>611</v>
      </c>
      <c r="K65" s="159">
        <f t="shared" ref="K65:K117" si="11">H65-F65</f>
        <v>18</v>
      </c>
      <c r="L65" s="160">
        <f t="shared" ref="L65:L117" si="12">K65/F65</f>
        <v>0.21951219512195122</v>
      </c>
      <c r="M65" s="155" t="s">
        <v>581</v>
      </c>
      <c r="N65" s="161">
        <v>42657</v>
      </c>
      <c r="O65" s="1"/>
      <c r="P65" s="1"/>
      <c r="Q65" s="230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52">
        <v>2</v>
      </c>
      <c r="B66" s="153">
        <v>41794</v>
      </c>
      <c r="C66" s="153"/>
      <c r="D66" s="154" t="s">
        <v>612</v>
      </c>
      <c r="E66" s="155" t="s">
        <v>590</v>
      </c>
      <c r="F66" s="156">
        <v>257</v>
      </c>
      <c r="G66" s="155" t="s">
        <v>610</v>
      </c>
      <c r="H66" s="155">
        <v>300</v>
      </c>
      <c r="I66" s="157">
        <v>300</v>
      </c>
      <c r="J66" s="158" t="s">
        <v>611</v>
      </c>
      <c r="K66" s="159">
        <f t="shared" si="11"/>
        <v>43</v>
      </c>
      <c r="L66" s="160">
        <f t="shared" si="12"/>
        <v>0.16731517509727625</v>
      </c>
      <c r="M66" s="155" t="s">
        <v>581</v>
      </c>
      <c r="N66" s="161">
        <v>41822</v>
      </c>
      <c r="O66" s="1"/>
      <c r="P66" s="1"/>
      <c r="Q66" s="230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52">
        <v>3</v>
      </c>
      <c r="B67" s="153">
        <v>41828</v>
      </c>
      <c r="C67" s="153"/>
      <c r="D67" s="154" t="s">
        <v>613</v>
      </c>
      <c r="E67" s="155" t="s">
        <v>590</v>
      </c>
      <c r="F67" s="156">
        <v>393</v>
      </c>
      <c r="G67" s="155" t="s">
        <v>610</v>
      </c>
      <c r="H67" s="155">
        <v>468</v>
      </c>
      <c r="I67" s="157">
        <v>468</v>
      </c>
      <c r="J67" s="158" t="s">
        <v>611</v>
      </c>
      <c r="K67" s="159">
        <f t="shared" si="11"/>
        <v>75</v>
      </c>
      <c r="L67" s="160">
        <f t="shared" si="12"/>
        <v>0.19083969465648856</v>
      </c>
      <c r="M67" s="155" t="s">
        <v>581</v>
      </c>
      <c r="N67" s="161">
        <v>41863</v>
      </c>
      <c r="O67" s="1"/>
      <c r="P67" s="1"/>
      <c r="Q67" s="230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52">
        <v>4</v>
      </c>
      <c r="B68" s="153">
        <v>41857</v>
      </c>
      <c r="C68" s="153"/>
      <c r="D68" s="154" t="s">
        <v>614</v>
      </c>
      <c r="E68" s="155" t="s">
        <v>590</v>
      </c>
      <c r="F68" s="156">
        <v>205</v>
      </c>
      <c r="G68" s="155" t="s">
        <v>610</v>
      </c>
      <c r="H68" s="155">
        <v>275</v>
      </c>
      <c r="I68" s="157">
        <v>250</v>
      </c>
      <c r="J68" s="158" t="s">
        <v>611</v>
      </c>
      <c r="K68" s="159">
        <f t="shared" si="11"/>
        <v>70</v>
      </c>
      <c r="L68" s="160">
        <f t="shared" si="12"/>
        <v>0.34146341463414637</v>
      </c>
      <c r="M68" s="155" t="s">
        <v>581</v>
      </c>
      <c r="N68" s="161">
        <v>41962</v>
      </c>
      <c r="O68" s="1"/>
      <c r="P68" s="1"/>
      <c r="Q68" s="230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52">
        <v>5</v>
      </c>
      <c r="B69" s="153">
        <v>41886</v>
      </c>
      <c r="C69" s="153"/>
      <c r="D69" s="154" t="s">
        <v>615</v>
      </c>
      <c r="E69" s="155" t="s">
        <v>590</v>
      </c>
      <c r="F69" s="156">
        <v>162</v>
      </c>
      <c r="G69" s="155" t="s">
        <v>610</v>
      </c>
      <c r="H69" s="155">
        <v>190</v>
      </c>
      <c r="I69" s="157">
        <v>190</v>
      </c>
      <c r="J69" s="158" t="s">
        <v>611</v>
      </c>
      <c r="K69" s="159">
        <f t="shared" si="11"/>
        <v>28</v>
      </c>
      <c r="L69" s="160">
        <f t="shared" si="12"/>
        <v>0.1728395061728395</v>
      </c>
      <c r="M69" s="155" t="s">
        <v>581</v>
      </c>
      <c r="N69" s="161">
        <v>42006</v>
      </c>
      <c r="O69" s="1"/>
      <c r="P69" s="1"/>
      <c r="Q69" s="230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2">
        <v>6</v>
      </c>
      <c r="B70" s="153">
        <v>41886</v>
      </c>
      <c r="C70" s="153"/>
      <c r="D70" s="154" t="s">
        <v>616</v>
      </c>
      <c r="E70" s="155" t="s">
        <v>590</v>
      </c>
      <c r="F70" s="156">
        <v>75</v>
      </c>
      <c r="G70" s="155" t="s">
        <v>610</v>
      </c>
      <c r="H70" s="155">
        <v>91.5</v>
      </c>
      <c r="I70" s="157" t="s">
        <v>603</v>
      </c>
      <c r="J70" s="158" t="s">
        <v>617</v>
      </c>
      <c r="K70" s="159">
        <f t="shared" si="11"/>
        <v>16.5</v>
      </c>
      <c r="L70" s="160">
        <f t="shared" si="12"/>
        <v>0.22</v>
      </c>
      <c r="M70" s="155" t="s">
        <v>581</v>
      </c>
      <c r="N70" s="161">
        <v>41954</v>
      </c>
      <c r="O70" s="1"/>
      <c r="P70" s="1"/>
      <c r="Q70" s="230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2">
        <v>7</v>
      </c>
      <c r="B71" s="153">
        <v>41913</v>
      </c>
      <c r="C71" s="153"/>
      <c r="D71" s="154" t="s">
        <v>618</v>
      </c>
      <c r="E71" s="155" t="s">
        <v>590</v>
      </c>
      <c r="F71" s="156">
        <v>850</v>
      </c>
      <c r="G71" s="155" t="s">
        <v>610</v>
      </c>
      <c r="H71" s="155">
        <v>982.5</v>
      </c>
      <c r="I71" s="157">
        <v>1050</v>
      </c>
      <c r="J71" s="158" t="s">
        <v>619</v>
      </c>
      <c r="K71" s="159">
        <f t="shared" si="11"/>
        <v>132.5</v>
      </c>
      <c r="L71" s="160">
        <f t="shared" si="12"/>
        <v>0.15588235294117647</v>
      </c>
      <c r="M71" s="155" t="s">
        <v>581</v>
      </c>
      <c r="N71" s="161">
        <v>42039</v>
      </c>
      <c r="O71" s="1"/>
      <c r="P71" s="1"/>
      <c r="Q71" s="230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2">
        <v>8</v>
      </c>
      <c r="B72" s="153">
        <v>41913</v>
      </c>
      <c r="C72" s="153"/>
      <c r="D72" s="154" t="s">
        <v>620</v>
      </c>
      <c r="E72" s="155" t="s">
        <v>590</v>
      </c>
      <c r="F72" s="156">
        <v>475</v>
      </c>
      <c r="G72" s="155" t="s">
        <v>610</v>
      </c>
      <c r="H72" s="155">
        <v>515</v>
      </c>
      <c r="I72" s="157">
        <v>600</v>
      </c>
      <c r="J72" s="158" t="s">
        <v>621</v>
      </c>
      <c r="K72" s="159">
        <f t="shared" si="11"/>
        <v>40</v>
      </c>
      <c r="L72" s="160">
        <f t="shared" si="12"/>
        <v>8.4210526315789472E-2</v>
      </c>
      <c r="M72" s="155" t="s">
        <v>581</v>
      </c>
      <c r="N72" s="161">
        <v>41939</v>
      </c>
      <c r="O72" s="1"/>
      <c r="P72" s="1"/>
      <c r="Q72" s="230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2">
        <v>9</v>
      </c>
      <c r="B73" s="153">
        <v>41913</v>
      </c>
      <c r="C73" s="153"/>
      <c r="D73" s="154" t="s">
        <v>622</v>
      </c>
      <c r="E73" s="155" t="s">
        <v>590</v>
      </c>
      <c r="F73" s="156">
        <v>86</v>
      </c>
      <c r="G73" s="155" t="s">
        <v>610</v>
      </c>
      <c r="H73" s="155">
        <v>99</v>
      </c>
      <c r="I73" s="157">
        <v>140</v>
      </c>
      <c r="J73" s="158" t="s">
        <v>623</v>
      </c>
      <c r="K73" s="159">
        <f t="shared" si="11"/>
        <v>13</v>
      </c>
      <c r="L73" s="160">
        <f t="shared" si="12"/>
        <v>0.15116279069767441</v>
      </c>
      <c r="M73" s="155" t="s">
        <v>581</v>
      </c>
      <c r="N73" s="161">
        <v>41939</v>
      </c>
      <c r="O73" s="1"/>
      <c r="P73" s="1"/>
      <c r="Q73" s="230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2">
        <v>10</v>
      </c>
      <c r="B74" s="153">
        <v>41926</v>
      </c>
      <c r="C74" s="153"/>
      <c r="D74" s="154" t="s">
        <v>624</v>
      </c>
      <c r="E74" s="155" t="s">
        <v>590</v>
      </c>
      <c r="F74" s="156">
        <v>496.6</v>
      </c>
      <c r="G74" s="155" t="s">
        <v>610</v>
      </c>
      <c r="H74" s="155">
        <v>621</v>
      </c>
      <c r="I74" s="157">
        <v>580</v>
      </c>
      <c r="J74" s="158" t="s">
        <v>611</v>
      </c>
      <c r="K74" s="159">
        <f t="shared" si="11"/>
        <v>124.39999999999998</v>
      </c>
      <c r="L74" s="160">
        <f t="shared" si="12"/>
        <v>0.25050342327829234</v>
      </c>
      <c r="M74" s="155" t="s">
        <v>581</v>
      </c>
      <c r="N74" s="161">
        <v>42605</v>
      </c>
      <c r="O74" s="1"/>
      <c r="P74" s="1"/>
      <c r="Q74" s="230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2">
        <v>11</v>
      </c>
      <c r="B75" s="153">
        <v>41926</v>
      </c>
      <c r="C75" s="153"/>
      <c r="D75" s="154" t="s">
        <v>625</v>
      </c>
      <c r="E75" s="155" t="s">
        <v>590</v>
      </c>
      <c r="F75" s="156">
        <v>2481.9</v>
      </c>
      <c r="G75" s="155" t="s">
        <v>610</v>
      </c>
      <c r="H75" s="155">
        <v>2840</v>
      </c>
      <c r="I75" s="157">
        <v>2870</v>
      </c>
      <c r="J75" s="158" t="s">
        <v>626</v>
      </c>
      <c r="K75" s="159">
        <f t="shared" si="11"/>
        <v>358.09999999999991</v>
      </c>
      <c r="L75" s="160">
        <f t="shared" si="12"/>
        <v>0.14428462065353154</v>
      </c>
      <c r="M75" s="155" t="s">
        <v>581</v>
      </c>
      <c r="N75" s="161">
        <v>42017</v>
      </c>
      <c r="O75" s="1"/>
      <c r="P75" s="1"/>
      <c r="Q75" s="230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2">
        <v>12</v>
      </c>
      <c r="B76" s="153">
        <v>41928</v>
      </c>
      <c r="C76" s="153"/>
      <c r="D76" s="154" t="s">
        <v>627</v>
      </c>
      <c r="E76" s="155" t="s">
        <v>590</v>
      </c>
      <c r="F76" s="156">
        <v>84.5</v>
      </c>
      <c r="G76" s="155" t="s">
        <v>610</v>
      </c>
      <c r="H76" s="155">
        <v>93</v>
      </c>
      <c r="I76" s="157">
        <v>110</v>
      </c>
      <c r="J76" s="158" t="s">
        <v>628</v>
      </c>
      <c r="K76" s="159">
        <f t="shared" si="11"/>
        <v>8.5</v>
      </c>
      <c r="L76" s="160">
        <f t="shared" si="12"/>
        <v>0.10059171597633136</v>
      </c>
      <c r="M76" s="155" t="s">
        <v>581</v>
      </c>
      <c r="N76" s="161">
        <v>41939</v>
      </c>
      <c r="O76" s="1"/>
      <c r="P76" s="1"/>
      <c r="Q76" s="230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2">
        <v>13</v>
      </c>
      <c r="B77" s="153">
        <v>41928</v>
      </c>
      <c r="C77" s="153"/>
      <c r="D77" s="154" t="s">
        <v>629</v>
      </c>
      <c r="E77" s="155" t="s">
        <v>590</v>
      </c>
      <c r="F77" s="156">
        <v>401</v>
      </c>
      <c r="G77" s="155" t="s">
        <v>610</v>
      </c>
      <c r="H77" s="155">
        <v>428</v>
      </c>
      <c r="I77" s="157">
        <v>450</v>
      </c>
      <c r="J77" s="158" t="s">
        <v>630</v>
      </c>
      <c r="K77" s="159">
        <f t="shared" si="11"/>
        <v>27</v>
      </c>
      <c r="L77" s="160">
        <f t="shared" si="12"/>
        <v>6.7331670822942641E-2</v>
      </c>
      <c r="M77" s="155" t="s">
        <v>581</v>
      </c>
      <c r="N77" s="161">
        <v>42020</v>
      </c>
      <c r="O77" s="1"/>
      <c r="P77" s="1"/>
      <c r="Q77" s="230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2">
        <v>14</v>
      </c>
      <c r="B78" s="153">
        <v>41928</v>
      </c>
      <c r="C78" s="153"/>
      <c r="D78" s="154" t="s">
        <v>631</v>
      </c>
      <c r="E78" s="155" t="s">
        <v>590</v>
      </c>
      <c r="F78" s="156">
        <v>101</v>
      </c>
      <c r="G78" s="155" t="s">
        <v>610</v>
      </c>
      <c r="H78" s="155">
        <v>112</v>
      </c>
      <c r="I78" s="157">
        <v>120</v>
      </c>
      <c r="J78" s="158" t="s">
        <v>632</v>
      </c>
      <c r="K78" s="159">
        <f t="shared" si="11"/>
        <v>11</v>
      </c>
      <c r="L78" s="160">
        <f t="shared" si="12"/>
        <v>0.10891089108910891</v>
      </c>
      <c r="M78" s="155" t="s">
        <v>581</v>
      </c>
      <c r="N78" s="161">
        <v>41939</v>
      </c>
      <c r="O78" s="1"/>
      <c r="P78" s="1"/>
      <c r="Q78" s="230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2">
        <v>15</v>
      </c>
      <c r="B79" s="153">
        <v>41954</v>
      </c>
      <c r="C79" s="153"/>
      <c r="D79" s="154" t="s">
        <v>633</v>
      </c>
      <c r="E79" s="155" t="s">
        <v>590</v>
      </c>
      <c r="F79" s="156">
        <v>59</v>
      </c>
      <c r="G79" s="155" t="s">
        <v>610</v>
      </c>
      <c r="H79" s="155">
        <v>76</v>
      </c>
      <c r="I79" s="157">
        <v>76</v>
      </c>
      <c r="J79" s="158" t="s">
        <v>611</v>
      </c>
      <c r="K79" s="159">
        <f t="shared" si="11"/>
        <v>17</v>
      </c>
      <c r="L79" s="160">
        <f t="shared" si="12"/>
        <v>0.28813559322033899</v>
      </c>
      <c r="M79" s="155" t="s">
        <v>581</v>
      </c>
      <c r="N79" s="161">
        <v>43032</v>
      </c>
      <c r="O79" s="1"/>
      <c r="P79" s="1"/>
      <c r="Q79" s="230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2">
        <v>16</v>
      </c>
      <c r="B80" s="153">
        <v>41954</v>
      </c>
      <c r="C80" s="153"/>
      <c r="D80" s="154" t="s">
        <v>622</v>
      </c>
      <c r="E80" s="155" t="s">
        <v>590</v>
      </c>
      <c r="F80" s="156">
        <v>99</v>
      </c>
      <c r="G80" s="155" t="s">
        <v>610</v>
      </c>
      <c r="H80" s="155">
        <v>120</v>
      </c>
      <c r="I80" s="157">
        <v>120</v>
      </c>
      <c r="J80" s="158" t="s">
        <v>599</v>
      </c>
      <c r="K80" s="159">
        <f t="shared" si="11"/>
        <v>21</v>
      </c>
      <c r="L80" s="160">
        <f t="shared" si="12"/>
        <v>0.21212121212121213</v>
      </c>
      <c r="M80" s="155" t="s">
        <v>581</v>
      </c>
      <c r="N80" s="161">
        <v>41960</v>
      </c>
      <c r="O80" s="1"/>
      <c r="P80" s="1"/>
      <c r="Q80" s="230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2">
        <v>17</v>
      </c>
      <c r="B81" s="153">
        <v>41956</v>
      </c>
      <c r="C81" s="153"/>
      <c r="D81" s="154" t="s">
        <v>634</v>
      </c>
      <c r="E81" s="155" t="s">
        <v>590</v>
      </c>
      <c r="F81" s="156">
        <v>22</v>
      </c>
      <c r="G81" s="155" t="s">
        <v>610</v>
      </c>
      <c r="H81" s="155">
        <v>33.549999999999997</v>
      </c>
      <c r="I81" s="157">
        <v>32</v>
      </c>
      <c r="J81" s="158" t="s">
        <v>635</v>
      </c>
      <c r="K81" s="159">
        <f t="shared" si="11"/>
        <v>11.549999999999997</v>
      </c>
      <c r="L81" s="160">
        <f t="shared" si="12"/>
        <v>0.52499999999999991</v>
      </c>
      <c r="M81" s="155" t="s">
        <v>581</v>
      </c>
      <c r="N81" s="161">
        <v>42188</v>
      </c>
      <c r="O81" s="1"/>
      <c r="P81" s="1"/>
      <c r="Q81" s="230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2">
        <v>18</v>
      </c>
      <c r="B82" s="153">
        <v>41976</v>
      </c>
      <c r="C82" s="153"/>
      <c r="D82" s="154" t="s">
        <v>636</v>
      </c>
      <c r="E82" s="155" t="s">
        <v>590</v>
      </c>
      <c r="F82" s="156">
        <v>440</v>
      </c>
      <c r="G82" s="155" t="s">
        <v>610</v>
      </c>
      <c r="H82" s="155">
        <v>520</v>
      </c>
      <c r="I82" s="157">
        <v>520</v>
      </c>
      <c r="J82" s="158" t="s">
        <v>637</v>
      </c>
      <c r="K82" s="159">
        <f t="shared" si="11"/>
        <v>80</v>
      </c>
      <c r="L82" s="160">
        <f t="shared" si="12"/>
        <v>0.18181818181818182</v>
      </c>
      <c r="M82" s="155" t="s">
        <v>581</v>
      </c>
      <c r="N82" s="161">
        <v>42208</v>
      </c>
      <c r="O82" s="1"/>
      <c r="P82" s="1"/>
      <c r="Q82" s="230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2">
        <v>19</v>
      </c>
      <c r="B83" s="153">
        <v>41976</v>
      </c>
      <c r="C83" s="153"/>
      <c r="D83" s="154" t="s">
        <v>638</v>
      </c>
      <c r="E83" s="155" t="s">
        <v>590</v>
      </c>
      <c r="F83" s="156">
        <v>360</v>
      </c>
      <c r="G83" s="155" t="s">
        <v>610</v>
      </c>
      <c r="H83" s="155">
        <v>427</v>
      </c>
      <c r="I83" s="157">
        <v>425</v>
      </c>
      <c r="J83" s="158" t="s">
        <v>639</v>
      </c>
      <c r="K83" s="159">
        <f t="shared" si="11"/>
        <v>67</v>
      </c>
      <c r="L83" s="160">
        <f t="shared" si="12"/>
        <v>0.18611111111111112</v>
      </c>
      <c r="M83" s="155" t="s">
        <v>581</v>
      </c>
      <c r="N83" s="161">
        <v>42058</v>
      </c>
      <c r="O83" s="1"/>
      <c r="P83" s="1"/>
      <c r="Q83" s="230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2">
        <v>20</v>
      </c>
      <c r="B84" s="153">
        <v>42012</v>
      </c>
      <c r="C84" s="153"/>
      <c r="D84" s="154" t="s">
        <v>640</v>
      </c>
      <c r="E84" s="155" t="s">
        <v>590</v>
      </c>
      <c r="F84" s="156">
        <v>360</v>
      </c>
      <c r="G84" s="155" t="s">
        <v>610</v>
      </c>
      <c r="H84" s="155">
        <v>455</v>
      </c>
      <c r="I84" s="157">
        <v>420</v>
      </c>
      <c r="J84" s="158" t="s">
        <v>641</v>
      </c>
      <c r="K84" s="159">
        <f t="shared" si="11"/>
        <v>95</v>
      </c>
      <c r="L84" s="160">
        <f t="shared" si="12"/>
        <v>0.2638888888888889</v>
      </c>
      <c r="M84" s="155" t="s">
        <v>581</v>
      </c>
      <c r="N84" s="161">
        <v>42024</v>
      </c>
      <c r="O84" s="1"/>
      <c r="P84" s="1"/>
      <c r="Q84" s="230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2">
        <v>21</v>
      </c>
      <c r="B85" s="153">
        <v>42012</v>
      </c>
      <c r="C85" s="153"/>
      <c r="D85" s="154" t="s">
        <v>642</v>
      </c>
      <c r="E85" s="155" t="s">
        <v>590</v>
      </c>
      <c r="F85" s="156">
        <v>130</v>
      </c>
      <c r="G85" s="155"/>
      <c r="H85" s="155">
        <v>175.5</v>
      </c>
      <c r="I85" s="157">
        <v>165</v>
      </c>
      <c r="J85" s="158" t="s">
        <v>643</v>
      </c>
      <c r="K85" s="159">
        <f t="shared" si="11"/>
        <v>45.5</v>
      </c>
      <c r="L85" s="160">
        <f t="shared" si="12"/>
        <v>0.35</v>
      </c>
      <c r="M85" s="155" t="s">
        <v>581</v>
      </c>
      <c r="N85" s="161">
        <v>43088</v>
      </c>
      <c r="O85" s="1"/>
      <c r="P85" s="1"/>
      <c r="Q85" s="230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2">
        <v>22</v>
      </c>
      <c r="B86" s="153">
        <v>42040</v>
      </c>
      <c r="C86" s="153"/>
      <c r="D86" s="154" t="s">
        <v>399</v>
      </c>
      <c r="E86" s="155" t="s">
        <v>578</v>
      </c>
      <c r="F86" s="156">
        <v>98</v>
      </c>
      <c r="G86" s="155"/>
      <c r="H86" s="155">
        <v>120</v>
      </c>
      <c r="I86" s="157">
        <v>120</v>
      </c>
      <c r="J86" s="158" t="s">
        <v>611</v>
      </c>
      <c r="K86" s="159">
        <f t="shared" si="11"/>
        <v>22</v>
      </c>
      <c r="L86" s="160">
        <f t="shared" si="12"/>
        <v>0.22448979591836735</v>
      </c>
      <c r="M86" s="155" t="s">
        <v>581</v>
      </c>
      <c r="N86" s="161">
        <v>42753</v>
      </c>
      <c r="O86" s="1"/>
      <c r="P86" s="1"/>
      <c r="Q86" s="230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2">
        <v>23</v>
      </c>
      <c r="B87" s="153">
        <v>42040</v>
      </c>
      <c r="C87" s="153"/>
      <c r="D87" s="154" t="s">
        <v>644</v>
      </c>
      <c r="E87" s="155" t="s">
        <v>578</v>
      </c>
      <c r="F87" s="156">
        <v>196</v>
      </c>
      <c r="G87" s="155"/>
      <c r="H87" s="155">
        <v>262</v>
      </c>
      <c r="I87" s="157">
        <v>255</v>
      </c>
      <c r="J87" s="158" t="s">
        <v>611</v>
      </c>
      <c r="K87" s="159">
        <f t="shared" si="11"/>
        <v>66</v>
      </c>
      <c r="L87" s="160">
        <f t="shared" si="12"/>
        <v>0.33673469387755101</v>
      </c>
      <c r="M87" s="155" t="s">
        <v>581</v>
      </c>
      <c r="N87" s="161">
        <v>42599</v>
      </c>
      <c r="O87" s="1"/>
      <c r="P87" s="1"/>
      <c r="Q87" s="230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62">
        <v>24</v>
      </c>
      <c r="B88" s="163">
        <v>42067</v>
      </c>
      <c r="C88" s="163"/>
      <c r="D88" s="164" t="s">
        <v>398</v>
      </c>
      <c r="E88" s="165" t="s">
        <v>578</v>
      </c>
      <c r="F88" s="166">
        <v>235</v>
      </c>
      <c r="G88" s="166"/>
      <c r="H88" s="167">
        <v>77</v>
      </c>
      <c r="I88" s="167" t="s">
        <v>645</v>
      </c>
      <c r="J88" s="168" t="s">
        <v>646</v>
      </c>
      <c r="K88" s="169">
        <f t="shared" si="11"/>
        <v>-158</v>
      </c>
      <c r="L88" s="170">
        <f t="shared" si="12"/>
        <v>-0.67234042553191486</v>
      </c>
      <c r="M88" s="166" t="s">
        <v>591</v>
      </c>
      <c r="N88" s="163">
        <v>43522</v>
      </c>
      <c r="O88" s="1"/>
      <c r="P88" s="1"/>
      <c r="Q88" s="230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2">
        <v>25</v>
      </c>
      <c r="B89" s="153">
        <v>42067</v>
      </c>
      <c r="C89" s="153"/>
      <c r="D89" s="154" t="s">
        <v>647</v>
      </c>
      <c r="E89" s="155" t="s">
        <v>578</v>
      </c>
      <c r="F89" s="156">
        <v>185</v>
      </c>
      <c r="G89" s="155"/>
      <c r="H89" s="155">
        <v>224</v>
      </c>
      <c r="I89" s="157" t="s">
        <v>648</v>
      </c>
      <c r="J89" s="158" t="s">
        <v>611</v>
      </c>
      <c r="K89" s="159">
        <f t="shared" si="11"/>
        <v>39</v>
      </c>
      <c r="L89" s="160">
        <f t="shared" si="12"/>
        <v>0.21081081081081082</v>
      </c>
      <c r="M89" s="155" t="s">
        <v>581</v>
      </c>
      <c r="N89" s="161">
        <v>42647</v>
      </c>
      <c r="O89" s="1"/>
      <c r="P89" s="1"/>
      <c r="Q89" s="230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62">
        <v>26</v>
      </c>
      <c r="B90" s="163">
        <v>42090</v>
      </c>
      <c r="C90" s="163"/>
      <c r="D90" s="171" t="s">
        <v>649</v>
      </c>
      <c r="E90" s="166" t="s">
        <v>578</v>
      </c>
      <c r="F90" s="166">
        <v>49.5</v>
      </c>
      <c r="G90" s="167"/>
      <c r="H90" s="167">
        <v>15.85</v>
      </c>
      <c r="I90" s="167">
        <v>67</v>
      </c>
      <c r="J90" s="168" t="s">
        <v>650</v>
      </c>
      <c r="K90" s="167">
        <f t="shared" si="11"/>
        <v>-33.65</v>
      </c>
      <c r="L90" s="172">
        <f t="shared" si="12"/>
        <v>-0.67979797979797973</v>
      </c>
      <c r="M90" s="166" t="s">
        <v>591</v>
      </c>
      <c r="N90" s="173">
        <v>43627</v>
      </c>
      <c r="O90" s="1"/>
      <c r="P90" s="1"/>
      <c r="Q90" s="230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2">
        <v>27</v>
      </c>
      <c r="B91" s="153">
        <v>42093</v>
      </c>
      <c r="C91" s="153"/>
      <c r="D91" s="154" t="s">
        <v>651</v>
      </c>
      <c r="E91" s="155" t="s">
        <v>578</v>
      </c>
      <c r="F91" s="156">
        <v>183.5</v>
      </c>
      <c r="G91" s="155"/>
      <c r="H91" s="155">
        <v>219</v>
      </c>
      <c r="I91" s="157">
        <v>218</v>
      </c>
      <c r="J91" s="158" t="s">
        <v>652</v>
      </c>
      <c r="K91" s="159">
        <f t="shared" si="11"/>
        <v>35.5</v>
      </c>
      <c r="L91" s="160">
        <f t="shared" si="12"/>
        <v>0.19346049046321526</v>
      </c>
      <c r="M91" s="155" t="s">
        <v>581</v>
      </c>
      <c r="N91" s="161">
        <v>42103</v>
      </c>
      <c r="O91" s="1"/>
      <c r="P91" s="1"/>
      <c r="Q91" s="230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2">
        <v>28</v>
      </c>
      <c r="B92" s="153">
        <v>42114</v>
      </c>
      <c r="C92" s="153"/>
      <c r="D92" s="154" t="s">
        <v>653</v>
      </c>
      <c r="E92" s="155" t="s">
        <v>578</v>
      </c>
      <c r="F92" s="156">
        <f>(227+237)/2</f>
        <v>232</v>
      </c>
      <c r="G92" s="155"/>
      <c r="H92" s="155">
        <v>298</v>
      </c>
      <c r="I92" s="157">
        <v>298</v>
      </c>
      <c r="J92" s="158" t="s">
        <v>611</v>
      </c>
      <c r="K92" s="159">
        <f t="shared" si="11"/>
        <v>66</v>
      </c>
      <c r="L92" s="160">
        <f t="shared" si="12"/>
        <v>0.28448275862068967</v>
      </c>
      <c r="M92" s="155" t="s">
        <v>581</v>
      </c>
      <c r="N92" s="161">
        <v>42823</v>
      </c>
      <c r="O92" s="1"/>
      <c r="P92" s="1"/>
      <c r="Q92" s="230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2">
        <v>29</v>
      </c>
      <c r="B93" s="153">
        <v>42128</v>
      </c>
      <c r="C93" s="153"/>
      <c r="D93" s="154" t="s">
        <v>654</v>
      </c>
      <c r="E93" s="155" t="s">
        <v>590</v>
      </c>
      <c r="F93" s="156">
        <v>385</v>
      </c>
      <c r="G93" s="155"/>
      <c r="H93" s="155">
        <f>212.5+331</f>
        <v>543.5</v>
      </c>
      <c r="I93" s="157">
        <v>510</v>
      </c>
      <c r="J93" s="158" t="s">
        <v>655</v>
      </c>
      <c r="K93" s="159">
        <f t="shared" si="11"/>
        <v>158.5</v>
      </c>
      <c r="L93" s="160">
        <f t="shared" si="12"/>
        <v>0.41168831168831171</v>
      </c>
      <c r="M93" s="155" t="s">
        <v>581</v>
      </c>
      <c r="N93" s="161">
        <v>42235</v>
      </c>
      <c r="O93" s="1"/>
      <c r="P93" s="1"/>
      <c r="Q93" s="230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2">
        <v>30</v>
      </c>
      <c r="B94" s="153">
        <v>42128</v>
      </c>
      <c r="C94" s="153"/>
      <c r="D94" s="154" t="s">
        <v>656</v>
      </c>
      <c r="E94" s="155" t="s">
        <v>590</v>
      </c>
      <c r="F94" s="156">
        <v>115.5</v>
      </c>
      <c r="G94" s="155"/>
      <c r="H94" s="155">
        <v>146</v>
      </c>
      <c r="I94" s="157">
        <v>142</v>
      </c>
      <c r="J94" s="158" t="s">
        <v>657</v>
      </c>
      <c r="K94" s="159">
        <f t="shared" si="11"/>
        <v>30.5</v>
      </c>
      <c r="L94" s="160">
        <f t="shared" si="12"/>
        <v>0.26406926406926406</v>
      </c>
      <c r="M94" s="155" t="s">
        <v>581</v>
      </c>
      <c r="N94" s="161">
        <v>42202</v>
      </c>
      <c r="O94" s="1"/>
      <c r="P94" s="1"/>
      <c r="Q94" s="230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2">
        <v>31</v>
      </c>
      <c r="B95" s="153">
        <v>42151</v>
      </c>
      <c r="C95" s="153"/>
      <c r="D95" s="154" t="s">
        <v>530</v>
      </c>
      <c r="E95" s="155" t="s">
        <v>590</v>
      </c>
      <c r="F95" s="156">
        <v>237.5</v>
      </c>
      <c r="G95" s="155"/>
      <c r="H95" s="155">
        <v>279.5</v>
      </c>
      <c r="I95" s="157">
        <v>278</v>
      </c>
      <c r="J95" s="158" t="s">
        <v>611</v>
      </c>
      <c r="K95" s="159">
        <f t="shared" si="11"/>
        <v>42</v>
      </c>
      <c r="L95" s="160">
        <f t="shared" si="12"/>
        <v>0.17684210526315788</v>
      </c>
      <c r="M95" s="155" t="s">
        <v>581</v>
      </c>
      <c r="N95" s="161">
        <v>42222</v>
      </c>
      <c r="O95" s="1"/>
      <c r="P95" s="1"/>
      <c r="Q95" s="230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2">
        <v>32</v>
      </c>
      <c r="B96" s="153">
        <v>42174</v>
      </c>
      <c r="C96" s="153"/>
      <c r="D96" s="154" t="s">
        <v>629</v>
      </c>
      <c r="E96" s="155" t="s">
        <v>578</v>
      </c>
      <c r="F96" s="156">
        <v>340</v>
      </c>
      <c r="G96" s="155"/>
      <c r="H96" s="155">
        <v>448</v>
      </c>
      <c r="I96" s="157">
        <v>448</v>
      </c>
      <c r="J96" s="158" t="s">
        <v>611</v>
      </c>
      <c r="K96" s="159">
        <f t="shared" si="11"/>
        <v>108</v>
      </c>
      <c r="L96" s="160">
        <f t="shared" si="12"/>
        <v>0.31764705882352939</v>
      </c>
      <c r="M96" s="155" t="s">
        <v>581</v>
      </c>
      <c r="N96" s="161">
        <v>43018</v>
      </c>
      <c r="O96" s="1"/>
      <c r="P96" s="1"/>
      <c r="Q96" s="230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2">
        <v>33</v>
      </c>
      <c r="B97" s="153">
        <v>42191</v>
      </c>
      <c r="C97" s="153"/>
      <c r="D97" s="154" t="s">
        <v>658</v>
      </c>
      <c r="E97" s="155" t="s">
        <v>578</v>
      </c>
      <c r="F97" s="156">
        <v>390</v>
      </c>
      <c r="G97" s="155"/>
      <c r="H97" s="155">
        <v>460</v>
      </c>
      <c r="I97" s="157">
        <v>460</v>
      </c>
      <c r="J97" s="158" t="s">
        <v>611</v>
      </c>
      <c r="K97" s="159">
        <f t="shared" si="11"/>
        <v>70</v>
      </c>
      <c r="L97" s="160">
        <f t="shared" si="12"/>
        <v>0.17948717948717949</v>
      </c>
      <c r="M97" s="155" t="s">
        <v>581</v>
      </c>
      <c r="N97" s="161">
        <v>42478</v>
      </c>
      <c r="O97" s="1"/>
      <c r="P97" s="1"/>
      <c r="Q97" s="230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62">
        <v>34</v>
      </c>
      <c r="B98" s="163">
        <v>42195</v>
      </c>
      <c r="C98" s="163"/>
      <c r="D98" s="164" t="s">
        <v>659</v>
      </c>
      <c r="E98" s="165" t="s">
        <v>578</v>
      </c>
      <c r="F98" s="166">
        <v>122.5</v>
      </c>
      <c r="G98" s="166"/>
      <c r="H98" s="167">
        <v>61</v>
      </c>
      <c r="I98" s="167">
        <v>172</v>
      </c>
      <c r="J98" s="168" t="s">
        <v>660</v>
      </c>
      <c r="K98" s="169">
        <f t="shared" si="11"/>
        <v>-61.5</v>
      </c>
      <c r="L98" s="170">
        <f t="shared" si="12"/>
        <v>-0.50204081632653064</v>
      </c>
      <c r="M98" s="166" t="s">
        <v>591</v>
      </c>
      <c r="N98" s="163">
        <v>43333</v>
      </c>
      <c r="O98" s="1"/>
      <c r="P98" s="1"/>
      <c r="Q98" s="230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2">
        <v>35</v>
      </c>
      <c r="B99" s="153">
        <v>42219</v>
      </c>
      <c r="C99" s="153"/>
      <c r="D99" s="154" t="s">
        <v>661</v>
      </c>
      <c r="E99" s="155" t="s">
        <v>578</v>
      </c>
      <c r="F99" s="156">
        <v>297.5</v>
      </c>
      <c r="G99" s="155"/>
      <c r="H99" s="155">
        <v>350</v>
      </c>
      <c r="I99" s="157">
        <v>360</v>
      </c>
      <c r="J99" s="158" t="s">
        <v>662</v>
      </c>
      <c r="K99" s="159">
        <f t="shared" si="11"/>
        <v>52.5</v>
      </c>
      <c r="L99" s="160">
        <f t="shared" si="12"/>
        <v>0.17647058823529413</v>
      </c>
      <c r="M99" s="155" t="s">
        <v>581</v>
      </c>
      <c r="N99" s="161">
        <v>42232</v>
      </c>
      <c r="O99" s="1"/>
      <c r="P99" s="1"/>
      <c r="Q99" s="230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2">
        <v>36</v>
      </c>
      <c r="B100" s="153">
        <v>42219</v>
      </c>
      <c r="C100" s="153"/>
      <c r="D100" s="154" t="s">
        <v>663</v>
      </c>
      <c r="E100" s="155" t="s">
        <v>578</v>
      </c>
      <c r="F100" s="156">
        <v>115.5</v>
      </c>
      <c r="G100" s="155"/>
      <c r="H100" s="155">
        <v>149</v>
      </c>
      <c r="I100" s="157">
        <v>140</v>
      </c>
      <c r="J100" s="158" t="s">
        <v>664</v>
      </c>
      <c r="K100" s="159">
        <f t="shared" si="11"/>
        <v>33.5</v>
      </c>
      <c r="L100" s="160">
        <f t="shared" si="12"/>
        <v>0.29004329004329005</v>
      </c>
      <c r="M100" s="155" t="s">
        <v>581</v>
      </c>
      <c r="N100" s="161">
        <v>42740</v>
      </c>
      <c r="O100" s="1"/>
      <c r="P100" s="1"/>
      <c r="Q100" s="230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2">
        <v>37</v>
      </c>
      <c r="B101" s="153">
        <v>42251</v>
      </c>
      <c r="C101" s="153"/>
      <c r="D101" s="154" t="s">
        <v>530</v>
      </c>
      <c r="E101" s="155" t="s">
        <v>578</v>
      </c>
      <c r="F101" s="156">
        <v>226</v>
      </c>
      <c r="G101" s="155"/>
      <c r="H101" s="155">
        <v>292</v>
      </c>
      <c r="I101" s="157">
        <v>292</v>
      </c>
      <c r="J101" s="158" t="s">
        <v>665</v>
      </c>
      <c r="K101" s="159">
        <f t="shared" si="11"/>
        <v>66</v>
      </c>
      <c r="L101" s="160">
        <f t="shared" si="12"/>
        <v>0.29203539823008851</v>
      </c>
      <c r="M101" s="155" t="s">
        <v>581</v>
      </c>
      <c r="N101" s="161">
        <v>42286</v>
      </c>
      <c r="O101" s="1"/>
      <c r="P101" s="1"/>
      <c r="Q101" s="230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2">
        <v>38</v>
      </c>
      <c r="B102" s="153">
        <v>42254</v>
      </c>
      <c r="C102" s="153"/>
      <c r="D102" s="154" t="s">
        <v>653</v>
      </c>
      <c r="E102" s="155" t="s">
        <v>578</v>
      </c>
      <c r="F102" s="156">
        <v>232.5</v>
      </c>
      <c r="G102" s="155"/>
      <c r="H102" s="155">
        <v>312.5</v>
      </c>
      <c r="I102" s="157">
        <v>310</v>
      </c>
      <c r="J102" s="158" t="s">
        <v>611</v>
      </c>
      <c r="K102" s="159">
        <f t="shared" si="11"/>
        <v>80</v>
      </c>
      <c r="L102" s="160">
        <f t="shared" si="12"/>
        <v>0.34408602150537637</v>
      </c>
      <c r="M102" s="155" t="s">
        <v>581</v>
      </c>
      <c r="N102" s="161">
        <v>42823</v>
      </c>
      <c r="O102" s="1"/>
      <c r="P102" s="1"/>
      <c r="Q102" s="230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2">
        <v>39</v>
      </c>
      <c r="B103" s="153">
        <v>42268</v>
      </c>
      <c r="C103" s="153"/>
      <c r="D103" s="154" t="s">
        <v>666</v>
      </c>
      <c r="E103" s="155" t="s">
        <v>578</v>
      </c>
      <c r="F103" s="156">
        <v>196.5</v>
      </c>
      <c r="G103" s="155"/>
      <c r="H103" s="155">
        <v>238</v>
      </c>
      <c r="I103" s="157">
        <v>238</v>
      </c>
      <c r="J103" s="158" t="s">
        <v>665</v>
      </c>
      <c r="K103" s="159">
        <f t="shared" si="11"/>
        <v>41.5</v>
      </c>
      <c r="L103" s="160">
        <f t="shared" si="12"/>
        <v>0.21119592875318066</v>
      </c>
      <c r="M103" s="155" t="s">
        <v>581</v>
      </c>
      <c r="N103" s="161">
        <v>42291</v>
      </c>
      <c r="O103" s="1"/>
      <c r="P103" s="1"/>
      <c r="Q103" s="230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2">
        <v>40</v>
      </c>
      <c r="B104" s="153">
        <v>42271</v>
      </c>
      <c r="C104" s="153"/>
      <c r="D104" s="154" t="s">
        <v>609</v>
      </c>
      <c r="E104" s="155" t="s">
        <v>578</v>
      </c>
      <c r="F104" s="156">
        <v>65</v>
      </c>
      <c r="G104" s="155"/>
      <c r="H104" s="155">
        <v>82</v>
      </c>
      <c r="I104" s="157">
        <v>82</v>
      </c>
      <c r="J104" s="158" t="s">
        <v>665</v>
      </c>
      <c r="K104" s="159">
        <f t="shared" si="11"/>
        <v>17</v>
      </c>
      <c r="L104" s="160">
        <f t="shared" si="12"/>
        <v>0.26153846153846155</v>
      </c>
      <c r="M104" s="155" t="s">
        <v>581</v>
      </c>
      <c r="N104" s="161">
        <v>42578</v>
      </c>
      <c r="O104" s="1"/>
      <c r="P104" s="1"/>
      <c r="Q104" s="230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2">
        <v>41</v>
      </c>
      <c r="B105" s="153">
        <v>42291</v>
      </c>
      <c r="C105" s="153"/>
      <c r="D105" s="154" t="s">
        <v>667</v>
      </c>
      <c r="E105" s="155" t="s">
        <v>578</v>
      </c>
      <c r="F105" s="156">
        <v>144</v>
      </c>
      <c r="G105" s="155"/>
      <c r="H105" s="155">
        <v>182.5</v>
      </c>
      <c r="I105" s="157">
        <v>181</v>
      </c>
      <c r="J105" s="158" t="s">
        <v>665</v>
      </c>
      <c r="K105" s="159">
        <f t="shared" si="11"/>
        <v>38.5</v>
      </c>
      <c r="L105" s="160">
        <f t="shared" si="12"/>
        <v>0.2673611111111111</v>
      </c>
      <c r="M105" s="155" t="s">
        <v>581</v>
      </c>
      <c r="N105" s="161">
        <v>42817</v>
      </c>
      <c r="O105" s="1"/>
      <c r="P105" s="1"/>
      <c r="Q105" s="230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2">
        <v>42</v>
      </c>
      <c r="B106" s="153">
        <v>42291</v>
      </c>
      <c r="C106" s="153"/>
      <c r="D106" s="154" t="s">
        <v>668</v>
      </c>
      <c r="E106" s="155" t="s">
        <v>578</v>
      </c>
      <c r="F106" s="156">
        <v>264</v>
      </c>
      <c r="G106" s="155"/>
      <c r="H106" s="155">
        <v>311</v>
      </c>
      <c r="I106" s="157">
        <v>311</v>
      </c>
      <c r="J106" s="158" t="s">
        <v>665</v>
      </c>
      <c r="K106" s="159">
        <f t="shared" si="11"/>
        <v>47</v>
      </c>
      <c r="L106" s="160">
        <f t="shared" si="12"/>
        <v>0.17803030303030304</v>
      </c>
      <c r="M106" s="155" t="s">
        <v>581</v>
      </c>
      <c r="N106" s="161">
        <v>42604</v>
      </c>
      <c r="O106" s="1"/>
      <c r="P106" s="1"/>
      <c r="Q106" s="230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2">
        <v>43</v>
      </c>
      <c r="B107" s="153">
        <v>42318</v>
      </c>
      <c r="C107" s="153"/>
      <c r="D107" s="154" t="s">
        <v>669</v>
      </c>
      <c r="E107" s="155" t="s">
        <v>590</v>
      </c>
      <c r="F107" s="156">
        <v>549.5</v>
      </c>
      <c r="G107" s="155"/>
      <c r="H107" s="155">
        <v>630</v>
      </c>
      <c r="I107" s="157">
        <v>630</v>
      </c>
      <c r="J107" s="158" t="s">
        <v>665</v>
      </c>
      <c r="K107" s="159">
        <f t="shared" si="11"/>
        <v>80.5</v>
      </c>
      <c r="L107" s="160">
        <f t="shared" si="12"/>
        <v>0.1464968152866242</v>
      </c>
      <c r="M107" s="155" t="s">
        <v>581</v>
      </c>
      <c r="N107" s="161">
        <v>42419</v>
      </c>
      <c r="O107" s="1"/>
      <c r="P107" s="1"/>
      <c r="Q107" s="230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2">
        <v>44</v>
      </c>
      <c r="B108" s="153">
        <v>42342</v>
      </c>
      <c r="C108" s="153"/>
      <c r="D108" s="154" t="s">
        <v>670</v>
      </c>
      <c r="E108" s="155" t="s">
        <v>578</v>
      </c>
      <c r="F108" s="156">
        <v>1027.5</v>
      </c>
      <c r="G108" s="155"/>
      <c r="H108" s="155">
        <v>1315</v>
      </c>
      <c r="I108" s="157">
        <v>1250</v>
      </c>
      <c r="J108" s="158" t="s">
        <v>665</v>
      </c>
      <c r="K108" s="159">
        <f t="shared" si="11"/>
        <v>287.5</v>
      </c>
      <c r="L108" s="160">
        <f t="shared" si="12"/>
        <v>0.27980535279805352</v>
      </c>
      <c r="M108" s="155" t="s">
        <v>581</v>
      </c>
      <c r="N108" s="161">
        <v>43244</v>
      </c>
      <c r="O108" s="1"/>
      <c r="P108" s="1"/>
      <c r="Q108" s="230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2">
        <v>45</v>
      </c>
      <c r="B109" s="153">
        <v>42367</v>
      </c>
      <c r="C109" s="153"/>
      <c r="D109" s="154" t="s">
        <v>671</v>
      </c>
      <c r="E109" s="155" t="s">
        <v>578</v>
      </c>
      <c r="F109" s="156">
        <v>465</v>
      </c>
      <c r="G109" s="155"/>
      <c r="H109" s="155">
        <v>540</v>
      </c>
      <c r="I109" s="157">
        <v>540</v>
      </c>
      <c r="J109" s="158" t="s">
        <v>665</v>
      </c>
      <c r="K109" s="159">
        <f t="shared" si="11"/>
        <v>75</v>
      </c>
      <c r="L109" s="160">
        <f t="shared" si="12"/>
        <v>0.16129032258064516</v>
      </c>
      <c r="M109" s="155" t="s">
        <v>581</v>
      </c>
      <c r="N109" s="161">
        <v>42530</v>
      </c>
      <c r="O109" s="1"/>
      <c r="P109" s="1"/>
      <c r="Q109" s="230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2">
        <v>46</v>
      </c>
      <c r="B110" s="153">
        <v>42380</v>
      </c>
      <c r="C110" s="153"/>
      <c r="D110" s="154" t="s">
        <v>399</v>
      </c>
      <c r="E110" s="155" t="s">
        <v>590</v>
      </c>
      <c r="F110" s="156">
        <v>81</v>
      </c>
      <c r="G110" s="155"/>
      <c r="H110" s="155">
        <v>110</v>
      </c>
      <c r="I110" s="157">
        <v>110</v>
      </c>
      <c r="J110" s="158" t="s">
        <v>665</v>
      </c>
      <c r="K110" s="159">
        <f t="shared" si="11"/>
        <v>29</v>
      </c>
      <c r="L110" s="160">
        <f t="shared" si="12"/>
        <v>0.35802469135802467</v>
      </c>
      <c r="M110" s="155" t="s">
        <v>581</v>
      </c>
      <c r="N110" s="161">
        <v>42745</v>
      </c>
      <c r="O110" s="1"/>
      <c r="P110" s="1"/>
      <c r="Q110" s="230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2">
        <v>47</v>
      </c>
      <c r="B111" s="153">
        <v>42382</v>
      </c>
      <c r="C111" s="153"/>
      <c r="D111" s="154" t="s">
        <v>672</v>
      </c>
      <c r="E111" s="155" t="s">
        <v>590</v>
      </c>
      <c r="F111" s="156">
        <v>417.5</v>
      </c>
      <c r="G111" s="155"/>
      <c r="H111" s="155">
        <v>547</v>
      </c>
      <c r="I111" s="157">
        <v>535</v>
      </c>
      <c r="J111" s="158" t="s">
        <v>665</v>
      </c>
      <c r="K111" s="159">
        <f t="shared" si="11"/>
        <v>129.5</v>
      </c>
      <c r="L111" s="160">
        <f t="shared" si="12"/>
        <v>0.31017964071856285</v>
      </c>
      <c r="M111" s="155" t="s">
        <v>581</v>
      </c>
      <c r="N111" s="161">
        <v>42578</v>
      </c>
      <c r="O111" s="1"/>
      <c r="P111" s="1"/>
      <c r="Q111" s="230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2">
        <v>48</v>
      </c>
      <c r="B112" s="153">
        <v>42408</v>
      </c>
      <c r="C112" s="153"/>
      <c r="D112" s="154" t="s">
        <v>673</v>
      </c>
      <c r="E112" s="155" t="s">
        <v>578</v>
      </c>
      <c r="F112" s="156">
        <v>650</v>
      </c>
      <c r="G112" s="155"/>
      <c r="H112" s="155">
        <v>800</v>
      </c>
      <c r="I112" s="157">
        <v>800</v>
      </c>
      <c r="J112" s="158" t="s">
        <v>665</v>
      </c>
      <c r="K112" s="159">
        <f t="shared" si="11"/>
        <v>150</v>
      </c>
      <c r="L112" s="160">
        <f t="shared" si="12"/>
        <v>0.23076923076923078</v>
      </c>
      <c r="M112" s="155" t="s">
        <v>581</v>
      </c>
      <c r="N112" s="161">
        <v>43154</v>
      </c>
      <c r="O112" s="1"/>
      <c r="P112" s="1"/>
      <c r="Q112" s="230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2">
        <v>49</v>
      </c>
      <c r="B113" s="153">
        <v>42433</v>
      </c>
      <c r="C113" s="153"/>
      <c r="D113" s="154" t="s">
        <v>237</v>
      </c>
      <c r="E113" s="155" t="s">
        <v>578</v>
      </c>
      <c r="F113" s="156">
        <v>437.5</v>
      </c>
      <c r="G113" s="155"/>
      <c r="H113" s="155">
        <v>504.5</v>
      </c>
      <c r="I113" s="157">
        <v>522</v>
      </c>
      <c r="J113" s="158" t="s">
        <v>674</v>
      </c>
      <c r="K113" s="159">
        <f t="shared" si="11"/>
        <v>67</v>
      </c>
      <c r="L113" s="160">
        <f t="shared" si="12"/>
        <v>0.15314285714285714</v>
      </c>
      <c r="M113" s="155" t="s">
        <v>581</v>
      </c>
      <c r="N113" s="161">
        <v>42480</v>
      </c>
      <c r="O113" s="1"/>
      <c r="P113" s="1"/>
      <c r="Q113" s="230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2">
        <v>50</v>
      </c>
      <c r="B114" s="153">
        <v>42438</v>
      </c>
      <c r="C114" s="153"/>
      <c r="D114" s="154" t="s">
        <v>675</v>
      </c>
      <c r="E114" s="155" t="s">
        <v>578</v>
      </c>
      <c r="F114" s="156">
        <v>189.5</v>
      </c>
      <c r="G114" s="155"/>
      <c r="H114" s="155">
        <v>218</v>
      </c>
      <c r="I114" s="157">
        <v>218</v>
      </c>
      <c r="J114" s="158" t="s">
        <v>665</v>
      </c>
      <c r="K114" s="159">
        <f t="shared" si="11"/>
        <v>28.5</v>
      </c>
      <c r="L114" s="160">
        <f t="shared" si="12"/>
        <v>0.15039577836411611</v>
      </c>
      <c r="M114" s="155" t="s">
        <v>581</v>
      </c>
      <c r="N114" s="161">
        <v>43034</v>
      </c>
      <c r="O114" s="1"/>
      <c r="P114" s="1"/>
      <c r="Q114" s="230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62">
        <v>51</v>
      </c>
      <c r="B115" s="163">
        <v>42471</v>
      </c>
      <c r="C115" s="163"/>
      <c r="D115" s="171" t="s">
        <v>676</v>
      </c>
      <c r="E115" s="166" t="s">
        <v>578</v>
      </c>
      <c r="F115" s="166">
        <v>36.5</v>
      </c>
      <c r="G115" s="167"/>
      <c r="H115" s="167">
        <v>15.85</v>
      </c>
      <c r="I115" s="167">
        <v>60</v>
      </c>
      <c r="J115" s="168" t="s">
        <v>677</v>
      </c>
      <c r="K115" s="169">
        <f t="shared" si="11"/>
        <v>-20.65</v>
      </c>
      <c r="L115" s="170">
        <f t="shared" si="12"/>
        <v>-0.5657534246575342</v>
      </c>
      <c r="M115" s="166" t="s">
        <v>591</v>
      </c>
      <c r="N115" s="174">
        <v>43627</v>
      </c>
      <c r="O115" s="1"/>
      <c r="P115" s="1"/>
      <c r="Q115" s="230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2">
        <v>52</v>
      </c>
      <c r="B116" s="153">
        <v>42472</v>
      </c>
      <c r="C116" s="153"/>
      <c r="D116" s="154" t="s">
        <v>678</v>
      </c>
      <c r="E116" s="155" t="s">
        <v>578</v>
      </c>
      <c r="F116" s="156">
        <v>93</v>
      </c>
      <c r="G116" s="155"/>
      <c r="H116" s="155">
        <v>149</v>
      </c>
      <c r="I116" s="157">
        <v>140</v>
      </c>
      <c r="J116" s="158" t="s">
        <v>679</v>
      </c>
      <c r="K116" s="159">
        <f t="shared" si="11"/>
        <v>56</v>
      </c>
      <c r="L116" s="160">
        <f t="shared" si="12"/>
        <v>0.60215053763440862</v>
      </c>
      <c r="M116" s="155" t="s">
        <v>581</v>
      </c>
      <c r="N116" s="161">
        <v>42740</v>
      </c>
      <c r="O116" s="1"/>
      <c r="P116" s="1"/>
      <c r="Q116" s="230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2">
        <v>53</v>
      </c>
      <c r="B117" s="153">
        <v>42472</v>
      </c>
      <c r="C117" s="153"/>
      <c r="D117" s="154" t="s">
        <v>680</v>
      </c>
      <c r="E117" s="155" t="s">
        <v>578</v>
      </c>
      <c r="F117" s="156">
        <v>130</v>
      </c>
      <c r="G117" s="155"/>
      <c r="H117" s="155">
        <v>150</v>
      </c>
      <c r="I117" s="157" t="s">
        <v>681</v>
      </c>
      <c r="J117" s="158" t="s">
        <v>665</v>
      </c>
      <c r="K117" s="159">
        <f t="shared" si="11"/>
        <v>20</v>
      </c>
      <c r="L117" s="160">
        <f t="shared" si="12"/>
        <v>0.15384615384615385</v>
      </c>
      <c r="M117" s="155" t="s">
        <v>581</v>
      </c>
      <c r="N117" s="161">
        <v>42564</v>
      </c>
      <c r="O117" s="1"/>
      <c r="P117" s="1"/>
      <c r="Q117" s="230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2">
        <v>54</v>
      </c>
      <c r="B118" s="153">
        <v>42473</v>
      </c>
      <c r="C118" s="153"/>
      <c r="D118" s="154" t="s">
        <v>682</v>
      </c>
      <c r="E118" s="155" t="s">
        <v>578</v>
      </c>
      <c r="F118" s="156">
        <v>196</v>
      </c>
      <c r="G118" s="155"/>
      <c r="H118" s="155">
        <v>299</v>
      </c>
      <c r="I118" s="157">
        <v>299</v>
      </c>
      <c r="J118" s="158" t="s">
        <v>665</v>
      </c>
      <c r="K118" s="159">
        <v>103</v>
      </c>
      <c r="L118" s="160">
        <v>0.52551020408163296</v>
      </c>
      <c r="M118" s="155" t="s">
        <v>581</v>
      </c>
      <c r="N118" s="161">
        <v>42620</v>
      </c>
      <c r="O118" s="1"/>
      <c r="P118" s="1"/>
      <c r="Q118" s="230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2">
        <v>55</v>
      </c>
      <c r="B119" s="153">
        <v>42473</v>
      </c>
      <c r="C119" s="153"/>
      <c r="D119" s="154" t="s">
        <v>683</v>
      </c>
      <c r="E119" s="155" t="s">
        <v>578</v>
      </c>
      <c r="F119" s="156">
        <v>88</v>
      </c>
      <c r="G119" s="155"/>
      <c r="H119" s="155">
        <v>103</v>
      </c>
      <c r="I119" s="157">
        <v>103</v>
      </c>
      <c r="J119" s="158" t="s">
        <v>665</v>
      </c>
      <c r="K119" s="159">
        <v>15</v>
      </c>
      <c r="L119" s="160">
        <v>0.170454545454545</v>
      </c>
      <c r="M119" s="155" t="s">
        <v>581</v>
      </c>
      <c r="N119" s="161">
        <v>42530</v>
      </c>
      <c r="O119" s="1"/>
      <c r="P119" s="1"/>
      <c r="Q119" s="230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2">
        <v>56</v>
      </c>
      <c r="B120" s="153">
        <v>42492</v>
      </c>
      <c r="C120" s="153"/>
      <c r="D120" s="154" t="s">
        <v>684</v>
      </c>
      <c r="E120" s="155" t="s">
        <v>578</v>
      </c>
      <c r="F120" s="156">
        <v>127.5</v>
      </c>
      <c r="G120" s="155"/>
      <c r="H120" s="155">
        <v>148</v>
      </c>
      <c r="I120" s="157" t="s">
        <v>685</v>
      </c>
      <c r="J120" s="158" t="s">
        <v>665</v>
      </c>
      <c r="K120" s="159">
        <f t="shared" ref="K120:K124" si="13">H120-F120</f>
        <v>20.5</v>
      </c>
      <c r="L120" s="160">
        <f t="shared" ref="L120:L124" si="14">K120/F120</f>
        <v>0.16078431372549021</v>
      </c>
      <c r="M120" s="155" t="s">
        <v>581</v>
      </c>
      <c r="N120" s="161">
        <v>42564</v>
      </c>
      <c r="O120" s="1"/>
      <c r="P120" s="1"/>
      <c r="Q120" s="230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2">
        <v>57</v>
      </c>
      <c r="B121" s="153">
        <v>42493</v>
      </c>
      <c r="C121" s="153"/>
      <c r="D121" s="154" t="s">
        <v>686</v>
      </c>
      <c r="E121" s="155" t="s">
        <v>578</v>
      </c>
      <c r="F121" s="156">
        <v>675</v>
      </c>
      <c r="G121" s="155"/>
      <c r="H121" s="155">
        <v>815</v>
      </c>
      <c r="I121" s="157" t="s">
        <v>687</v>
      </c>
      <c r="J121" s="158" t="s">
        <v>665</v>
      </c>
      <c r="K121" s="159">
        <f t="shared" si="13"/>
        <v>140</v>
      </c>
      <c r="L121" s="160">
        <f t="shared" si="14"/>
        <v>0.2074074074074074</v>
      </c>
      <c r="M121" s="155" t="s">
        <v>581</v>
      </c>
      <c r="N121" s="161">
        <v>43154</v>
      </c>
      <c r="O121" s="1"/>
      <c r="P121" s="1"/>
      <c r="Q121" s="230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62">
        <v>58</v>
      </c>
      <c r="B122" s="163">
        <v>42522</v>
      </c>
      <c r="C122" s="163"/>
      <c r="D122" s="164" t="s">
        <v>688</v>
      </c>
      <c r="E122" s="165" t="s">
        <v>578</v>
      </c>
      <c r="F122" s="166">
        <v>500</v>
      </c>
      <c r="G122" s="166"/>
      <c r="H122" s="167">
        <v>232.5</v>
      </c>
      <c r="I122" s="167" t="s">
        <v>689</v>
      </c>
      <c r="J122" s="168" t="s">
        <v>690</v>
      </c>
      <c r="K122" s="169">
        <f t="shared" si="13"/>
        <v>-267.5</v>
      </c>
      <c r="L122" s="170">
        <f t="shared" si="14"/>
        <v>-0.53500000000000003</v>
      </c>
      <c r="M122" s="166" t="s">
        <v>591</v>
      </c>
      <c r="N122" s="163">
        <v>43735</v>
      </c>
      <c r="O122" s="1"/>
      <c r="P122" s="1"/>
      <c r="Q122" s="230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2">
        <v>59</v>
      </c>
      <c r="B123" s="153">
        <v>42527</v>
      </c>
      <c r="C123" s="153"/>
      <c r="D123" s="154" t="s">
        <v>532</v>
      </c>
      <c r="E123" s="155" t="s">
        <v>578</v>
      </c>
      <c r="F123" s="156">
        <v>110</v>
      </c>
      <c r="G123" s="155"/>
      <c r="H123" s="155">
        <v>126.5</v>
      </c>
      <c r="I123" s="157">
        <v>125</v>
      </c>
      <c r="J123" s="158" t="s">
        <v>617</v>
      </c>
      <c r="K123" s="159">
        <f t="shared" si="13"/>
        <v>16.5</v>
      </c>
      <c r="L123" s="160">
        <f t="shared" si="14"/>
        <v>0.15</v>
      </c>
      <c r="M123" s="155" t="s">
        <v>581</v>
      </c>
      <c r="N123" s="161">
        <v>42552</v>
      </c>
      <c r="O123" s="1"/>
      <c r="P123" s="1"/>
      <c r="Q123" s="230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2">
        <v>60</v>
      </c>
      <c r="B124" s="153">
        <v>42538</v>
      </c>
      <c r="C124" s="153"/>
      <c r="D124" s="154" t="s">
        <v>691</v>
      </c>
      <c r="E124" s="155" t="s">
        <v>578</v>
      </c>
      <c r="F124" s="156">
        <v>44</v>
      </c>
      <c r="G124" s="155"/>
      <c r="H124" s="155">
        <v>69.5</v>
      </c>
      <c r="I124" s="157">
        <v>69.5</v>
      </c>
      <c r="J124" s="158" t="s">
        <v>692</v>
      </c>
      <c r="K124" s="159">
        <f t="shared" si="13"/>
        <v>25.5</v>
      </c>
      <c r="L124" s="160">
        <f t="shared" si="14"/>
        <v>0.57954545454545459</v>
      </c>
      <c r="M124" s="155" t="s">
        <v>581</v>
      </c>
      <c r="N124" s="161">
        <v>42977</v>
      </c>
      <c r="O124" s="1"/>
      <c r="P124" s="1"/>
      <c r="Q124" s="230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2">
        <v>61</v>
      </c>
      <c r="B125" s="153">
        <v>42549</v>
      </c>
      <c r="C125" s="153"/>
      <c r="D125" s="154" t="s">
        <v>693</v>
      </c>
      <c r="E125" s="155" t="s">
        <v>578</v>
      </c>
      <c r="F125" s="156">
        <v>262.5</v>
      </c>
      <c r="G125" s="155"/>
      <c r="H125" s="155">
        <v>340</v>
      </c>
      <c r="I125" s="157">
        <v>333</v>
      </c>
      <c r="J125" s="158" t="s">
        <v>694</v>
      </c>
      <c r="K125" s="159">
        <v>77.5</v>
      </c>
      <c r="L125" s="160">
        <v>0.29523809523809502</v>
      </c>
      <c r="M125" s="155" t="s">
        <v>581</v>
      </c>
      <c r="N125" s="161">
        <v>43017</v>
      </c>
      <c r="O125" s="1"/>
      <c r="P125" s="1"/>
      <c r="Q125" s="230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2">
        <v>62</v>
      </c>
      <c r="B126" s="153">
        <v>42549</v>
      </c>
      <c r="C126" s="153"/>
      <c r="D126" s="154" t="s">
        <v>695</v>
      </c>
      <c r="E126" s="155" t="s">
        <v>578</v>
      </c>
      <c r="F126" s="156">
        <v>840</v>
      </c>
      <c r="G126" s="155"/>
      <c r="H126" s="155">
        <v>1230</v>
      </c>
      <c r="I126" s="157">
        <v>1230</v>
      </c>
      <c r="J126" s="158" t="s">
        <v>665</v>
      </c>
      <c r="K126" s="159">
        <v>390</v>
      </c>
      <c r="L126" s="160">
        <v>0.46428571428571402</v>
      </c>
      <c r="M126" s="155" t="s">
        <v>581</v>
      </c>
      <c r="N126" s="161">
        <v>42649</v>
      </c>
      <c r="O126" s="1"/>
      <c r="P126" s="1"/>
      <c r="Q126" s="230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75">
        <v>63</v>
      </c>
      <c r="B127" s="176">
        <v>42556</v>
      </c>
      <c r="C127" s="176"/>
      <c r="D127" s="177" t="s">
        <v>696</v>
      </c>
      <c r="E127" s="178" t="s">
        <v>578</v>
      </c>
      <c r="F127" s="178">
        <v>395</v>
      </c>
      <c r="G127" s="179"/>
      <c r="H127" s="179">
        <f>(468.5+342.5)/2</f>
        <v>405.5</v>
      </c>
      <c r="I127" s="179">
        <v>510</v>
      </c>
      <c r="J127" s="180" t="s">
        <v>697</v>
      </c>
      <c r="K127" s="181">
        <f t="shared" ref="K127:K133" si="15">H127-F127</f>
        <v>10.5</v>
      </c>
      <c r="L127" s="182">
        <f t="shared" ref="L127:L133" si="16">K127/F127</f>
        <v>2.6582278481012658E-2</v>
      </c>
      <c r="M127" s="178" t="s">
        <v>598</v>
      </c>
      <c r="N127" s="176">
        <v>43606</v>
      </c>
      <c r="O127" s="1"/>
      <c r="P127" s="1"/>
      <c r="Q127" s="230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62">
        <v>64</v>
      </c>
      <c r="B128" s="163">
        <v>42584</v>
      </c>
      <c r="C128" s="163"/>
      <c r="D128" s="164" t="s">
        <v>698</v>
      </c>
      <c r="E128" s="165" t="s">
        <v>590</v>
      </c>
      <c r="F128" s="166">
        <f>169.5-12.8</f>
        <v>156.69999999999999</v>
      </c>
      <c r="G128" s="166"/>
      <c r="H128" s="167">
        <v>77</v>
      </c>
      <c r="I128" s="167" t="s">
        <v>699</v>
      </c>
      <c r="J128" s="168" t="s">
        <v>700</v>
      </c>
      <c r="K128" s="169">
        <f t="shared" si="15"/>
        <v>-79.699999999999989</v>
      </c>
      <c r="L128" s="170">
        <f t="shared" si="16"/>
        <v>-0.50861518825781749</v>
      </c>
      <c r="M128" s="166" t="s">
        <v>591</v>
      </c>
      <c r="N128" s="163">
        <v>43522</v>
      </c>
      <c r="O128" s="1"/>
      <c r="P128" s="1"/>
      <c r="Q128" s="230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62">
        <v>65</v>
      </c>
      <c r="B129" s="163">
        <v>42586</v>
      </c>
      <c r="C129" s="163"/>
      <c r="D129" s="164" t="s">
        <v>701</v>
      </c>
      <c r="E129" s="165" t="s">
        <v>578</v>
      </c>
      <c r="F129" s="166">
        <v>400</v>
      </c>
      <c r="G129" s="166"/>
      <c r="H129" s="167">
        <v>305</v>
      </c>
      <c r="I129" s="167">
        <v>475</v>
      </c>
      <c r="J129" s="168" t="s">
        <v>702</v>
      </c>
      <c r="K129" s="169">
        <f t="shared" si="15"/>
        <v>-95</v>
      </c>
      <c r="L129" s="170">
        <f t="shared" si="16"/>
        <v>-0.23749999999999999</v>
      </c>
      <c r="M129" s="166" t="s">
        <v>591</v>
      </c>
      <c r="N129" s="163">
        <v>43606</v>
      </c>
      <c r="O129" s="1"/>
      <c r="P129" s="1"/>
      <c r="Q129" s="230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2">
        <v>66</v>
      </c>
      <c r="B130" s="153">
        <v>42593</v>
      </c>
      <c r="C130" s="153"/>
      <c r="D130" s="154" t="s">
        <v>703</v>
      </c>
      <c r="E130" s="155" t="s">
        <v>578</v>
      </c>
      <c r="F130" s="156">
        <v>86.5</v>
      </c>
      <c r="G130" s="155"/>
      <c r="H130" s="155">
        <v>130</v>
      </c>
      <c r="I130" s="157">
        <v>130</v>
      </c>
      <c r="J130" s="158" t="s">
        <v>704</v>
      </c>
      <c r="K130" s="159">
        <f t="shared" si="15"/>
        <v>43.5</v>
      </c>
      <c r="L130" s="160">
        <f t="shared" si="16"/>
        <v>0.50289017341040465</v>
      </c>
      <c r="M130" s="155" t="s">
        <v>581</v>
      </c>
      <c r="N130" s="161">
        <v>43091</v>
      </c>
      <c r="O130" s="1"/>
      <c r="P130" s="1"/>
      <c r="Q130" s="230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2">
        <v>67</v>
      </c>
      <c r="B131" s="163">
        <v>42600</v>
      </c>
      <c r="C131" s="163"/>
      <c r="D131" s="164" t="s">
        <v>122</v>
      </c>
      <c r="E131" s="165" t="s">
        <v>578</v>
      </c>
      <c r="F131" s="166">
        <v>133.5</v>
      </c>
      <c r="G131" s="166"/>
      <c r="H131" s="167">
        <v>126.5</v>
      </c>
      <c r="I131" s="167">
        <v>178</v>
      </c>
      <c r="J131" s="168" t="s">
        <v>705</v>
      </c>
      <c r="K131" s="169">
        <f t="shared" si="15"/>
        <v>-7</v>
      </c>
      <c r="L131" s="170">
        <f t="shared" si="16"/>
        <v>-5.2434456928838954E-2</v>
      </c>
      <c r="M131" s="166" t="s">
        <v>591</v>
      </c>
      <c r="N131" s="163">
        <v>42615</v>
      </c>
      <c r="O131" s="1"/>
      <c r="P131" s="1"/>
      <c r="Q131" s="230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2">
        <v>68</v>
      </c>
      <c r="B132" s="153">
        <v>42613</v>
      </c>
      <c r="C132" s="153"/>
      <c r="D132" s="154" t="s">
        <v>706</v>
      </c>
      <c r="E132" s="155" t="s">
        <v>578</v>
      </c>
      <c r="F132" s="156">
        <v>560</v>
      </c>
      <c r="G132" s="155"/>
      <c r="H132" s="155">
        <v>725</v>
      </c>
      <c r="I132" s="157">
        <v>725</v>
      </c>
      <c r="J132" s="158" t="s">
        <v>611</v>
      </c>
      <c r="K132" s="159">
        <f t="shared" si="15"/>
        <v>165</v>
      </c>
      <c r="L132" s="160">
        <f t="shared" si="16"/>
        <v>0.29464285714285715</v>
      </c>
      <c r="M132" s="155" t="s">
        <v>581</v>
      </c>
      <c r="N132" s="161">
        <v>42456</v>
      </c>
      <c r="O132" s="1"/>
      <c r="P132" s="1"/>
      <c r="Q132" s="230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2">
        <v>69</v>
      </c>
      <c r="B133" s="153">
        <v>42614</v>
      </c>
      <c r="C133" s="153"/>
      <c r="D133" s="154" t="s">
        <v>707</v>
      </c>
      <c r="E133" s="155" t="s">
        <v>578</v>
      </c>
      <c r="F133" s="156">
        <v>160.5</v>
      </c>
      <c r="G133" s="155"/>
      <c r="H133" s="155">
        <v>210</v>
      </c>
      <c r="I133" s="157">
        <v>210</v>
      </c>
      <c r="J133" s="158" t="s">
        <v>611</v>
      </c>
      <c r="K133" s="159">
        <f t="shared" si="15"/>
        <v>49.5</v>
      </c>
      <c r="L133" s="160">
        <f t="shared" si="16"/>
        <v>0.30841121495327101</v>
      </c>
      <c r="M133" s="155" t="s">
        <v>581</v>
      </c>
      <c r="N133" s="161">
        <v>42871</v>
      </c>
      <c r="O133" s="1"/>
      <c r="P133" s="1"/>
      <c r="Q133" s="230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2">
        <v>70</v>
      </c>
      <c r="B134" s="153">
        <v>42646</v>
      </c>
      <c r="C134" s="153"/>
      <c r="D134" s="154" t="s">
        <v>409</v>
      </c>
      <c r="E134" s="155" t="s">
        <v>578</v>
      </c>
      <c r="F134" s="156">
        <v>430</v>
      </c>
      <c r="G134" s="155"/>
      <c r="H134" s="155">
        <v>596</v>
      </c>
      <c r="I134" s="157">
        <v>575</v>
      </c>
      <c r="J134" s="158" t="s">
        <v>708</v>
      </c>
      <c r="K134" s="159">
        <v>166</v>
      </c>
      <c r="L134" s="160">
        <v>0.38604651162790699</v>
      </c>
      <c r="M134" s="155" t="s">
        <v>581</v>
      </c>
      <c r="N134" s="161">
        <v>42769</v>
      </c>
      <c r="O134" s="1"/>
      <c r="P134" s="1"/>
      <c r="Q134" s="230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2">
        <v>71</v>
      </c>
      <c r="B135" s="153">
        <v>42657</v>
      </c>
      <c r="C135" s="153"/>
      <c r="D135" s="154" t="s">
        <v>709</v>
      </c>
      <c r="E135" s="155" t="s">
        <v>578</v>
      </c>
      <c r="F135" s="156">
        <v>280</v>
      </c>
      <c r="G135" s="155"/>
      <c r="H135" s="155">
        <v>345</v>
      </c>
      <c r="I135" s="157">
        <v>345</v>
      </c>
      <c r="J135" s="158" t="s">
        <v>611</v>
      </c>
      <c r="K135" s="159">
        <f t="shared" ref="K135:K140" si="17">H135-F135</f>
        <v>65</v>
      </c>
      <c r="L135" s="160">
        <f t="shared" ref="L135:L136" si="18">K135/F135</f>
        <v>0.23214285714285715</v>
      </c>
      <c r="M135" s="155" t="s">
        <v>581</v>
      </c>
      <c r="N135" s="161">
        <v>42814</v>
      </c>
      <c r="O135" s="1"/>
      <c r="P135" s="1"/>
      <c r="Q135" s="230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2">
        <v>72</v>
      </c>
      <c r="B136" s="153">
        <v>42657</v>
      </c>
      <c r="C136" s="153"/>
      <c r="D136" s="154" t="s">
        <v>710</v>
      </c>
      <c r="E136" s="155" t="s">
        <v>578</v>
      </c>
      <c r="F136" s="156">
        <v>245</v>
      </c>
      <c r="G136" s="155"/>
      <c r="H136" s="155">
        <v>325.5</v>
      </c>
      <c r="I136" s="157">
        <v>330</v>
      </c>
      <c r="J136" s="158" t="s">
        <v>711</v>
      </c>
      <c r="K136" s="159">
        <f t="shared" si="17"/>
        <v>80.5</v>
      </c>
      <c r="L136" s="160">
        <f t="shared" si="18"/>
        <v>0.32857142857142857</v>
      </c>
      <c r="M136" s="155" t="s">
        <v>581</v>
      </c>
      <c r="N136" s="161">
        <v>42769</v>
      </c>
      <c r="O136" s="1"/>
      <c r="P136" s="1"/>
      <c r="Q136" s="230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2">
        <v>73</v>
      </c>
      <c r="B137" s="153">
        <v>42660</v>
      </c>
      <c r="C137" s="153"/>
      <c r="D137" s="154" t="s">
        <v>712</v>
      </c>
      <c r="E137" s="155" t="s">
        <v>578</v>
      </c>
      <c r="F137" s="156">
        <v>125</v>
      </c>
      <c r="G137" s="155"/>
      <c r="H137" s="155">
        <v>160</v>
      </c>
      <c r="I137" s="157">
        <v>160</v>
      </c>
      <c r="J137" s="158" t="s">
        <v>665</v>
      </c>
      <c r="K137" s="159">
        <f t="shared" si="17"/>
        <v>35</v>
      </c>
      <c r="L137" s="160">
        <v>0.28000000000000003</v>
      </c>
      <c r="M137" s="155" t="s">
        <v>581</v>
      </c>
      <c r="N137" s="161">
        <v>42803</v>
      </c>
      <c r="O137" s="1"/>
      <c r="P137" s="1"/>
      <c r="Q137" s="230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2">
        <v>74</v>
      </c>
      <c r="B138" s="153">
        <v>42660</v>
      </c>
      <c r="C138" s="153"/>
      <c r="D138" s="154" t="s">
        <v>713</v>
      </c>
      <c r="E138" s="155" t="s">
        <v>578</v>
      </c>
      <c r="F138" s="156">
        <v>114</v>
      </c>
      <c r="G138" s="155"/>
      <c r="H138" s="155">
        <v>145</v>
      </c>
      <c r="I138" s="157">
        <v>145</v>
      </c>
      <c r="J138" s="158" t="s">
        <v>665</v>
      </c>
      <c r="K138" s="159">
        <f t="shared" si="17"/>
        <v>31</v>
      </c>
      <c r="L138" s="160">
        <f t="shared" ref="L138:L140" si="19">K138/F138</f>
        <v>0.27192982456140352</v>
      </c>
      <c r="M138" s="155" t="s">
        <v>581</v>
      </c>
      <c r="N138" s="161">
        <v>42859</v>
      </c>
      <c r="O138" s="1"/>
      <c r="P138" s="1"/>
      <c r="Q138" s="230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2">
        <v>75</v>
      </c>
      <c r="B139" s="153">
        <v>42660</v>
      </c>
      <c r="C139" s="153"/>
      <c r="D139" s="154" t="s">
        <v>714</v>
      </c>
      <c r="E139" s="155" t="s">
        <v>578</v>
      </c>
      <c r="F139" s="156">
        <v>212</v>
      </c>
      <c r="G139" s="155"/>
      <c r="H139" s="155">
        <v>280</v>
      </c>
      <c r="I139" s="157">
        <v>276</v>
      </c>
      <c r="J139" s="158" t="s">
        <v>715</v>
      </c>
      <c r="K139" s="159">
        <f t="shared" si="17"/>
        <v>68</v>
      </c>
      <c r="L139" s="160">
        <f t="shared" si="19"/>
        <v>0.32075471698113206</v>
      </c>
      <c r="M139" s="155" t="s">
        <v>581</v>
      </c>
      <c r="N139" s="161">
        <v>42858</v>
      </c>
      <c r="O139" s="1"/>
      <c r="P139" s="1"/>
      <c r="Q139" s="230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2">
        <v>76</v>
      </c>
      <c r="B140" s="153">
        <v>42678</v>
      </c>
      <c r="C140" s="153"/>
      <c r="D140" s="154" t="s">
        <v>456</v>
      </c>
      <c r="E140" s="155" t="s">
        <v>578</v>
      </c>
      <c r="F140" s="156">
        <v>155</v>
      </c>
      <c r="G140" s="155"/>
      <c r="H140" s="155">
        <v>210</v>
      </c>
      <c r="I140" s="157">
        <v>210</v>
      </c>
      <c r="J140" s="158" t="s">
        <v>716</v>
      </c>
      <c r="K140" s="159">
        <f t="shared" si="17"/>
        <v>55</v>
      </c>
      <c r="L140" s="160">
        <f t="shared" si="19"/>
        <v>0.35483870967741937</v>
      </c>
      <c r="M140" s="155" t="s">
        <v>581</v>
      </c>
      <c r="N140" s="161">
        <v>42944</v>
      </c>
      <c r="O140" s="1"/>
      <c r="P140" s="1"/>
      <c r="Q140" s="230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62">
        <v>77</v>
      </c>
      <c r="B141" s="163">
        <v>42710</v>
      </c>
      <c r="C141" s="163"/>
      <c r="D141" s="164" t="s">
        <v>717</v>
      </c>
      <c r="E141" s="165" t="s">
        <v>578</v>
      </c>
      <c r="F141" s="166">
        <v>150.5</v>
      </c>
      <c r="G141" s="166"/>
      <c r="H141" s="167">
        <v>72.5</v>
      </c>
      <c r="I141" s="167">
        <v>174</v>
      </c>
      <c r="J141" s="168" t="s">
        <v>718</v>
      </c>
      <c r="K141" s="169">
        <v>-78</v>
      </c>
      <c r="L141" s="170">
        <v>-0.51827242524916906</v>
      </c>
      <c r="M141" s="166" t="s">
        <v>591</v>
      </c>
      <c r="N141" s="163">
        <v>43333</v>
      </c>
      <c r="O141" s="1"/>
      <c r="P141" s="1"/>
      <c r="Q141" s="230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2">
        <v>78</v>
      </c>
      <c r="B142" s="153">
        <v>42712</v>
      </c>
      <c r="C142" s="153"/>
      <c r="D142" s="154" t="s">
        <v>719</v>
      </c>
      <c r="E142" s="155" t="s">
        <v>578</v>
      </c>
      <c r="F142" s="156">
        <v>380</v>
      </c>
      <c r="G142" s="155"/>
      <c r="H142" s="155">
        <v>478</v>
      </c>
      <c r="I142" s="157">
        <v>468</v>
      </c>
      <c r="J142" s="158" t="s">
        <v>665</v>
      </c>
      <c r="K142" s="159">
        <f t="shared" ref="K142:K144" si="20">H142-F142</f>
        <v>98</v>
      </c>
      <c r="L142" s="160">
        <f t="shared" ref="L142:L144" si="21">K142/F142</f>
        <v>0.25789473684210529</v>
      </c>
      <c r="M142" s="155" t="s">
        <v>581</v>
      </c>
      <c r="N142" s="161">
        <v>43025</v>
      </c>
      <c r="O142" s="1"/>
      <c r="P142" s="1"/>
      <c r="Q142" s="230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2">
        <v>79</v>
      </c>
      <c r="B143" s="153">
        <v>42734</v>
      </c>
      <c r="C143" s="153"/>
      <c r="D143" s="154" t="s">
        <v>121</v>
      </c>
      <c r="E143" s="155" t="s">
        <v>578</v>
      </c>
      <c r="F143" s="156">
        <v>305</v>
      </c>
      <c r="G143" s="155"/>
      <c r="H143" s="155">
        <v>375</v>
      </c>
      <c r="I143" s="157">
        <v>375</v>
      </c>
      <c r="J143" s="158" t="s">
        <v>665</v>
      </c>
      <c r="K143" s="159">
        <f t="shared" si="20"/>
        <v>70</v>
      </c>
      <c r="L143" s="160">
        <f t="shared" si="21"/>
        <v>0.22950819672131148</v>
      </c>
      <c r="M143" s="155" t="s">
        <v>581</v>
      </c>
      <c r="N143" s="161">
        <v>42768</v>
      </c>
      <c r="O143" s="1"/>
      <c r="P143" s="1"/>
      <c r="Q143" s="230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2">
        <v>80</v>
      </c>
      <c r="B144" s="153">
        <v>42739</v>
      </c>
      <c r="C144" s="153"/>
      <c r="D144" s="154" t="s">
        <v>104</v>
      </c>
      <c r="E144" s="155" t="s">
        <v>578</v>
      </c>
      <c r="F144" s="156">
        <v>99.5</v>
      </c>
      <c r="G144" s="155"/>
      <c r="H144" s="155">
        <v>158</v>
      </c>
      <c r="I144" s="157">
        <v>158</v>
      </c>
      <c r="J144" s="158" t="s">
        <v>665</v>
      </c>
      <c r="K144" s="159">
        <f t="shared" si="20"/>
        <v>58.5</v>
      </c>
      <c r="L144" s="160">
        <f t="shared" si="21"/>
        <v>0.5879396984924623</v>
      </c>
      <c r="M144" s="155" t="s">
        <v>581</v>
      </c>
      <c r="N144" s="161">
        <v>42898</v>
      </c>
      <c r="O144" s="1"/>
      <c r="P144" s="1"/>
      <c r="Q144" s="230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2">
        <v>81</v>
      </c>
      <c r="B145" s="153">
        <v>42739</v>
      </c>
      <c r="C145" s="153"/>
      <c r="D145" s="154" t="s">
        <v>104</v>
      </c>
      <c r="E145" s="155" t="s">
        <v>578</v>
      </c>
      <c r="F145" s="156">
        <v>99.5</v>
      </c>
      <c r="G145" s="155"/>
      <c r="H145" s="155">
        <v>158</v>
      </c>
      <c r="I145" s="157">
        <v>158</v>
      </c>
      <c r="J145" s="158" t="s">
        <v>665</v>
      </c>
      <c r="K145" s="159">
        <v>58.5</v>
      </c>
      <c r="L145" s="160">
        <v>0.58793969849246197</v>
      </c>
      <c r="M145" s="155" t="s">
        <v>581</v>
      </c>
      <c r="N145" s="161">
        <v>42898</v>
      </c>
      <c r="O145" s="1"/>
      <c r="P145" s="1"/>
      <c r="Q145" s="230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2">
        <v>82</v>
      </c>
      <c r="B146" s="153">
        <v>42786</v>
      </c>
      <c r="C146" s="153"/>
      <c r="D146" s="154" t="s">
        <v>210</v>
      </c>
      <c r="E146" s="155" t="s">
        <v>578</v>
      </c>
      <c r="F146" s="156">
        <v>140.5</v>
      </c>
      <c r="G146" s="155"/>
      <c r="H146" s="155">
        <v>220</v>
      </c>
      <c r="I146" s="157">
        <v>220</v>
      </c>
      <c r="J146" s="158" t="s">
        <v>665</v>
      </c>
      <c r="K146" s="159">
        <f>H146-F146</f>
        <v>79.5</v>
      </c>
      <c r="L146" s="160">
        <f>K146/F146</f>
        <v>0.5658362989323843</v>
      </c>
      <c r="M146" s="155" t="s">
        <v>581</v>
      </c>
      <c r="N146" s="161">
        <v>42864</v>
      </c>
      <c r="O146" s="1"/>
      <c r="P146" s="1"/>
      <c r="Q146" s="230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2">
        <v>83</v>
      </c>
      <c r="B147" s="153">
        <v>42786</v>
      </c>
      <c r="C147" s="153"/>
      <c r="D147" s="154" t="s">
        <v>720</v>
      </c>
      <c r="E147" s="155" t="s">
        <v>578</v>
      </c>
      <c r="F147" s="156">
        <v>202.5</v>
      </c>
      <c r="G147" s="155"/>
      <c r="H147" s="155">
        <v>234</v>
      </c>
      <c r="I147" s="157">
        <v>234</v>
      </c>
      <c r="J147" s="158" t="s">
        <v>665</v>
      </c>
      <c r="K147" s="159">
        <v>31.5</v>
      </c>
      <c r="L147" s="160">
        <v>0.155555555555556</v>
      </c>
      <c r="M147" s="155" t="s">
        <v>581</v>
      </c>
      <c r="N147" s="161">
        <v>42836</v>
      </c>
      <c r="O147" s="1"/>
      <c r="P147" s="1"/>
      <c r="Q147" s="230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2">
        <v>84</v>
      </c>
      <c r="B148" s="153">
        <v>42818</v>
      </c>
      <c r="C148" s="153"/>
      <c r="D148" s="154" t="s">
        <v>721</v>
      </c>
      <c r="E148" s="155" t="s">
        <v>578</v>
      </c>
      <c r="F148" s="156">
        <v>300.5</v>
      </c>
      <c r="G148" s="155"/>
      <c r="H148" s="155">
        <v>417.5</v>
      </c>
      <c r="I148" s="157">
        <v>420</v>
      </c>
      <c r="J148" s="158" t="s">
        <v>722</v>
      </c>
      <c r="K148" s="159">
        <f>H148-F148</f>
        <v>117</v>
      </c>
      <c r="L148" s="160">
        <f>K148/F148</f>
        <v>0.38935108153078202</v>
      </c>
      <c r="M148" s="155" t="s">
        <v>581</v>
      </c>
      <c r="N148" s="161">
        <v>43070</v>
      </c>
      <c r="O148" s="1"/>
      <c r="P148" s="1"/>
      <c r="Q148" s="230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2">
        <v>85</v>
      </c>
      <c r="B149" s="153">
        <v>42818</v>
      </c>
      <c r="C149" s="153"/>
      <c r="D149" s="154" t="s">
        <v>695</v>
      </c>
      <c r="E149" s="155" t="s">
        <v>578</v>
      </c>
      <c r="F149" s="156">
        <v>850</v>
      </c>
      <c r="G149" s="155"/>
      <c r="H149" s="155">
        <v>1042.5</v>
      </c>
      <c r="I149" s="157">
        <v>1023</v>
      </c>
      <c r="J149" s="158" t="s">
        <v>723</v>
      </c>
      <c r="K149" s="159">
        <v>192.5</v>
      </c>
      <c r="L149" s="160">
        <v>0.22647058823529401</v>
      </c>
      <c r="M149" s="155" t="s">
        <v>581</v>
      </c>
      <c r="N149" s="161">
        <v>42830</v>
      </c>
      <c r="O149" s="1"/>
      <c r="P149" s="1"/>
      <c r="Q149" s="230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2">
        <v>86</v>
      </c>
      <c r="B150" s="153">
        <v>42830</v>
      </c>
      <c r="C150" s="153"/>
      <c r="D150" s="154" t="s">
        <v>487</v>
      </c>
      <c r="E150" s="155" t="s">
        <v>578</v>
      </c>
      <c r="F150" s="156">
        <v>785</v>
      </c>
      <c r="G150" s="155"/>
      <c r="H150" s="155">
        <v>930</v>
      </c>
      <c r="I150" s="157">
        <v>920</v>
      </c>
      <c r="J150" s="158" t="s">
        <v>724</v>
      </c>
      <c r="K150" s="159">
        <f>H150-F150</f>
        <v>145</v>
      </c>
      <c r="L150" s="160">
        <f>K150/F150</f>
        <v>0.18471337579617833</v>
      </c>
      <c r="M150" s="155" t="s">
        <v>581</v>
      </c>
      <c r="N150" s="161">
        <v>42976</v>
      </c>
      <c r="O150" s="1"/>
      <c r="P150" s="1"/>
      <c r="Q150" s="230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62">
        <v>87</v>
      </c>
      <c r="B151" s="163">
        <v>42831</v>
      </c>
      <c r="C151" s="163"/>
      <c r="D151" s="164" t="s">
        <v>725</v>
      </c>
      <c r="E151" s="165" t="s">
        <v>578</v>
      </c>
      <c r="F151" s="166">
        <v>40</v>
      </c>
      <c r="G151" s="166"/>
      <c r="H151" s="167">
        <v>13.1</v>
      </c>
      <c r="I151" s="167">
        <v>60</v>
      </c>
      <c r="J151" s="168" t="s">
        <v>726</v>
      </c>
      <c r="K151" s="169">
        <v>-26.9</v>
      </c>
      <c r="L151" s="170">
        <v>-0.67249999999999999</v>
      </c>
      <c r="M151" s="166" t="s">
        <v>591</v>
      </c>
      <c r="N151" s="163">
        <v>43138</v>
      </c>
      <c r="O151" s="1"/>
      <c r="P151" s="1"/>
      <c r="Q151" s="230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2">
        <v>88</v>
      </c>
      <c r="B152" s="153">
        <v>42837</v>
      </c>
      <c r="C152" s="153"/>
      <c r="D152" s="154" t="s">
        <v>102</v>
      </c>
      <c r="E152" s="155" t="s">
        <v>578</v>
      </c>
      <c r="F152" s="156">
        <v>289.5</v>
      </c>
      <c r="G152" s="155"/>
      <c r="H152" s="155">
        <v>354</v>
      </c>
      <c r="I152" s="157">
        <v>360</v>
      </c>
      <c r="J152" s="158" t="s">
        <v>727</v>
      </c>
      <c r="K152" s="159">
        <f t="shared" ref="K152:K160" si="22">H152-F152</f>
        <v>64.5</v>
      </c>
      <c r="L152" s="160">
        <f t="shared" ref="L152:L160" si="23">K152/F152</f>
        <v>0.22279792746113988</v>
      </c>
      <c r="M152" s="155" t="s">
        <v>581</v>
      </c>
      <c r="N152" s="161">
        <v>43040</v>
      </c>
      <c r="O152" s="1"/>
      <c r="P152" s="1"/>
      <c r="Q152" s="230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2">
        <v>89</v>
      </c>
      <c r="B153" s="153">
        <v>42845</v>
      </c>
      <c r="C153" s="153"/>
      <c r="D153" s="154" t="s">
        <v>428</v>
      </c>
      <c r="E153" s="155" t="s">
        <v>578</v>
      </c>
      <c r="F153" s="156">
        <v>700</v>
      </c>
      <c r="G153" s="155"/>
      <c r="H153" s="155">
        <v>840</v>
      </c>
      <c r="I153" s="157">
        <v>840</v>
      </c>
      <c r="J153" s="158" t="s">
        <v>728</v>
      </c>
      <c r="K153" s="159">
        <f t="shared" si="22"/>
        <v>140</v>
      </c>
      <c r="L153" s="160">
        <f t="shared" si="23"/>
        <v>0.2</v>
      </c>
      <c r="M153" s="155" t="s">
        <v>581</v>
      </c>
      <c r="N153" s="161">
        <v>42893</v>
      </c>
      <c r="O153" s="1"/>
      <c r="P153" s="1"/>
      <c r="Q153" s="230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2">
        <v>90</v>
      </c>
      <c r="B154" s="153">
        <v>42887</v>
      </c>
      <c r="C154" s="153"/>
      <c r="D154" s="154" t="s">
        <v>729</v>
      </c>
      <c r="E154" s="155" t="s">
        <v>578</v>
      </c>
      <c r="F154" s="156">
        <v>130</v>
      </c>
      <c r="G154" s="155"/>
      <c r="H154" s="155">
        <v>144.25</v>
      </c>
      <c r="I154" s="157">
        <v>170</v>
      </c>
      <c r="J154" s="158" t="s">
        <v>730</v>
      </c>
      <c r="K154" s="159">
        <f t="shared" si="22"/>
        <v>14.25</v>
      </c>
      <c r="L154" s="160">
        <f t="shared" si="23"/>
        <v>0.10961538461538461</v>
      </c>
      <c r="M154" s="155" t="s">
        <v>581</v>
      </c>
      <c r="N154" s="161">
        <v>43675</v>
      </c>
      <c r="O154" s="1"/>
      <c r="P154" s="1"/>
      <c r="Q154" s="230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2">
        <v>91</v>
      </c>
      <c r="B155" s="153">
        <v>42901</v>
      </c>
      <c r="C155" s="153"/>
      <c r="D155" s="154" t="s">
        <v>731</v>
      </c>
      <c r="E155" s="155" t="s">
        <v>578</v>
      </c>
      <c r="F155" s="156">
        <v>214.5</v>
      </c>
      <c r="G155" s="155"/>
      <c r="H155" s="155">
        <v>262</v>
      </c>
      <c r="I155" s="157">
        <v>262</v>
      </c>
      <c r="J155" s="158" t="s">
        <v>600</v>
      </c>
      <c r="K155" s="159">
        <f t="shared" si="22"/>
        <v>47.5</v>
      </c>
      <c r="L155" s="160">
        <f t="shared" si="23"/>
        <v>0.22144522144522144</v>
      </c>
      <c r="M155" s="155" t="s">
        <v>581</v>
      </c>
      <c r="N155" s="161">
        <v>42977</v>
      </c>
      <c r="O155" s="1"/>
      <c r="P155" s="1"/>
      <c r="Q155" s="230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83">
        <v>92</v>
      </c>
      <c r="B156" s="184">
        <v>42933</v>
      </c>
      <c r="C156" s="184"/>
      <c r="D156" s="185" t="s">
        <v>732</v>
      </c>
      <c r="E156" s="186" t="s">
        <v>578</v>
      </c>
      <c r="F156" s="187">
        <v>370</v>
      </c>
      <c r="G156" s="186"/>
      <c r="H156" s="186">
        <v>447.5</v>
      </c>
      <c r="I156" s="188">
        <v>450</v>
      </c>
      <c r="J156" s="189" t="s">
        <v>665</v>
      </c>
      <c r="K156" s="159">
        <f t="shared" si="22"/>
        <v>77.5</v>
      </c>
      <c r="L156" s="190">
        <f t="shared" si="23"/>
        <v>0.20945945945945946</v>
      </c>
      <c r="M156" s="186" t="s">
        <v>581</v>
      </c>
      <c r="N156" s="191">
        <v>43035</v>
      </c>
      <c r="O156" s="1"/>
      <c r="P156" s="1"/>
      <c r="Q156" s="230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83">
        <v>93</v>
      </c>
      <c r="B157" s="184">
        <v>42943</v>
      </c>
      <c r="C157" s="184"/>
      <c r="D157" s="185" t="s">
        <v>208</v>
      </c>
      <c r="E157" s="186" t="s">
        <v>578</v>
      </c>
      <c r="F157" s="187">
        <v>657.5</v>
      </c>
      <c r="G157" s="186"/>
      <c r="H157" s="186">
        <v>825</v>
      </c>
      <c r="I157" s="188">
        <v>820</v>
      </c>
      <c r="J157" s="189" t="s">
        <v>665</v>
      </c>
      <c r="K157" s="159">
        <f t="shared" si="22"/>
        <v>167.5</v>
      </c>
      <c r="L157" s="190">
        <f t="shared" si="23"/>
        <v>0.25475285171102663</v>
      </c>
      <c r="M157" s="186" t="s">
        <v>581</v>
      </c>
      <c r="N157" s="191">
        <v>43090</v>
      </c>
      <c r="O157" s="1"/>
      <c r="P157" s="1"/>
      <c r="Q157" s="230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2">
        <v>94</v>
      </c>
      <c r="B158" s="153">
        <v>42964</v>
      </c>
      <c r="C158" s="153"/>
      <c r="D158" s="154" t="s">
        <v>382</v>
      </c>
      <c r="E158" s="155" t="s">
        <v>578</v>
      </c>
      <c r="F158" s="156">
        <v>605</v>
      </c>
      <c r="G158" s="155"/>
      <c r="H158" s="155">
        <v>750</v>
      </c>
      <c r="I158" s="157">
        <v>750</v>
      </c>
      <c r="J158" s="158" t="s">
        <v>724</v>
      </c>
      <c r="K158" s="159">
        <f t="shared" si="22"/>
        <v>145</v>
      </c>
      <c r="L158" s="160">
        <f t="shared" si="23"/>
        <v>0.23966942148760331</v>
      </c>
      <c r="M158" s="155" t="s">
        <v>581</v>
      </c>
      <c r="N158" s="161">
        <v>43027</v>
      </c>
      <c r="O158" s="1"/>
      <c r="P158" s="1"/>
      <c r="Q158" s="230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2">
        <v>95</v>
      </c>
      <c r="B159" s="163">
        <v>42979</v>
      </c>
      <c r="C159" s="163"/>
      <c r="D159" s="171" t="s">
        <v>733</v>
      </c>
      <c r="E159" s="166" t="s">
        <v>578</v>
      </c>
      <c r="F159" s="166">
        <v>255</v>
      </c>
      <c r="G159" s="167"/>
      <c r="H159" s="167">
        <v>217.25</v>
      </c>
      <c r="I159" s="167">
        <v>320</v>
      </c>
      <c r="J159" s="168" t="s">
        <v>734</v>
      </c>
      <c r="K159" s="169">
        <f t="shared" si="22"/>
        <v>-37.75</v>
      </c>
      <c r="L159" s="172">
        <f t="shared" si="23"/>
        <v>-0.14803921568627451</v>
      </c>
      <c r="M159" s="166" t="s">
        <v>591</v>
      </c>
      <c r="N159" s="163">
        <v>43661</v>
      </c>
      <c r="O159" s="1"/>
      <c r="P159" s="1"/>
      <c r="Q159" s="230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2">
        <v>96</v>
      </c>
      <c r="B160" s="153">
        <v>42997</v>
      </c>
      <c r="C160" s="153"/>
      <c r="D160" s="154" t="s">
        <v>735</v>
      </c>
      <c r="E160" s="155" t="s">
        <v>578</v>
      </c>
      <c r="F160" s="156">
        <v>215</v>
      </c>
      <c r="G160" s="155"/>
      <c r="H160" s="155">
        <v>258</v>
      </c>
      <c r="I160" s="157">
        <v>258</v>
      </c>
      <c r="J160" s="158" t="s">
        <v>665</v>
      </c>
      <c r="K160" s="159">
        <f t="shared" si="22"/>
        <v>43</v>
      </c>
      <c r="L160" s="160">
        <f t="shared" si="23"/>
        <v>0.2</v>
      </c>
      <c r="M160" s="155" t="s">
        <v>581</v>
      </c>
      <c r="N160" s="161">
        <v>43040</v>
      </c>
      <c r="O160" s="1"/>
      <c r="P160" s="1"/>
      <c r="Q160" s="230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2">
        <v>97</v>
      </c>
      <c r="B161" s="153">
        <v>42997</v>
      </c>
      <c r="C161" s="153"/>
      <c r="D161" s="154" t="s">
        <v>735</v>
      </c>
      <c r="E161" s="155" t="s">
        <v>578</v>
      </c>
      <c r="F161" s="156">
        <v>215</v>
      </c>
      <c r="G161" s="155"/>
      <c r="H161" s="155">
        <v>258</v>
      </c>
      <c r="I161" s="157">
        <v>258</v>
      </c>
      <c r="J161" s="189" t="s">
        <v>665</v>
      </c>
      <c r="K161" s="159">
        <v>43</v>
      </c>
      <c r="L161" s="160">
        <v>0.2</v>
      </c>
      <c r="M161" s="155" t="s">
        <v>581</v>
      </c>
      <c r="N161" s="161">
        <v>43040</v>
      </c>
      <c r="O161" s="1"/>
      <c r="P161" s="1"/>
      <c r="Q161" s="230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83">
        <v>98</v>
      </c>
      <c r="B162" s="184">
        <v>42998</v>
      </c>
      <c r="C162" s="184"/>
      <c r="D162" s="185" t="s">
        <v>736</v>
      </c>
      <c r="E162" s="186" t="s">
        <v>578</v>
      </c>
      <c r="F162" s="156">
        <v>75</v>
      </c>
      <c r="G162" s="186"/>
      <c r="H162" s="186">
        <v>90</v>
      </c>
      <c r="I162" s="188">
        <v>90</v>
      </c>
      <c r="J162" s="158" t="s">
        <v>737</v>
      </c>
      <c r="K162" s="159">
        <f t="shared" ref="K162:K167" si="24">H162-F162</f>
        <v>15</v>
      </c>
      <c r="L162" s="160">
        <f t="shared" ref="L162:L167" si="25">K162/F162</f>
        <v>0.2</v>
      </c>
      <c r="M162" s="155" t="s">
        <v>581</v>
      </c>
      <c r="N162" s="161">
        <v>43019</v>
      </c>
      <c r="O162" s="1"/>
      <c r="P162" s="1"/>
      <c r="Q162" s="230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83">
        <v>99</v>
      </c>
      <c r="B163" s="184">
        <v>43011</v>
      </c>
      <c r="C163" s="184"/>
      <c r="D163" s="185" t="s">
        <v>738</v>
      </c>
      <c r="E163" s="186" t="s">
        <v>578</v>
      </c>
      <c r="F163" s="187">
        <v>315</v>
      </c>
      <c r="G163" s="186"/>
      <c r="H163" s="186">
        <v>392</v>
      </c>
      <c r="I163" s="188">
        <v>384</v>
      </c>
      <c r="J163" s="189" t="s">
        <v>739</v>
      </c>
      <c r="K163" s="159">
        <f t="shared" si="24"/>
        <v>77</v>
      </c>
      <c r="L163" s="190">
        <f t="shared" si="25"/>
        <v>0.24444444444444444</v>
      </c>
      <c r="M163" s="186" t="s">
        <v>581</v>
      </c>
      <c r="N163" s="191">
        <v>43017</v>
      </c>
      <c r="O163" s="1"/>
      <c r="P163" s="1"/>
      <c r="Q163" s="230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83">
        <v>100</v>
      </c>
      <c r="B164" s="184">
        <v>43013</v>
      </c>
      <c r="C164" s="184"/>
      <c r="D164" s="185" t="s">
        <v>460</v>
      </c>
      <c r="E164" s="186" t="s">
        <v>578</v>
      </c>
      <c r="F164" s="187">
        <v>145</v>
      </c>
      <c r="G164" s="186"/>
      <c r="H164" s="186">
        <v>179</v>
      </c>
      <c r="I164" s="188">
        <v>180</v>
      </c>
      <c r="J164" s="189" t="s">
        <v>740</v>
      </c>
      <c r="K164" s="159">
        <f t="shared" si="24"/>
        <v>34</v>
      </c>
      <c r="L164" s="190">
        <f t="shared" si="25"/>
        <v>0.23448275862068965</v>
      </c>
      <c r="M164" s="186" t="s">
        <v>581</v>
      </c>
      <c r="N164" s="191">
        <v>43025</v>
      </c>
      <c r="O164" s="1"/>
      <c r="P164" s="1"/>
      <c r="Q164" s="230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3">
        <v>101</v>
      </c>
      <c r="B165" s="184">
        <v>43014</v>
      </c>
      <c r="C165" s="184"/>
      <c r="D165" s="185" t="s">
        <v>357</v>
      </c>
      <c r="E165" s="186" t="s">
        <v>578</v>
      </c>
      <c r="F165" s="187">
        <v>256</v>
      </c>
      <c r="G165" s="186"/>
      <c r="H165" s="186">
        <v>323</v>
      </c>
      <c r="I165" s="188">
        <v>320</v>
      </c>
      <c r="J165" s="189" t="s">
        <v>665</v>
      </c>
      <c r="K165" s="159">
        <f t="shared" si="24"/>
        <v>67</v>
      </c>
      <c r="L165" s="190">
        <f t="shared" si="25"/>
        <v>0.26171875</v>
      </c>
      <c r="M165" s="186" t="s">
        <v>581</v>
      </c>
      <c r="N165" s="191">
        <v>43067</v>
      </c>
      <c r="O165" s="1"/>
      <c r="P165" s="1"/>
      <c r="Q165" s="230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3">
        <v>102</v>
      </c>
      <c r="B166" s="184">
        <v>43017</v>
      </c>
      <c r="C166" s="184"/>
      <c r="D166" s="185" t="s">
        <v>371</v>
      </c>
      <c r="E166" s="186" t="s">
        <v>578</v>
      </c>
      <c r="F166" s="187">
        <v>137.5</v>
      </c>
      <c r="G166" s="186"/>
      <c r="H166" s="186">
        <v>184</v>
      </c>
      <c r="I166" s="188">
        <v>183</v>
      </c>
      <c r="J166" s="189" t="s">
        <v>741</v>
      </c>
      <c r="K166" s="159">
        <f t="shared" si="24"/>
        <v>46.5</v>
      </c>
      <c r="L166" s="190">
        <f t="shared" si="25"/>
        <v>0.33818181818181819</v>
      </c>
      <c r="M166" s="186" t="s">
        <v>581</v>
      </c>
      <c r="N166" s="191">
        <v>43108</v>
      </c>
      <c r="O166" s="1"/>
      <c r="P166" s="1"/>
      <c r="Q166" s="230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3">
        <v>103</v>
      </c>
      <c r="B167" s="184">
        <v>43018</v>
      </c>
      <c r="C167" s="184"/>
      <c r="D167" s="185" t="s">
        <v>742</v>
      </c>
      <c r="E167" s="186" t="s">
        <v>578</v>
      </c>
      <c r="F167" s="187">
        <v>125.5</v>
      </c>
      <c r="G167" s="186"/>
      <c r="H167" s="186">
        <v>158</v>
      </c>
      <c r="I167" s="188">
        <v>155</v>
      </c>
      <c r="J167" s="189" t="s">
        <v>743</v>
      </c>
      <c r="K167" s="159">
        <f t="shared" si="24"/>
        <v>32.5</v>
      </c>
      <c r="L167" s="190">
        <f t="shared" si="25"/>
        <v>0.25896414342629481</v>
      </c>
      <c r="M167" s="186" t="s">
        <v>581</v>
      </c>
      <c r="N167" s="191">
        <v>43067</v>
      </c>
      <c r="O167" s="1"/>
      <c r="P167" s="1"/>
      <c r="Q167" s="230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3">
        <v>104</v>
      </c>
      <c r="B168" s="184">
        <v>43018</v>
      </c>
      <c r="C168" s="184"/>
      <c r="D168" s="185" t="s">
        <v>744</v>
      </c>
      <c r="E168" s="186" t="s">
        <v>578</v>
      </c>
      <c r="F168" s="187">
        <v>895</v>
      </c>
      <c r="G168" s="186"/>
      <c r="H168" s="186">
        <v>1122.5</v>
      </c>
      <c r="I168" s="188">
        <v>1078</v>
      </c>
      <c r="J168" s="189" t="s">
        <v>745</v>
      </c>
      <c r="K168" s="159">
        <v>227.5</v>
      </c>
      <c r="L168" s="190">
        <v>0.25418994413407803</v>
      </c>
      <c r="M168" s="186" t="s">
        <v>581</v>
      </c>
      <c r="N168" s="191">
        <v>43117</v>
      </c>
      <c r="O168" s="1"/>
      <c r="P168" s="1"/>
      <c r="Q168" s="230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3">
        <v>105</v>
      </c>
      <c r="B169" s="184">
        <v>43020</v>
      </c>
      <c r="C169" s="184"/>
      <c r="D169" s="185" t="s">
        <v>366</v>
      </c>
      <c r="E169" s="186" t="s">
        <v>578</v>
      </c>
      <c r="F169" s="187">
        <v>525</v>
      </c>
      <c r="G169" s="186"/>
      <c r="H169" s="186">
        <v>629</v>
      </c>
      <c r="I169" s="188">
        <v>629</v>
      </c>
      <c r="J169" s="189" t="s">
        <v>665</v>
      </c>
      <c r="K169" s="159">
        <v>104</v>
      </c>
      <c r="L169" s="190">
        <v>0.19809523809523799</v>
      </c>
      <c r="M169" s="186" t="s">
        <v>581</v>
      </c>
      <c r="N169" s="191">
        <v>43119</v>
      </c>
      <c r="O169" s="1"/>
      <c r="P169" s="1"/>
      <c r="Q169" s="230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3">
        <v>106</v>
      </c>
      <c r="B170" s="184">
        <v>43046</v>
      </c>
      <c r="C170" s="184"/>
      <c r="D170" s="185" t="s">
        <v>404</v>
      </c>
      <c r="E170" s="186" t="s">
        <v>578</v>
      </c>
      <c r="F170" s="187">
        <v>740</v>
      </c>
      <c r="G170" s="186"/>
      <c r="H170" s="186">
        <v>892.5</v>
      </c>
      <c r="I170" s="188">
        <v>900</v>
      </c>
      <c r="J170" s="189" t="s">
        <v>746</v>
      </c>
      <c r="K170" s="159">
        <f t="shared" ref="K170:K172" si="26">H170-F170</f>
        <v>152.5</v>
      </c>
      <c r="L170" s="190">
        <f t="shared" ref="L170:L172" si="27">K170/F170</f>
        <v>0.20608108108108109</v>
      </c>
      <c r="M170" s="186" t="s">
        <v>581</v>
      </c>
      <c r="N170" s="191">
        <v>43052</v>
      </c>
      <c r="O170" s="1"/>
      <c r="P170" s="1"/>
      <c r="Q170" s="230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2">
        <v>107</v>
      </c>
      <c r="B171" s="153">
        <v>43073</v>
      </c>
      <c r="C171" s="153"/>
      <c r="D171" s="154" t="s">
        <v>747</v>
      </c>
      <c r="E171" s="155" t="s">
        <v>578</v>
      </c>
      <c r="F171" s="156">
        <v>118.5</v>
      </c>
      <c r="G171" s="155"/>
      <c r="H171" s="155">
        <v>143.5</v>
      </c>
      <c r="I171" s="157">
        <v>145</v>
      </c>
      <c r="J171" s="158" t="s">
        <v>748</v>
      </c>
      <c r="K171" s="159">
        <f t="shared" si="26"/>
        <v>25</v>
      </c>
      <c r="L171" s="160">
        <f t="shared" si="27"/>
        <v>0.2109704641350211</v>
      </c>
      <c r="M171" s="155" t="s">
        <v>581</v>
      </c>
      <c r="N171" s="161">
        <v>43097</v>
      </c>
      <c r="O171" s="1"/>
      <c r="P171" s="1"/>
      <c r="Q171" s="230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2">
        <v>108</v>
      </c>
      <c r="B172" s="163">
        <v>43090</v>
      </c>
      <c r="C172" s="163"/>
      <c r="D172" s="164" t="s">
        <v>433</v>
      </c>
      <c r="E172" s="165" t="s">
        <v>578</v>
      </c>
      <c r="F172" s="166">
        <v>715</v>
      </c>
      <c r="G172" s="166"/>
      <c r="H172" s="167">
        <v>500</v>
      </c>
      <c r="I172" s="167">
        <v>872</v>
      </c>
      <c r="J172" s="168" t="s">
        <v>749</v>
      </c>
      <c r="K172" s="169">
        <f t="shared" si="26"/>
        <v>-215</v>
      </c>
      <c r="L172" s="170">
        <f t="shared" si="27"/>
        <v>-0.30069930069930068</v>
      </c>
      <c r="M172" s="166" t="s">
        <v>591</v>
      </c>
      <c r="N172" s="163">
        <v>43670</v>
      </c>
      <c r="O172" s="1"/>
      <c r="P172" s="1"/>
      <c r="Q172" s="230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109</v>
      </c>
      <c r="B173" s="153">
        <v>43098</v>
      </c>
      <c r="C173" s="153"/>
      <c r="D173" s="154" t="s">
        <v>738</v>
      </c>
      <c r="E173" s="155" t="s">
        <v>578</v>
      </c>
      <c r="F173" s="156">
        <v>435</v>
      </c>
      <c r="G173" s="155"/>
      <c r="H173" s="155">
        <v>542.5</v>
      </c>
      <c r="I173" s="157">
        <v>539</v>
      </c>
      <c r="J173" s="158" t="s">
        <v>665</v>
      </c>
      <c r="K173" s="159">
        <v>107.5</v>
      </c>
      <c r="L173" s="160">
        <v>0.247126436781609</v>
      </c>
      <c r="M173" s="155" t="s">
        <v>581</v>
      </c>
      <c r="N173" s="161">
        <v>43206</v>
      </c>
      <c r="O173" s="1"/>
      <c r="P173" s="1"/>
      <c r="Q173" s="230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2">
        <v>110</v>
      </c>
      <c r="B174" s="153">
        <v>43098</v>
      </c>
      <c r="C174" s="153"/>
      <c r="D174" s="154" t="s">
        <v>548</v>
      </c>
      <c r="E174" s="155" t="s">
        <v>578</v>
      </c>
      <c r="F174" s="156">
        <v>885</v>
      </c>
      <c r="G174" s="155"/>
      <c r="H174" s="155">
        <v>1090</v>
      </c>
      <c r="I174" s="157">
        <v>1084</v>
      </c>
      <c r="J174" s="158" t="s">
        <v>665</v>
      </c>
      <c r="K174" s="159">
        <v>205</v>
      </c>
      <c r="L174" s="160">
        <v>0.23163841807909599</v>
      </c>
      <c r="M174" s="155" t="s">
        <v>581</v>
      </c>
      <c r="N174" s="161">
        <v>43213</v>
      </c>
      <c r="O174" s="1"/>
      <c r="P174" s="1"/>
      <c r="Q174" s="230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92">
        <v>111</v>
      </c>
      <c r="B175" s="193">
        <v>43192</v>
      </c>
      <c r="C175" s="193"/>
      <c r="D175" s="171" t="s">
        <v>750</v>
      </c>
      <c r="E175" s="166" t="s">
        <v>578</v>
      </c>
      <c r="F175" s="194">
        <v>478.5</v>
      </c>
      <c r="G175" s="166"/>
      <c r="H175" s="166">
        <v>442</v>
      </c>
      <c r="I175" s="167">
        <v>613</v>
      </c>
      <c r="J175" s="168" t="s">
        <v>751</v>
      </c>
      <c r="K175" s="169">
        <f t="shared" ref="K175:K178" si="28">H175-F175</f>
        <v>-36.5</v>
      </c>
      <c r="L175" s="170">
        <f t="shared" ref="L175:L178" si="29">K175/F175</f>
        <v>-7.6280041797283177E-2</v>
      </c>
      <c r="M175" s="166" t="s">
        <v>591</v>
      </c>
      <c r="N175" s="163">
        <v>43762</v>
      </c>
      <c r="O175" s="1"/>
      <c r="P175" s="1"/>
      <c r="Q175" s="230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2">
        <v>112</v>
      </c>
      <c r="B176" s="163">
        <v>43194</v>
      </c>
      <c r="C176" s="163"/>
      <c r="D176" s="164" t="s">
        <v>752</v>
      </c>
      <c r="E176" s="165" t="s">
        <v>578</v>
      </c>
      <c r="F176" s="166">
        <f>141.5-7.3</f>
        <v>134.19999999999999</v>
      </c>
      <c r="G176" s="166"/>
      <c r="H176" s="167">
        <v>77</v>
      </c>
      <c r="I176" s="167">
        <v>180</v>
      </c>
      <c r="J176" s="168" t="s">
        <v>753</v>
      </c>
      <c r="K176" s="169">
        <f t="shared" si="28"/>
        <v>-57.199999999999989</v>
      </c>
      <c r="L176" s="170">
        <f t="shared" si="29"/>
        <v>-0.42622950819672129</v>
      </c>
      <c r="M176" s="166" t="s">
        <v>591</v>
      </c>
      <c r="N176" s="163">
        <v>43522</v>
      </c>
      <c r="O176" s="1"/>
      <c r="P176" s="1"/>
      <c r="Q176" s="230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2">
        <v>113</v>
      </c>
      <c r="B177" s="163">
        <v>43209</v>
      </c>
      <c r="C177" s="163"/>
      <c r="D177" s="164" t="s">
        <v>754</v>
      </c>
      <c r="E177" s="165" t="s">
        <v>578</v>
      </c>
      <c r="F177" s="166">
        <v>430</v>
      </c>
      <c r="G177" s="166"/>
      <c r="H177" s="167">
        <v>220</v>
      </c>
      <c r="I177" s="167">
        <v>537</v>
      </c>
      <c r="J177" s="168" t="s">
        <v>755</v>
      </c>
      <c r="K177" s="169">
        <f t="shared" si="28"/>
        <v>-210</v>
      </c>
      <c r="L177" s="170">
        <f t="shared" si="29"/>
        <v>-0.48837209302325579</v>
      </c>
      <c r="M177" s="166" t="s">
        <v>591</v>
      </c>
      <c r="N177" s="163">
        <v>43252</v>
      </c>
      <c r="O177" s="1"/>
      <c r="P177" s="1"/>
      <c r="Q177" s="230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3">
        <v>114</v>
      </c>
      <c r="B178" s="184">
        <v>43220</v>
      </c>
      <c r="C178" s="184"/>
      <c r="D178" s="185" t="s">
        <v>756</v>
      </c>
      <c r="E178" s="186" t="s">
        <v>578</v>
      </c>
      <c r="F178" s="186">
        <v>153.5</v>
      </c>
      <c r="G178" s="186"/>
      <c r="H178" s="186">
        <v>196</v>
      </c>
      <c r="I178" s="188">
        <v>196</v>
      </c>
      <c r="J178" s="158" t="s">
        <v>757</v>
      </c>
      <c r="K178" s="159">
        <f t="shared" si="28"/>
        <v>42.5</v>
      </c>
      <c r="L178" s="160">
        <f t="shared" si="29"/>
        <v>0.27687296416938112</v>
      </c>
      <c r="M178" s="155" t="s">
        <v>581</v>
      </c>
      <c r="N178" s="161">
        <v>43605</v>
      </c>
      <c r="O178" s="1"/>
      <c r="P178" s="1"/>
      <c r="Q178" s="230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2">
        <v>115</v>
      </c>
      <c r="B179" s="163">
        <v>43306</v>
      </c>
      <c r="C179" s="163"/>
      <c r="D179" s="164" t="s">
        <v>725</v>
      </c>
      <c r="E179" s="165" t="s">
        <v>578</v>
      </c>
      <c r="F179" s="166">
        <v>27.5</v>
      </c>
      <c r="G179" s="166"/>
      <c r="H179" s="167">
        <v>13.1</v>
      </c>
      <c r="I179" s="167">
        <v>60</v>
      </c>
      <c r="J179" s="168" t="s">
        <v>758</v>
      </c>
      <c r="K179" s="169">
        <v>-14.4</v>
      </c>
      <c r="L179" s="170">
        <v>-0.52363636363636401</v>
      </c>
      <c r="M179" s="166" t="s">
        <v>591</v>
      </c>
      <c r="N179" s="163">
        <v>43138</v>
      </c>
      <c r="O179" s="1"/>
      <c r="P179" s="1"/>
      <c r="Q179" s="230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92">
        <v>116</v>
      </c>
      <c r="B180" s="193">
        <v>43318</v>
      </c>
      <c r="C180" s="193"/>
      <c r="D180" s="171" t="s">
        <v>759</v>
      </c>
      <c r="E180" s="166" t="s">
        <v>578</v>
      </c>
      <c r="F180" s="166">
        <v>148.5</v>
      </c>
      <c r="G180" s="166"/>
      <c r="H180" s="166">
        <v>102</v>
      </c>
      <c r="I180" s="167">
        <v>182</v>
      </c>
      <c r="J180" s="168" t="s">
        <v>760</v>
      </c>
      <c r="K180" s="169">
        <f>H180-F180</f>
        <v>-46.5</v>
      </c>
      <c r="L180" s="170">
        <f>K180/F180</f>
        <v>-0.31313131313131315</v>
      </c>
      <c r="M180" s="166" t="s">
        <v>591</v>
      </c>
      <c r="N180" s="163">
        <v>43661</v>
      </c>
      <c r="O180" s="1"/>
      <c r="P180" s="1"/>
      <c r="Q180" s="230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2">
        <v>117</v>
      </c>
      <c r="B181" s="153">
        <v>43335</v>
      </c>
      <c r="C181" s="153"/>
      <c r="D181" s="154" t="s">
        <v>761</v>
      </c>
      <c r="E181" s="155" t="s">
        <v>578</v>
      </c>
      <c r="F181" s="186">
        <v>285</v>
      </c>
      <c r="G181" s="155"/>
      <c r="H181" s="155">
        <v>355</v>
      </c>
      <c r="I181" s="157">
        <v>364</v>
      </c>
      <c r="J181" s="158" t="s">
        <v>762</v>
      </c>
      <c r="K181" s="159">
        <v>70</v>
      </c>
      <c r="L181" s="160">
        <v>0.24561403508771901</v>
      </c>
      <c r="M181" s="155" t="s">
        <v>581</v>
      </c>
      <c r="N181" s="161">
        <v>43455</v>
      </c>
      <c r="O181" s="1"/>
      <c r="P181" s="1"/>
      <c r="Q181" s="230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2">
        <v>118</v>
      </c>
      <c r="B182" s="153">
        <v>43341</v>
      </c>
      <c r="C182" s="153"/>
      <c r="D182" s="154" t="s">
        <v>394</v>
      </c>
      <c r="E182" s="155" t="s">
        <v>578</v>
      </c>
      <c r="F182" s="186">
        <v>525</v>
      </c>
      <c r="G182" s="155"/>
      <c r="H182" s="155">
        <v>585</v>
      </c>
      <c r="I182" s="157">
        <v>635</v>
      </c>
      <c r="J182" s="158" t="s">
        <v>763</v>
      </c>
      <c r="K182" s="159">
        <f t="shared" ref="K182:K233" si="30">H182-F182</f>
        <v>60</v>
      </c>
      <c r="L182" s="160">
        <f t="shared" ref="L182:L233" si="31">K182/F182</f>
        <v>0.11428571428571428</v>
      </c>
      <c r="M182" s="155" t="s">
        <v>581</v>
      </c>
      <c r="N182" s="161">
        <v>43662</v>
      </c>
      <c r="O182" s="1"/>
      <c r="P182" s="1"/>
      <c r="Q182" s="230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2">
        <v>119</v>
      </c>
      <c r="B183" s="153">
        <v>43395</v>
      </c>
      <c r="C183" s="153"/>
      <c r="D183" s="154" t="s">
        <v>382</v>
      </c>
      <c r="E183" s="155" t="s">
        <v>578</v>
      </c>
      <c r="F183" s="186">
        <v>475</v>
      </c>
      <c r="G183" s="155"/>
      <c r="H183" s="155">
        <v>574</v>
      </c>
      <c r="I183" s="157">
        <v>570</v>
      </c>
      <c r="J183" s="158" t="s">
        <v>665</v>
      </c>
      <c r="K183" s="159">
        <f t="shared" si="30"/>
        <v>99</v>
      </c>
      <c r="L183" s="160">
        <f t="shared" si="31"/>
        <v>0.20842105263157895</v>
      </c>
      <c r="M183" s="155" t="s">
        <v>581</v>
      </c>
      <c r="N183" s="161">
        <v>43403</v>
      </c>
      <c r="O183" s="1"/>
      <c r="P183" s="1"/>
      <c r="Q183" s="230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3">
        <v>120</v>
      </c>
      <c r="B184" s="184">
        <v>43397</v>
      </c>
      <c r="C184" s="184"/>
      <c r="D184" s="185" t="s">
        <v>764</v>
      </c>
      <c r="E184" s="186" t="s">
        <v>578</v>
      </c>
      <c r="F184" s="186">
        <v>707.5</v>
      </c>
      <c r="G184" s="186"/>
      <c r="H184" s="186">
        <v>872</v>
      </c>
      <c r="I184" s="188">
        <v>872</v>
      </c>
      <c r="J184" s="189" t="s">
        <v>665</v>
      </c>
      <c r="K184" s="159">
        <f t="shared" si="30"/>
        <v>164.5</v>
      </c>
      <c r="L184" s="190">
        <f t="shared" si="31"/>
        <v>0.23250883392226149</v>
      </c>
      <c r="M184" s="186" t="s">
        <v>581</v>
      </c>
      <c r="N184" s="191">
        <v>43482</v>
      </c>
      <c r="O184" s="1"/>
      <c r="P184" s="1"/>
      <c r="Q184" s="230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3">
        <v>121</v>
      </c>
      <c r="B185" s="184">
        <v>43398</v>
      </c>
      <c r="C185" s="184"/>
      <c r="D185" s="185" t="s">
        <v>765</v>
      </c>
      <c r="E185" s="186" t="s">
        <v>578</v>
      </c>
      <c r="F185" s="186">
        <v>162</v>
      </c>
      <c r="G185" s="186"/>
      <c r="H185" s="186">
        <v>204</v>
      </c>
      <c r="I185" s="188">
        <v>209</v>
      </c>
      <c r="J185" s="189" t="s">
        <v>766</v>
      </c>
      <c r="K185" s="159">
        <f t="shared" si="30"/>
        <v>42</v>
      </c>
      <c r="L185" s="190">
        <f t="shared" si="31"/>
        <v>0.25925925925925924</v>
      </c>
      <c r="M185" s="186" t="s">
        <v>581</v>
      </c>
      <c r="N185" s="191">
        <v>43539</v>
      </c>
      <c r="O185" s="1"/>
      <c r="P185" s="1"/>
      <c r="Q185" s="230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3">
        <v>122</v>
      </c>
      <c r="B186" s="184">
        <v>43399</v>
      </c>
      <c r="C186" s="184"/>
      <c r="D186" s="185" t="s">
        <v>480</v>
      </c>
      <c r="E186" s="186" t="s">
        <v>578</v>
      </c>
      <c r="F186" s="186">
        <v>240</v>
      </c>
      <c r="G186" s="186"/>
      <c r="H186" s="186">
        <v>297</v>
      </c>
      <c r="I186" s="188">
        <v>297</v>
      </c>
      <c r="J186" s="189" t="s">
        <v>665</v>
      </c>
      <c r="K186" s="195">
        <f t="shared" si="30"/>
        <v>57</v>
      </c>
      <c r="L186" s="190">
        <f t="shared" si="31"/>
        <v>0.23749999999999999</v>
      </c>
      <c r="M186" s="186" t="s">
        <v>581</v>
      </c>
      <c r="N186" s="191">
        <v>43417</v>
      </c>
      <c r="O186" s="1"/>
      <c r="P186" s="1"/>
      <c r="Q186" s="230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2">
        <v>123</v>
      </c>
      <c r="B187" s="153">
        <v>43439</v>
      </c>
      <c r="C187" s="153"/>
      <c r="D187" s="154" t="s">
        <v>767</v>
      </c>
      <c r="E187" s="155" t="s">
        <v>578</v>
      </c>
      <c r="F187" s="155">
        <v>202.5</v>
      </c>
      <c r="G187" s="155"/>
      <c r="H187" s="155">
        <v>255</v>
      </c>
      <c r="I187" s="157">
        <v>252</v>
      </c>
      <c r="J187" s="158" t="s">
        <v>665</v>
      </c>
      <c r="K187" s="159">
        <f t="shared" si="30"/>
        <v>52.5</v>
      </c>
      <c r="L187" s="160">
        <f t="shared" si="31"/>
        <v>0.25925925925925924</v>
      </c>
      <c r="M187" s="155" t="s">
        <v>581</v>
      </c>
      <c r="N187" s="161">
        <v>43542</v>
      </c>
      <c r="O187" s="1"/>
      <c r="P187" s="1"/>
      <c r="Q187" s="230"/>
      <c r="R187" s="1"/>
      <c r="S187" s="6" t="s">
        <v>768</v>
      </c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3">
        <v>124</v>
      </c>
      <c r="B188" s="184">
        <v>43465</v>
      </c>
      <c r="C188" s="153"/>
      <c r="D188" s="185" t="s">
        <v>159</v>
      </c>
      <c r="E188" s="186" t="s">
        <v>578</v>
      </c>
      <c r="F188" s="186">
        <v>710</v>
      </c>
      <c r="G188" s="186"/>
      <c r="H188" s="186">
        <v>866</v>
      </c>
      <c r="I188" s="188">
        <v>866</v>
      </c>
      <c r="J188" s="189" t="s">
        <v>665</v>
      </c>
      <c r="K188" s="159">
        <f t="shared" si="30"/>
        <v>156</v>
      </c>
      <c r="L188" s="160">
        <f t="shared" si="31"/>
        <v>0.21971830985915494</v>
      </c>
      <c r="M188" s="155" t="s">
        <v>581</v>
      </c>
      <c r="N188" s="161">
        <v>43553</v>
      </c>
      <c r="O188" s="1"/>
      <c r="P188" s="1"/>
      <c r="Q188" s="230"/>
      <c r="R188" s="1"/>
      <c r="S188" s="6" t="s">
        <v>768</v>
      </c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3">
        <v>125</v>
      </c>
      <c r="B189" s="184">
        <v>43522</v>
      </c>
      <c r="C189" s="184"/>
      <c r="D189" s="185" t="s">
        <v>174</v>
      </c>
      <c r="E189" s="186" t="s">
        <v>578</v>
      </c>
      <c r="F189" s="186">
        <v>337.25</v>
      </c>
      <c r="G189" s="186"/>
      <c r="H189" s="186">
        <v>398.5</v>
      </c>
      <c r="I189" s="188">
        <v>411</v>
      </c>
      <c r="J189" s="158" t="s">
        <v>769</v>
      </c>
      <c r="K189" s="159">
        <f t="shared" si="30"/>
        <v>61.25</v>
      </c>
      <c r="L189" s="160">
        <f t="shared" si="31"/>
        <v>0.1816160118606375</v>
      </c>
      <c r="M189" s="155" t="s">
        <v>581</v>
      </c>
      <c r="N189" s="161">
        <v>43760</v>
      </c>
      <c r="O189" s="1"/>
      <c r="P189" s="1"/>
      <c r="Q189" s="230"/>
      <c r="R189" s="1"/>
      <c r="S189" s="6" t="s">
        <v>768</v>
      </c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96">
        <v>126</v>
      </c>
      <c r="B190" s="197">
        <v>43559</v>
      </c>
      <c r="C190" s="197"/>
      <c r="D190" s="198" t="s">
        <v>770</v>
      </c>
      <c r="E190" s="199" t="s">
        <v>578</v>
      </c>
      <c r="F190" s="199">
        <v>130</v>
      </c>
      <c r="G190" s="199"/>
      <c r="H190" s="199">
        <v>65</v>
      </c>
      <c r="I190" s="200">
        <v>158</v>
      </c>
      <c r="J190" s="168" t="s">
        <v>771</v>
      </c>
      <c r="K190" s="169">
        <f t="shared" si="30"/>
        <v>-65</v>
      </c>
      <c r="L190" s="170">
        <f t="shared" si="31"/>
        <v>-0.5</v>
      </c>
      <c r="M190" s="166" t="s">
        <v>591</v>
      </c>
      <c r="N190" s="163">
        <v>43726</v>
      </c>
      <c r="O190" s="1"/>
      <c r="P190" s="1"/>
      <c r="Q190" s="230"/>
      <c r="R190" s="1"/>
      <c r="S190" s="6" t="s">
        <v>772</v>
      </c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3">
        <v>127</v>
      </c>
      <c r="B191" s="184">
        <v>43017</v>
      </c>
      <c r="C191" s="184"/>
      <c r="D191" s="185" t="s">
        <v>210</v>
      </c>
      <c r="E191" s="186" t="s">
        <v>578</v>
      </c>
      <c r="F191" s="186">
        <v>141.5</v>
      </c>
      <c r="G191" s="186"/>
      <c r="H191" s="186">
        <v>183.5</v>
      </c>
      <c r="I191" s="188">
        <v>210</v>
      </c>
      <c r="J191" s="158" t="s">
        <v>766</v>
      </c>
      <c r="K191" s="159">
        <f t="shared" si="30"/>
        <v>42</v>
      </c>
      <c r="L191" s="160">
        <f t="shared" si="31"/>
        <v>0.29681978798586572</v>
      </c>
      <c r="M191" s="155" t="s">
        <v>581</v>
      </c>
      <c r="N191" s="161">
        <v>43042</v>
      </c>
      <c r="O191" s="1"/>
      <c r="P191" s="1"/>
      <c r="Q191" s="230"/>
      <c r="R191" s="1"/>
      <c r="S191" s="6" t="s">
        <v>772</v>
      </c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96">
        <v>128</v>
      </c>
      <c r="B192" s="197">
        <v>43074</v>
      </c>
      <c r="C192" s="197"/>
      <c r="D192" s="198" t="s">
        <v>773</v>
      </c>
      <c r="E192" s="199" t="s">
        <v>578</v>
      </c>
      <c r="F192" s="194">
        <v>172</v>
      </c>
      <c r="G192" s="199"/>
      <c r="H192" s="199">
        <v>155.25</v>
      </c>
      <c r="I192" s="200">
        <v>230</v>
      </c>
      <c r="J192" s="168" t="s">
        <v>774</v>
      </c>
      <c r="K192" s="169">
        <f t="shared" si="30"/>
        <v>-16.75</v>
      </c>
      <c r="L192" s="170">
        <f t="shared" si="31"/>
        <v>-9.7383720930232565E-2</v>
      </c>
      <c r="M192" s="166" t="s">
        <v>591</v>
      </c>
      <c r="N192" s="163">
        <v>43787</v>
      </c>
      <c r="O192" s="1"/>
      <c r="P192" s="1"/>
      <c r="Q192" s="230"/>
      <c r="R192" s="1"/>
      <c r="S192" s="6" t="s">
        <v>772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3">
        <v>129</v>
      </c>
      <c r="B193" s="184">
        <v>43398</v>
      </c>
      <c r="C193" s="184"/>
      <c r="D193" s="185" t="s">
        <v>120</v>
      </c>
      <c r="E193" s="186" t="s">
        <v>578</v>
      </c>
      <c r="F193" s="186">
        <v>698.5</v>
      </c>
      <c r="G193" s="186"/>
      <c r="H193" s="186">
        <v>890</v>
      </c>
      <c r="I193" s="188">
        <v>890</v>
      </c>
      <c r="J193" s="158" t="s">
        <v>775</v>
      </c>
      <c r="K193" s="159">
        <f t="shared" si="30"/>
        <v>191.5</v>
      </c>
      <c r="L193" s="160">
        <f t="shared" si="31"/>
        <v>0.27415891195418757</v>
      </c>
      <c r="M193" s="155" t="s">
        <v>581</v>
      </c>
      <c r="N193" s="161">
        <v>44328</v>
      </c>
      <c r="O193" s="1"/>
      <c r="P193" s="1"/>
      <c r="Q193" s="230"/>
      <c r="R193" s="1"/>
      <c r="S193" s="6" t="s">
        <v>768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3">
        <v>130</v>
      </c>
      <c r="B194" s="184">
        <v>42877</v>
      </c>
      <c r="C194" s="184"/>
      <c r="D194" s="185" t="s">
        <v>776</v>
      </c>
      <c r="E194" s="186" t="s">
        <v>578</v>
      </c>
      <c r="F194" s="186">
        <v>127.6</v>
      </c>
      <c r="G194" s="186"/>
      <c r="H194" s="186">
        <v>138</v>
      </c>
      <c r="I194" s="188">
        <v>190</v>
      </c>
      <c r="J194" s="158" t="s">
        <v>777</v>
      </c>
      <c r="K194" s="159">
        <f t="shared" si="30"/>
        <v>10.400000000000006</v>
      </c>
      <c r="L194" s="160">
        <f t="shared" si="31"/>
        <v>8.1504702194357417E-2</v>
      </c>
      <c r="M194" s="155" t="s">
        <v>581</v>
      </c>
      <c r="N194" s="161">
        <v>43774</v>
      </c>
      <c r="O194" s="1"/>
      <c r="P194" s="1"/>
      <c r="Q194" s="230"/>
      <c r="R194" s="1"/>
      <c r="S194" s="6" t="s">
        <v>772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3">
        <v>131</v>
      </c>
      <c r="B195" s="184">
        <v>43158</v>
      </c>
      <c r="C195" s="184"/>
      <c r="D195" s="185" t="s">
        <v>778</v>
      </c>
      <c r="E195" s="186" t="s">
        <v>578</v>
      </c>
      <c r="F195" s="186">
        <v>317</v>
      </c>
      <c r="G195" s="186"/>
      <c r="H195" s="186">
        <v>382.5</v>
      </c>
      <c r="I195" s="188">
        <v>398</v>
      </c>
      <c r="J195" s="158" t="s">
        <v>779</v>
      </c>
      <c r="K195" s="159">
        <f t="shared" si="30"/>
        <v>65.5</v>
      </c>
      <c r="L195" s="160">
        <f t="shared" si="31"/>
        <v>0.20662460567823343</v>
      </c>
      <c r="M195" s="155" t="s">
        <v>581</v>
      </c>
      <c r="N195" s="161">
        <v>44238</v>
      </c>
      <c r="O195" s="1"/>
      <c r="P195" s="1"/>
      <c r="Q195" s="230"/>
      <c r="R195" s="1"/>
      <c r="S195" s="6" t="s">
        <v>772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96">
        <v>132</v>
      </c>
      <c r="B196" s="197">
        <v>43164</v>
      </c>
      <c r="C196" s="197"/>
      <c r="D196" s="198" t="s">
        <v>166</v>
      </c>
      <c r="E196" s="199" t="s">
        <v>578</v>
      </c>
      <c r="F196" s="194">
        <f>510-14.4</f>
        <v>495.6</v>
      </c>
      <c r="G196" s="199"/>
      <c r="H196" s="199">
        <v>350</v>
      </c>
      <c r="I196" s="200">
        <v>672</v>
      </c>
      <c r="J196" s="168" t="s">
        <v>780</v>
      </c>
      <c r="K196" s="169">
        <f t="shared" si="30"/>
        <v>-145.60000000000002</v>
      </c>
      <c r="L196" s="170">
        <f t="shared" si="31"/>
        <v>-0.29378531073446329</v>
      </c>
      <c r="M196" s="166" t="s">
        <v>591</v>
      </c>
      <c r="N196" s="163">
        <v>43887</v>
      </c>
      <c r="O196" s="1"/>
      <c r="P196" s="1"/>
      <c r="Q196" s="230"/>
      <c r="R196" s="1"/>
      <c r="S196" s="6" t="s">
        <v>768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96">
        <v>133</v>
      </c>
      <c r="B197" s="197">
        <v>43237</v>
      </c>
      <c r="C197" s="197"/>
      <c r="D197" s="198" t="s">
        <v>781</v>
      </c>
      <c r="E197" s="199" t="s">
        <v>578</v>
      </c>
      <c r="F197" s="194">
        <v>230.3</v>
      </c>
      <c r="G197" s="199"/>
      <c r="H197" s="199">
        <v>102.5</v>
      </c>
      <c r="I197" s="200">
        <v>348</v>
      </c>
      <c r="J197" s="168" t="s">
        <v>782</v>
      </c>
      <c r="K197" s="169">
        <f t="shared" si="30"/>
        <v>-127.80000000000001</v>
      </c>
      <c r="L197" s="170">
        <f t="shared" si="31"/>
        <v>-0.55492835432045162</v>
      </c>
      <c r="M197" s="166" t="s">
        <v>591</v>
      </c>
      <c r="N197" s="163">
        <v>43896</v>
      </c>
      <c r="O197" s="1"/>
      <c r="P197" s="1"/>
      <c r="Q197" s="230"/>
      <c r="R197" s="1"/>
      <c r="S197" s="6" t="s">
        <v>768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3">
        <v>134</v>
      </c>
      <c r="B198" s="184">
        <v>43258</v>
      </c>
      <c r="C198" s="184"/>
      <c r="D198" s="185" t="s">
        <v>437</v>
      </c>
      <c r="E198" s="186" t="s">
        <v>578</v>
      </c>
      <c r="F198" s="186">
        <f>342.5-5.1</f>
        <v>337.4</v>
      </c>
      <c r="G198" s="186"/>
      <c r="H198" s="186">
        <v>412.5</v>
      </c>
      <c r="I198" s="188">
        <v>439</v>
      </c>
      <c r="J198" s="158" t="s">
        <v>783</v>
      </c>
      <c r="K198" s="159">
        <f t="shared" si="30"/>
        <v>75.100000000000023</v>
      </c>
      <c r="L198" s="160">
        <f t="shared" si="31"/>
        <v>0.22258446947243635</v>
      </c>
      <c r="M198" s="155" t="s">
        <v>581</v>
      </c>
      <c r="N198" s="161">
        <v>44230</v>
      </c>
      <c r="O198" s="1"/>
      <c r="P198" s="1"/>
      <c r="Q198" s="230"/>
      <c r="R198" s="1"/>
      <c r="S198" s="6" t="s">
        <v>772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77">
        <v>135</v>
      </c>
      <c r="B199" s="176">
        <v>43285</v>
      </c>
      <c r="C199" s="176"/>
      <c r="D199" s="177" t="s">
        <v>58</v>
      </c>
      <c r="E199" s="178" t="s">
        <v>578</v>
      </c>
      <c r="F199" s="178">
        <f>127.5-5.53</f>
        <v>121.97</v>
      </c>
      <c r="G199" s="179"/>
      <c r="H199" s="179">
        <v>122.5</v>
      </c>
      <c r="I199" s="179">
        <v>170</v>
      </c>
      <c r="J199" s="180" t="s">
        <v>784</v>
      </c>
      <c r="K199" s="181">
        <f t="shared" si="30"/>
        <v>0.53000000000000114</v>
      </c>
      <c r="L199" s="182">
        <f t="shared" si="31"/>
        <v>4.3453308190538747E-3</v>
      </c>
      <c r="M199" s="178" t="s">
        <v>598</v>
      </c>
      <c r="N199" s="176">
        <v>44431</v>
      </c>
      <c r="O199" s="1"/>
      <c r="P199" s="1"/>
      <c r="Q199" s="230"/>
      <c r="R199" s="1"/>
      <c r="S199" s="6" t="s">
        <v>768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96">
        <v>136</v>
      </c>
      <c r="B200" s="197">
        <v>43294</v>
      </c>
      <c r="C200" s="197"/>
      <c r="D200" s="198" t="s">
        <v>785</v>
      </c>
      <c r="E200" s="199" t="s">
        <v>578</v>
      </c>
      <c r="F200" s="194">
        <v>46.5</v>
      </c>
      <c r="G200" s="199"/>
      <c r="H200" s="199">
        <v>17</v>
      </c>
      <c r="I200" s="200">
        <v>59</v>
      </c>
      <c r="J200" s="168" t="s">
        <v>786</v>
      </c>
      <c r="K200" s="169">
        <f t="shared" si="30"/>
        <v>-29.5</v>
      </c>
      <c r="L200" s="170">
        <f t="shared" si="31"/>
        <v>-0.63440860215053763</v>
      </c>
      <c r="M200" s="166" t="s">
        <v>591</v>
      </c>
      <c r="N200" s="163">
        <v>43887</v>
      </c>
      <c r="O200" s="1"/>
      <c r="P200" s="1"/>
      <c r="Q200" s="230"/>
      <c r="R200" s="1"/>
      <c r="S200" s="6" t="s">
        <v>768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3">
        <v>137</v>
      </c>
      <c r="B201" s="184">
        <v>43396</v>
      </c>
      <c r="C201" s="184"/>
      <c r="D201" s="185" t="s">
        <v>420</v>
      </c>
      <c r="E201" s="186" t="s">
        <v>578</v>
      </c>
      <c r="F201" s="186">
        <v>156.5</v>
      </c>
      <c r="G201" s="186"/>
      <c r="H201" s="186">
        <v>207.5</v>
      </c>
      <c r="I201" s="188">
        <v>191</v>
      </c>
      <c r="J201" s="158" t="s">
        <v>665</v>
      </c>
      <c r="K201" s="159">
        <f t="shared" si="30"/>
        <v>51</v>
      </c>
      <c r="L201" s="160">
        <f t="shared" si="31"/>
        <v>0.32587859424920129</v>
      </c>
      <c r="M201" s="155" t="s">
        <v>581</v>
      </c>
      <c r="N201" s="161">
        <v>44369</v>
      </c>
      <c r="O201" s="1"/>
      <c r="P201" s="1"/>
      <c r="Q201" s="230"/>
      <c r="R201" s="1"/>
      <c r="S201" s="6" t="s">
        <v>768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3">
        <v>138</v>
      </c>
      <c r="B202" s="184">
        <v>43439</v>
      </c>
      <c r="C202" s="184"/>
      <c r="D202" s="185" t="s">
        <v>345</v>
      </c>
      <c r="E202" s="186" t="s">
        <v>578</v>
      </c>
      <c r="F202" s="186">
        <v>259.5</v>
      </c>
      <c r="G202" s="186"/>
      <c r="H202" s="186">
        <v>320</v>
      </c>
      <c r="I202" s="188">
        <v>320</v>
      </c>
      <c r="J202" s="158" t="s">
        <v>665</v>
      </c>
      <c r="K202" s="159">
        <f t="shared" si="30"/>
        <v>60.5</v>
      </c>
      <c r="L202" s="160">
        <f t="shared" si="31"/>
        <v>0.23314065510597304</v>
      </c>
      <c r="M202" s="155" t="s">
        <v>581</v>
      </c>
      <c r="N202" s="161">
        <v>44323</v>
      </c>
      <c r="O202" s="1"/>
      <c r="P202" s="1"/>
      <c r="Q202" s="230"/>
      <c r="R202" s="1"/>
      <c r="S202" s="6" t="s">
        <v>768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96">
        <v>139</v>
      </c>
      <c r="B203" s="197">
        <v>43439</v>
      </c>
      <c r="C203" s="197"/>
      <c r="D203" s="198" t="s">
        <v>787</v>
      </c>
      <c r="E203" s="199" t="s">
        <v>578</v>
      </c>
      <c r="F203" s="199">
        <v>715</v>
      </c>
      <c r="G203" s="199"/>
      <c r="H203" s="199">
        <v>445</v>
      </c>
      <c r="I203" s="200">
        <v>840</v>
      </c>
      <c r="J203" s="168" t="s">
        <v>788</v>
      </c>
      <c r="K203" s="169">
        <f t="shared" si="30"/>
        <v>-270</v>
      </c>
      <c r="L203" s="170">
        <f t="shared" si="31"/>
        <v>-0.3776223776223776</v>
      </c>
      <c r="M203" s="166" t="s">
        <v>591</v>
      </c>
      <c r="N203" s="163">
        <v>43800</v>
      </c>
      <c r="O203" s="1"/>
      <c r="P203" s="1"/>
      <c r="Q203" s="230"/>
      <c r="R203" s="1"/>
      <c r="S203" s="6" t="s">
        <v>768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3">
        <v>140</v>
      </c>
      <c r="B204" s="184">
        <v>43469</v>
      </c>
      <c r="C204" s="184"/>
      <c r="D204" s="185" t="s">
        <v>180</v>
      </c>
      <c r="E204" s="186" t="s">
        <v>578</v>
      </c>
      <c r="F204" s="186">
        <v>875</v>
      </c>
      <c r="G204" s="186"/>
      <c r="H204" s="186">
        <v>1165</v>
      </c>
      <c r="I204" s="188">
        <v>1185</v>
      </c>
      <c r="J204" s="158" t="s">
        <v>789</v>
      </c>
      <c r="K204" s="159">
        <f t="shared" si="30"/>
        <v>290</v>
      </c>
      <c r="L204" s="160">
        <f t="shared" si="31"/>
        <v>0.33142857142857141</v>
      </c>
      <c r="M204" s="155" t="s">
        <v>581</v>
      </c>
      <c r="N204" s="161">
        <v>43847</v>
      </c>
      <c r="O204" s="1"/>
      <c r="P204" s="1"/>
      <c r="Q204" s="230"/>
      <c r="R204" s="1"/>
      <c r="S204" s="6" t="s">
        <v>768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3">
        <v>141</v>
      </c>
      <c r="B205" s="184">
        <v>43559</v>
      </c>
      <c r="C205" s="184"/>
      <c r="D205" s="185" t="s">
        <v>363</v>
      </c>
      <c r="E205" s="186" t="s">
        <v>578</v>
      </c>
      <c r="F205" s="186">
        <f>387-14.63</f>
        <v>372.37</v>
      </c>
      <c r="G205" s="186"/>
      <c r="H205" s="186">
        <v>490</v>
      </c>
      <c r="I205" s="188">
        <v>490</v>
      </c>
      <c r="J205" s="158" t="s">
        <v>665</v>
      </c>
      <c r="K205" s="159">
        <f t="shared" si="30"/>
        <v>117.63</v>
      </c>
      <c r="L205" s="160">
        <f t="shared" si="31"/>
        <v>0.31589548030185027</v>
      </c>
      <c r="M205" s="155" t="s">
        <v>581</v>
      </c>
      <c r="N205" s="161">
        <v>43850</v>
      </c>
      <c r="O205" s="1"/>
      <c r="P205" s="1"/>
      <c r="Q205" s="230"/>
      <c r="R205" s="1"/>
      <c r="S205" s="6" t="s">
        <v>768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96">
        <v>142</v>
      </c>
      <c r="B206" s="197">
        <v>43578</v>
      </c>
      <c r="C206" s="197"/>
      <c r="D206" s="198" t="s">
        <v>790</v>
      </c>
      <c r="E206" s="199" t="s">
        <v>590</v>
      </c>
      <c r="F206" s="199">
        <v>220</v>
      </c>
      <c r="G206" s="199"/>
      <c r="H206" s="199">
        <v>127.5</v>
      </c>
      <c r="I206" s="200">
        <v>284</v>
      </c>
      <c r="J206" s="168" t="s">
        <v>791</v>
      </c>
      <c r="K206" s="169">
        <f t="shared" si="30"/>
        <v>-92.5</v>
      </c>
      <c r="L206" s="170">
        <f t="shared" si="31"/>
        <v>-0.42045454545454547</v>
      </c>
      <c r="M206" s="166" t="s">
        <v>591</v>
      </c>
      <c r="N206" s="163">
        <v>43896</v>
      </c>
      <c r="O206" s="1"/>
      <c r="P206" s="1"/>
      <c r="Q206" s="230"/>
      <c r="R206" s="1"/>
      <c r="S206" s="6" t="s">
        <v>768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3">
        <v>143</v>
      </c>
      <c r="B207" s="184">
        <v>43622</v>
      </c>
      <c r="C207" s="184"/>
      <c r="D207" s="185" t="s">
        <v>481</v>
      </c>
      <c r="E207" s="186" t="s">
        <v>590</v>
      </c>
      <c r="F207" s="186">
        <v>332.8</v>
      </c>
      <c r="G207" s="186"/>
      <c r="H207" s="186">
        <v>405</v>
      </c>
      <c r="I207" s="188">
        <v>419</v>
      </c>
      <c r="J207" s="158" t="s">
        <v>792</v>
      </c>
      <c r="K207" s="159">
        <f t="shared" si="30"/>
        <v>72.199999999999989</v>
      </c>
      <c r="L207" s="160">
        <f t="shared" si="31"/>
        <v>0.21694711538461534</v>
      </c>
      <c r="M207" s="155" t="s">
        <v>581</v>
      </c>
      <c r="N207" s="161">
        <v>43860</v>
      </c>
      <c r="O207" s="1"/>
      <c r="P207" s="1"/>
      <c r="Q207" s="230"/>
      <c r="R207" s="1"/>
      <c r="S207" s="6" t="s">
        <v>772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77">
        <v>144</v>
      </c>
      <c r="B208" s="176">
        <v>43641</v>
      </c>
      <c r="C208" s="176"/>
      <c r="D208" s="177" t="s">
        <v>172</v>
      </c>
      <c r="E208" s="178" t="s">
        <v>578</v>
      </c>
      <c r="F208" s="178">
        <v>386</v>
      </c>
      <c r="G208" s="179"/>
      <c r="H208" s="179">
        <v>395</v>
      </c>
      <c r="I208" s="179">
        <v>452</v>
      </c>
      <c r="J208" s="180" t="s">
        <v>793</v>
      </c>
      <c r="K208" s="181">
        <f t="shared" si="30"/>
        <v>9</v>
      </c>
      <c r="L208" s="182">
        <f t="shared" si="31"/>
        <v>2.3316062176165803E-2</v>
      </c>
      <c r="M208" s="178" t="s">
        <v>598</v>
      </c>
      <c r="N208" s="176">
        <v>43868</v>
      </c>
      <c r="O208" s="1"/>
      <c r="P208" s="1"/>
      <c r="Q208" s="230"/>
      <c r="R208" s="1"/>
      <c r="S208" s="6" t="s">
        <v>772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77">
        <v>145</v>
      </c>
      <c r="B209" s="176">
        <v>43707</v>
      </c>
      <c r="C209" s="176"/>
      <c r="D209" s="177" t="s">
        <v>146</v>
      </c>
      <c r="E209" s="178" t="s">
        <v>578</v>
      </c>
      <c r="F209" s="178">
        <v>137.5</v>
      </c>
      <c r="G209" s="179"/>
      <c r="H209" s="179">
        <v>138.5</v>
      </c>
      <c r="I209" s="179">
        <v>190</v>
      </c>
      <c r="J209" s="180" t="s">
        <v>794</v>
      </c>
      <c r="K209" s="181">
        <f t="shared" si="30"/>
        <v>1</v>
      </c>
      <c r="L209" s="182">
        <f t="shared" si="31"/>
        <v>7.2727272727272727E-3</v>
      </c>
      <c r="M209" s="178" t="s">
        <v>598</v>
      </c>
      <c r="N209" s="176">
        <v>44432</v>
      </c>
      <c r="O209" s="1"/>
      <c r="P209" s="1"/>
      <c r="Q209" s="230"/>
      <c r="R209" s="1"/>
      <c r="S209" s="6" t="s">
        <v>768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3">
        <v>146</v>
      </c>
      <c r="B210" s="184">
        <v>43731</v>
      </c>
      <c r="C210" s="184"/>
      <c r="D210" s="185" t="s">
        <v>430</v>
      </c>
      <c r="E210" s="186" t="s">
        <v>578</v>
      </c>
      <c r="F210" s="186">
        <v>235</v>
      </c>
      <c r="G210" s="186"/>
      <c r="H210" s="186">
        <v>295</v>
      </c>
      <c r="I210" s="188">
        <v>296</v>
      </c>
      <c r="J210" s="158" t="s">
        <v>795</v>
      </c>
      <c r="K210" s="159">
        <f t="shared" si="30"/>
        <v>60</v>
      </c>
      <c r="L210" s="160">
        <f t="shared" si="31"/>
        <v>0.25531914893617019</v>
      </c>
      <c r="M210" s="155" t="s">
        <v>581</v>
      </c>
      <c r="N210" s="161">
        <v>43844</v>
      </c>
      <c r="O210" s="1"/>
      <c r="P210" s="1"/>
      <c r="Q210" s="230"/>
      <c r="R210" s="1"/>
      <c r="S210" s="6" t="s">
        <v>772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3">
        <v>147</v>
      </c>
      <c r="B211" s="184">
        <v>43752</v>
      </c>
      <c r="C211" s="184"/>
      <c r="D211" s="185" t="s">
        <v>796</v>
      </c>
      <c r="E211" s="186" t="s">
        <v>578</v>
      </c>
      <c r="F211" s="186">
        <v>277.5</v>
      </c>
      <c r="G211" s="186"/>
      <c r="H211" s="186">
        <v>333</v>
      </c>
      <c r="I211" s="188">
        <v>333</v>
      </c>
      <c r="J211" s="158" t="s">
        <v>797</v>
      </c>
      <c r="K211" s="159">
        <f t="shared" si="30"/>
        <v>55.5</v>
      </c>
      <c r="L211" s="160">
        <f t="shared" si="31"/>
        <v>0.2</v>
      </c>
      <c r="M211" s="155" t="s">
        <v>581</v>
      </c>
      <c r="N211" s="161">
        <v>43846</v>
      </c>
      <c r="O211" s="1"/>
      <c r="P211" s="1"/>
      <c r="Q211" s="230"/>
      <c r="R211" s="1"/>
      <c r="S211" s="6" t="s">
        <v>768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3">
        <v>148</v>
      </c>
      <c r="B212" s="184">
        <v>43752</v>
      </c>
      <c r="C212" s="184"/>
      <c r="D212" s="185" t="s">
        <v>798</v>
      </c>
      <c r="E212" s="186" t="s">
        <v>578</v>
      </c>
      <c r="F212" s="186">
        <v>930</v>
      </c>
      <c r="G212" s="186"/>
      <c r="H212" s="186">
        <v>1165</v>
      </c>
      <c r="I212" s="188">
        <v>1200</v>
      </c>
      <c r="J212" s="158" t="s">
        <v>799</v>
      </c>
      <c r="K212" s="159">
        <f t="shared" si="30"/>
        <v>235</v>
      </c>
      <c r="L212" s="160">
        <f t="shared" si="31"/>
        <v>0.25268817204301075</v>
      </c>
      <c r="M212" s="155" t="s">
        <v>581</v>
      </c>
      <c r="N212" s="161">
        <v>43847</v>
      </c>
      <c r="O212" s="1"/>
      <c r="P212" s="1"/>
      <c r="Q212" s="230"/>
      <c r="R212" s="1"/>
      <c r="S212" s="6" t="s">
        <v>772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3">
        <v>149</v>
      </c>
      <c r="B213" s="184">
        <v>43753</v>
      </c>
      <c r="C213" s="184"/>
      <c r="D213" s="185" t="s">
        <v>800</v>
      </c>
      <c r="E213" s="186" t="s">
        <v>578</v>
      </c>
      <c r="F213" s="156">
        <v>111</v>
      </c>
      <c r="G213" s="186"/>
      <c r="H213" s="186">
        <v>141</v>
      </c>
      <c r="I213" s="188">
        <v>141</v>
      </c>
      <c r="J213" s="158" t="s">
        <v>801</v>
      </c>
      <c r="K213" s="159">
        <f t="shared" si="30"/>
        <v>30</v>
      </c>
      <c r="L213" s="160">
        <f t="shared" si="31"/>
        <v>0.27027027027027029</v>
      </c>
      <c r="M213" s="155" t="s">
        <v>581</v>
      </c>
      <c r="N213" s="161">
        <v>44328</v>
      </c>
      <c r="O213" s="1"/>
      <c r="P213" s="1"/>
      <c r="Q213" s="230"/>
      <c r="R213" s="1"/>
      <c r="S213" s="6" t="s">
        <v>772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3">
        <v>150</v>
      </c>
      <c r="B214" s="184">
        <v>43753</v>
      </c>
      <c r="C214" s="184"/>
      <c r="D214" s="185" t="s">
        <v>802</v>
      </c>
      <c r="E214" s="186" t="s">
        <v>578</v>
      </c>
      <c r="F214" s="156">
        <v>296</v>
      </c>
      <c r="G214" s="186"/>
      <c r="H214" s="186">
        <v>370</v>
      </c>
      <c r="I214" s="188">
        <v>370</v>
      </c>
      <c r="J214" s="158" t="s">
        <v>665</v>
      </c>
      <c r="K214" s="159">
        <f t="shared" si="30"/>
        <v>74</v>
      </c>
      <c r="L214" s="160">
        <f t="shared" si="31"/>
        <v>0.25</v>
      </c>
      <c r="M214" s="155" t="s">
        <v>581</v>
      </c>
      <c r="N214" s="161">
        <v>43853</v>
      </c>
      <c r="O214" s="1"/>
      <c r="P214" s="1"/>
      <c r="Q214" s="230"/>
      <c r="R214" s="1"/>
      <c r="S214" s="6" t="s">
        <v>772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3">
        <v>151</v>
      </c>
      <c r="B215" s="184">
        <v>43754</v>
      </c>
      <c r="C215" s="184"/>
      <c r="D215" s="185" t="s">
        <v>803</v>
      </c>
      <c r="E215" s="186" t="s">
        <v>578</v>
      </c>
      <c r="F215" s="156">
        <v>300</v>
      </c>
      <c r="G215" s="186"/>
      <c r="H215" s="186">
        <v>382.5</v>
      </c>
      <c r="I215" s="188">
        <v>344</v>
      </c>
      <c r="J215" s="158" t="s">
        <v>804</v>
      </c>
      <c r="K215" s="159">
        <f t="shared" si="30"/>
        <v>82.5</v>
      </c>
      <c r="L215" s="160">
        <f t="shared" si="31"/>
        <v>0.27500000000000002</v>
      </c>
      <c r="M215" s="155" t="s">
        <v>581</v>
      </c>
      <c r="N215" s="161">
        <v>44238</v>
      </c>
      <c r="O215" s="1"/>
      <c r="P215" s="1"/>
      <c r="Q215" s="230"/>
      <c r="R215" s="1"/>
      <c r="S215" s="6" t="s">
        <v>772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3">
        <v>152</v>
      </c>
      <c r="B216" s="184">
        <v>43832</v>
      </c>
      <c r="C216" s="184"/>
      <c r="D216" s="185" t="s">
        <v>805</v>
      </c>
      <c r="E216" s="186" t="s">
        <v>578</v>
      </c>
      <c r="F216" s="156">
        <v>495</v>
      </c>
      <c r="G216" s="186"/>
      <c r="H216" s="186">
        <v>595</v>
      </c>
      <c r="I216" s="188">
        <v>590</v>
      </c>
      <c r="J216" s="158" t="s">
        <v>601</v>
      </c>
      <c r="K216" s="159">
        <f t="shared" si="30"/>
        <v>100</v>
      </c>
      <c r="L216" s="160">
        <f t="shared" si="31"/>
        <v>0.20202020202020202</v>
      </c>
      <c r="M216" s="155" t="s">
        <v>581</v>
      </c>
      <c r="N216" s="161">
        <v>44589</v>
      </c>
      <c r="O216" s="1"/>
      <c r="P216" s="1"/>
      <c r="Q216" s="230"/>
      <c r="R216" s="1"/>
      <c r="S216" s="6" t="s">
        <v>772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3">
        <v>153</v>
      </c>
      <c r="B217" s="184">
        <v>43966</v>
      </c>
      <c r="C217" s="184"/>
      <c r="D217" s="185" t="s">
        <v>76</v>
      </c>
      <c r="E217" s="186" t="s">
        <v>578</v>
      </c>
      <c r="F217" s="156">
        <v>67.5</v>
      </c>
      <c r="G217" s="186"/>
      <c r="H217" s="186">
        <v>86</v>
      </c>
      <c r="I217" s="188">
        <v>86</v>
      </c>
      <c r="J217" s="158" t="s">
        <v>806</v>
      </c>
      <c r="K217" s="159">
        <f t="shared" si="30"/>
        <v>18.5</v>
      </c>
      <c r="L217" s="160">
        <f t="shared" si="31"/>
        <v>0.27407407407407408</v>
      </c>
      <c r="M217" s="155" t="s">
        <v>581</v>
      </c>
      <c r="N217" s="161">
        <v>44008</v>
      </c>
      <c r="O217" s="1"/>
      <c r="P217" s="1"/>
      <c r="Q217" s="230"/>
      <c r="R217" s="1"/>
      <c r="S217" s="6" t="s">
        <v>772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3">
        <v>154</v>
      </c>
      <c r="B218" s="184">
        <v>44035</v>
      </c>
      <c r="C218" s="184"/>
      <c r="D218" s="185" t="s">
        <v>480</v>
      </c>
      <c r="E218" s="186" t="s">
        <v>578</v>
      </c>
      <c r="F218" s="156">
        <v>231</v>
      </c>
      <c r="G218" s="186"/>
      <c r="H218" s="186">
        <v>281</v>
      </c>
      <c r="I218" s="188">
        <v>281</v>
      </c>
      <c r="J218" s="158" t="s">
        <v>665</v>
      </c>
      <c r="K218" s="159">
        <f t="shared" si="30"/>
        <v>50</v>
      </c>
      <c r="L218" s="160">
        <f t="shared" si="31"/>
        <v>0.21645021645021645</v>
      </c>
      <c r="M218" s="155" t="s">
        <v>581</v>
      </c>
      <c r="N218" s="161">
        <v>44358</v>
      </c>
      <c r="O218" s="1"/>
      <c r="P218" s="1"/>
      <c r="Q218" s="230"/>
      <c r="R218" s="1"/>
      <c r="S218" s="6" t="s">
        <v>772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3">
        <v>155</v>
      </c>
      <c r="B219" s="184">
        <v>44092</v>
      </c>
      <c r="C219" s="184"/>
      <c r="D219" s="185" t="s">
        <v>144</v>
      </c>
      <c r="E219" s="186" t="s">
        <v>578</v>
      </c>
      <c r="F219" s="186">
        <v>206</v>
      </c>
      <c r="G219" s="186"/>
      <c r="H219" s="186">
        <v>248</v>
      </c>
      <c r="I219" s="188">
        <v>248</v>
      </c>
      <c r="J219" s="158" t="s">
        <v>665</v>
      </c>
      <c r="K219" s="159">
        <f t="shared" si="30"/>
        <v>42</v>
      </c>
      <c r="L219" s="160">
        <f t="shared" si="31"/>
        <v>0.20388349514563106</v>
      </c>
      <c r="M219" s="155" t="s">
        <v>581</v>
      </c>
      <c r="N219" s="161">
        <v>44214</v>
      </c>
      <c r="O219" s="1"/>
      <c r="P219" s="1"/>
      <c r="Q219" s="230"/>
      <c r="R219" s="1"/>
      <c r="S219" s="6" t="s">
        <v>772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3">
        <v>156</v>
      </c>
      <c r="B220" s="184">
        <v>44140</v>
      </c>
      <c r="C220" s="184"/>
      <c r="D220" s="185" t="s">
        <v>144</v>
      </c>
      <c r="E220" s="186" t="s">
        <v>578</v>
      </c>
      <c r="F220" s="186">
        <v>182.5</v>
      </c>
      <c r="G220" s="186"/>
      <c r="H220" s="186">
        <v>248</v>
      </c>
      <c r="I220" s="188">
        <v>248</v>
      </c>
      <c r="J220" s="158" t="s">
        <v>665</v>
      </c>
      <c r="K220" s="159">
        <f t="shared" si="30"/>
        <v>65.5</v>
      </c>
      <c r="L220" s="160">
        <f t="shared" si="31"/>
        <v>0.35890410958904112</v>
      </c>
      <c r="M220" s="155" t="s">
        <v>581</v>
      </c>
      <c r="N220" s="161">
        <v>44214</v>
      </c>
      <c r="O220" s="1"/>
      <c r="P220" s="1"/>
      <c r="Q220" s="230"/>
      <c r="R220" s="1"/>
      <c r="S220" s="6" t="s">
        <v>772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3">
        <v>157</v>
      </c>
      <c r="B221" s="184">
        <v>44140</v>
      </c>
      <c r="C221" s="184"/>
      <c r="D221" s="185" t="s">
        <v>345</v>
      </c>
      <c r="E221" s="186" t="s">
        <v>578</v>
      </c>
      <c r="F221" s="186">
        <v>247.5</v>
      </c>
      <c r="G221" s="186"/>
      <c r="H221" s="186">
        <v>320</v>
      </c>
      <c r="I221" s="188">
        <v>320</v>
      </c>
      <c r="J221" s="158" t="s">
        <v>665</v>
      </c>
      <c r="K221" s="159">
        <f t="shared" si="30"/>
        <v>72.5</v>
      </c>
      <c r="L221" s="160">
        <f t="shared" si="31"/>
        <v>0.29292929292929293</v>
      </c>
      <c r="M221" s="155" t="s">
        <v>581</v>
      </c>
      <c r="N221" s="161">
        <v>44323</v>
      </c>
      <c r="O221" s="1"/>
      <c r="P221" s="1"/>
      <c r="Q221" s="230"/>
      <c r="R221" s="1"/>
      <c r="S221" s="6" t="s">
        <v>772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3">
        <v>158</v>
      </c>
      <c r="B222" s="184">
        <v>44140</v>
      </c>
      <c r="C222" s="184"/>
      <c r="D222" s="185" t="s">
        <v>203</v>
      </c>
      <c r="E222" s="186" t="s">
        <v>578</v>
      </c>
      <c r="F222" s="156">
        <v>925</v>
      </c>
      <c r="G222" s="186"/>
      <c r="H222" s="186">
        <v>1095</v>
      </c>
      <c r="I222" s="188">
        <v>1093</v>
      </c>
      <c r="J222" s="158" t="s">
        <v>807</v>
      </c>
      <c r="K222" s="159">
        <f t="shared" si="30"/>
        <v>170</v>
      </c>
      <c r="L222" s="160">
        <f t="shared" si="31"/>
        <v>0.18378378378378379</v>
      </c>
      <c r="M222" s="155" t="s">
        <v>581</v>
      </c>
      <c r="N222" s="161">
        <v>44201</v>
      </c>
      <c r="O222" s="1"/>
      <c r="P222" s="1"/>
      <c r="Q222" s="230"/>
      <c r="R222" s="1"/>
      <c r="S222" s="6" t="s">
        <v>772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3">
        <v>159</v>
      </c>
      <c r="B223" s="184">
        <v>44140</v>
      </c>
      <c r="C223" s="184"/>
      <c r="D223" s="185" t="s">
        <v>363</v>
      </c>
      <c r="E223" s="186" t="s">
        <v>578</v>
      </c>
      <c r="F223" s="156">
        <v>332.5</v>
      </c>
      <c r="G223" s="186"/>
      <c r="H223" s="186">
        <v>393</v>
      </c>
      <c r="I223" s="188">
        <v>406</v>
      </c>
      <c r="J223" s="158" t="s">
        <v>808</v>
      </c>
      <c r="K223" s="159">
        <f t="shared" si="30"/>
        <v>60.5</v>
      </c>
      <c r="L223" s="160">
        <f t="shared" si="31"/>
        <v>0.18195488721804512</v>
      </c>
      <c r="M223" s="155" t="s">
        <v>581</v>
      </c>
      <c r="N223" s="161">
        <v>44256</v>
      </c>
      <c r="O223" s="1"/>
      <c r="P223" s="1"/>
      <c r="Q223" s="230"/>
      <c r="R223" s="1"/>
      <c r="S223" s="6" t="s">
        <v>772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3">
        <v>160</v>
      </c>
      <c r="B224" s="184">
        <v>44141</v>
      </c>
      <c r="C224" s="184"/>
      <c r="D224" s="185" t="s">
        <v>480</v>
      </c>
      <c r="E224" s="186" t="s">
        <v>578</v>
      </c>
      <c r="F224" s="156">
        <v>231</v>
      </c>
      <c r="G224" s="186"/>
      <c r="H224" s="186">
        <v>281</v>
      </c>
      <c r="I224" s="188">
        <v>281</v>
      </c>
      <c r="J224" s="158" t="s">
        <v>665</v>
      </c>
      <c r="K224" s="159">
        <f t="shared" si="30"/>
        <v>50</v>
      </c>
      <c r="L224" s="160">
        <f t="shared" si="31"/>
        <v>0.21645021645021645</v>
      </c>
      <c r="M224" s="155" t="s">
        <v>581</v>
      </c>
      <c r="N224" s="161">
        <v>44358</v>
      </c>
      <c r="O224" s="1"/>
      <c r="P224" s="1"/>
      <c r="Q224" s="230"/>
      <c r="R224" s="1"/>
      <c r="S224" s="6" t="s">
        <v>772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3">
        <v>161</v>
      </c>
      <c r="B225" s="184">
        <v>44187</v>
      </c>
      <c r="C225" s="184"/>
      <c r="D225" s="185" t="s">
        <v>809</v>
      </c>
      <c r="E225" s="186" t="s">
        <v>578</v>
      </c>
      <c r="F225" s="156">
        <v>190</v>
      </c>
      <c r="G225" s="186"/>
      <c r="H225" s="186">
        <v>239</v>
      </c>
      <c r="I225" s="188">
        <v>239</v>
      </c>
      <c r="J225" s="158" t="s">
        <v>810</v>
      </c>
      <c r="K225" s="159">
        <f t="shared" si="30"/>
        <v>49</v>
      </c>
      <c r="L225" s="160">
        <f t="shared" si="31"/>
        <v>0.25789473684210529</v>
      </c>
      <c r="M225" s="155" t="s">
        <v>581</v>
      </c>
      <c r="N225" s="161">
        <v>44844</v>
      </c>
      <c r="O225" s="1"/>
      <c r="P225" s="1"/>
      <c r="Q225" s="230"/>
      <c r="R225" s="1"/>
      <c r="S225" s="6" t="s">
        <v>772</v>
      </c>
    </row>
    <row r="226" spans="1:27" ht="12.75" customHeight="1">
      <c r="A226" s="183">
        <v>162</v>
      </c>
      <c r="B226" s="184">
        <v>44258</v>
      </c>
      <c r="C226" s="184"/>
      <c r="D226" s="185" t="s">
        <v>805</v>
      </c>
      <c r="E226" s="186" t="s">
        <v>578</v>
      </c>
      <c r="F226" s="156">
        <v>495</v>
      </c>
      <c r="G226" s="186"/>
      <c r="H226" s="186">
        <v>595</v>
      </c>
      <c r="I226" s="188">
        <v>590</v>
      </c>
      <c r="J226" s="158" t="s">
        <v>601</v>
      </c>
      <c r="K226" s="159">
        <f t="shared" si="30"/>
        <v>100</v>
      </c>
      <c r="L226" s="160">
        <f t="shared" si="31"/>
        <v>0.20202020202020202</v>
      </c>
      <c r="M226" s="155" t="s">
        <v>581</v>
      </c>
      <c r="N226" s="161">
        <v>44589</v>
      </c>
      <c r="O226" s="1"/>
      <c r="P226" s="1"/>
      <c r="Q226" s="230"/>
      <c r="S226" s="6" t="s">
        <v>772</v>
      </c>
    </row>
    <row r="227" spans="1:27" ht="12.75" customHeight="1">
      <c r="A227" s="183">
        <v>163</v>
      </c>
      <c r="B227" s="184">
        <v>44274</v>
      </c>
      <c r="C227" s="184"/>
      <c r="D227" s="185" t="s">
        <v>363</v>
      </c>
      <c r="E227" s="186" t="s">
        <v>578</v>
      </c>
      <c r="F227" s="156">
        <v>355</v>
      </c>
      <c r="G227" s="186"/>
      <c r="H227" s="186">
        <v>422.5</v>
      </c>
      <c r="I227" s="188">
        <v>420</v>
      </c>
      <c r="J227" s="158" t="s">
        <v>811</v>
      </c>
      <c r="K227" s="159">
        <f t="shared" si="30"/>
        <v>67.5</v>
      </c>
      <c r="L227" s="160">
        <f t="shared" si="31"/>
        <v>0.19014084507042253</v>
      </c>
      <c r="M227" s="155" t="s">
        <v>581</v>
      </c>
      <c r="N227" s="161">
        <v>44361</v>
      </c>
      <c r="O227" s="1"/>
      <c r="S227" s="201" t="s">
        <v>772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3">
        <v>164</v>
      </c>
      <c r="B228" s="184">
        <v>44295</v>
      </c>
      <c r="C228" s="184"/>
      <c r="D228" s="185" t="s">
        <v>326</v>
      </c>
      <c r="E228" s="186" t="s">
        <v>578</v>
      </c>
      <c r="F228" s="156">
        <v>555</v>
      </c>
      <c r="G228" s="186"/>
      <c r="H228" s="186">
        <v>663</v>
      </c>
      <c r="I228" s="188">
        <v>663</v>
      </c>
      <c r="J228" s="158" t="s">
        <v>812</v>
      </c>
      <c r="K228" s="159">
        <f t="shared" si="30"/>
        <v>108</v>
      </c>
      <c r="L228" s="160">
        <f t="shared" si="31"/>
        <v>0.19459459459459461</v>
      </c>
      <c r="M228" s="155" t="s">
        <v>581</v>
      </c>
      <c r="N228" s="161">
        <v>44321</v>
      </c>
      <c r="O228" s="1"/>
      <c r="P228" s="1"/>
      <c r="Q228" s="230"/>
      <c r="R228" s="1"/>
      <c r="S228" s="201" t="s">
        <v>772</v>
      </c>
    </row>
    <row r="229" spans="1:27" ht="12.75" customHeight="1">
      <c r="A229" s="183">
        <v>165</v>
      </c>
      <c r="B229" s="184">
        <v>44308</v>
      </c>
      <c r="C229" s="184"/>
      <c r="D229" s="185" t="s">
        <v>776</v>
      </c>
      <c r="E229" s="186" t="s">
        <v>578</v>
      </c>
      <c r="F229" s="156">
        <v>126.5</v>
      </c>
      <c r="G229" s="186"/>
      <c r="H229" s="186">
        <v>155</v>
      </c>
      <c r="I229" s="188">
        <v>155</v>
      </c>
      <c r="J229" s="158" t="s">
        <v>665</v>
      </c>
      <c r="K229" s="159">
        <f t="shared" si="30"/>
        <v>28.5</v>
      </c>
      <c r="L229" s="160">
        <f t="shared" si="31"/>
        <v>0.22529644268774704</v>
      </c>
      <c r="M229" s="155" t="s">
        <v>581</v>
      </c>
      <c r="N229" s="161">
        <v>44362</v>
      </c>
      <c r="O229" s="1"/>
      <c r="S229" s="201" t="s">
        <v>772</v>
      </c>
    </row>
    <row r="230" spans="1:27" ht="12.75" customHeight="1">
      <c r="A230" s="162">
        <v>166</v>
      </c>
      <c r="B230" s="193">
        <v>44368</v>
      </c>
      <c r="C230" s="193"/>
      <c r="D230" s="164" t="s">
        <v>813</v>
      </c>
      <c r="E230" s="166" t="s">
        <v>578</v>
      </c>
      <c r="F230" s="194">
        <v>287.5</v>
      </c>
      <c r="G230" s="166"/>
      <c r="H230" s="166">
        <v>245</v>
      </c>
      <c r="I230" s="167">
        <v>344</v>
      </c>
      <c r="J230" s="168" t="s">
        <v>814</v>
      </c>
      <c r="K230" s="169">
        <f t="shared" si="30"/>
        <v>-42.5</v>
      </c>
      <c r="L230" s="170">
        <f t="shared" si="31"/>
        <v>-0.14782608695652175</v>
      </c>
      <c r="M230" s="166" t="s">
        <v>591</v>
      </c>
      <c r="N230" s="163">
        <v>44508</v>
      </c>
      <c r="O230" s="1"/>
      <c r="S230" s="201" t="s">
        <v>772</v>
      </c>
    </row>
    <row r="231" spans="1:27" ht="12.75" customHeight="1">
      <c r="A231" s="183">
        <v>167</v>
      </c>
      <c r="B231" s="184">
        <v>44368</v>
      </c>
      <c r="C231" s="184"/>
      <c r="D231" s="185" t="s">
        <v>480</v>
      </c>
      <c r="E231" s="186" t="s">
        <v>578</v>
      </c>
      <c r="F231" s="156">
        <v>241</v>
      </c>
      <c r="G231" s="186"/>
      <c r="H231" s="186">
        <v>298</v>
      </c>
      <c r="I231" s="188">
        <v>320</v>
      </c>
      <c r="J231" s="158" t="s">
        <v>665</v>
      </c>
      <c r="K231" s="159">
        <f t="shared" si="30"/>
        <v>57</v>
      </c>
      <c r="L231" s="160">
        <f t="shared" si="31"/>
        <v>0.23651452282157676</v>
      </c>
      <c r="M231" s="155" t="s">
        <v>581</v>
      </c>
      <c r="N231" s="161">
        <v>44802</v>
      </c>
      <c r="O231" s="37"/>
      <c r="S231" s="201" t="s">
        <v>772</v>
      </c>
    </row>
    <row r="232" spans="1:27" ht="12.75" customHeight="1">
      <c r="A232" s="183">
        <v>168</v>
      </c>
      <c r="B232" s="184">
        <v>44406</v>
      </c>
      <c r="C232" s="184"/>
      <c r="D232" s="185" t="s">
        <v>776</v>
      </c>
      <c r="E232" s="186" t="s">
        <v>578</v>
      </c>
      <c r="F232" s="156">
        <v>162.5</v>
      </c>
      <c r="G232" s="186"/>
      <c r="H232" s="186">
        <v>200</v>
      </c>
      <c r="I232" s="188">
        <v>200</v>
      </c>
      <c r="J232" s="158" t="s">
        <v>665</v>
      </c>
      <c r="K232" s="159">
        <f t="shared" si="30"/>
        <v>37.5</v>
      </c>
      <c r="L232" s="160">
        <f t="shared" si="31"/>
        <v>0.23076923076923078</v>
      </c>
      <c r="M232" s="155" t="s">
        <v>581</v>
      </c>
      <c r="N232" s="161">
        <v>44802</v>
      </c>
      <c r="O232" s="1"/>
      <c r="S232" s="201" t="s">
        <v>772</v>
      </c>
    </row>
    <row r="233" spans="1:27" ht="12.75" customHeight="1">
      <c r="A233" s="183">
        <v>169</v>
      </c>
      <c r="B233" s="184">
        <v>44462</v>
      </c>
      <c r="C233" s="184"/>
      <c r="D233" s="185" t="s">
        <v>438</v>
      </c>
      <c r="E233" s="186" t="s">
        <v>578</v>
      </c>
      <c r="F233" s="156">
        <v>1235</v>
      </c>
      <c r="G233" s="186"/>
      <c r="H233" s="186">
        <v>1505</v>
      </c>
      <c r="I233" s="188">
        <v>1500</v>
      </c>
      <c r="J233" s="158" t="s">
        <v>665</v>
      </c>
      <c r="K233" s="159">
        <f t="shared" si="30"/>
        <v>270</v>
      </c>
      <c r="L233" s="160">
        <f t="shared" si="31"/>
        <v>0.21862348178137653</v>
      </c>
      <c r="M233" s="155" t="s">
        <v>581</v>
      </c>
      <c r="N233" s="161">
        <v>44564</v>
      </c>
      <c r="O233" s="1"/>
      <c r="S233" s="201" t="s">
        <v>772</v>
      </c>
    </row>
    <row r="234" spans="1:27" ht="12.75" customHeight="1">
      <c r="A234" s="183">
        <v>170</v>
      </c>
      <c r="B234" s="184">
        <v>44480</v>
      </c>
      <c r="C234" s="184"/>
      <c r="D234" s="185" t="s">
        <v>815</v>
      </c>
      <c r="E234" s="186" t="s">
        <v>578</v>
      </c>
      <c r="F234" s="156">
        <v>58.75</v>
      </c>
      <c r="G234" s="186"/>
      <c r="H234" s="186">
        <v>64.25</v>
      </c>
      <c r="I234" s="188"/>
      <c r="J234" s="158" t="s">
        <v>665</v>
      </c>
      <c r="K234" s="159">
        <f t="shared" ref="K234" si="32">H234-F234</f>
        <v>5.5</v>
      </c>
      <c r="L234" s="160">
        <f t="shared" ref="L234" si="33">K234/F234</f>
        <v>9.3617021276595741E-2</v>
      </c>
      <c r="M234" s="155" t="s">
        <v>581</v>
      </c>
      <c r="N234" s="161">
        <v>45322</v>
      </c>
      <c r="O234" s="37"/>
      <c r="S234" s="201" t="s">
        <v>772</v>
      </c>
    </row>
    <row r="235" spans="1:27" ht="12.75" customHeight="1">
      <c r="A235" s="152">
        <v>171</v>
      </c>
      <c r="B235" s="153">
        <v>44481</v>
      </c>
      <c r="C235" s="153"/>
      <c r="D235" s="154" t="s">
        <v>278</v>
      </c>
      <c r="E235" s="155" t="s">
        <v>578</v>
      </c>
      <c r="F235" s="156">
        <v>315</v>
      </c>
      <c r="G235" s="155"/>
      <c r="H235" s="155">
        <v>335</v>
      </c>
      <c r="I235" s="157">
        <v>380</v>
      </c>
      <c r="J235" s="158" t="s">
        <v>868</v>
      </c>
      <c r="K235" s="159">
        <f t="shared" ref="K235" si="34">H235-F235</f>
        <v>20</v>
      </c>
      <c r="L235" s="160">
        <f t="shared" ref="L235" si="35">K235/F235</f>
        <v>6.3492063492063489E-2</v>
      </c>
      <c r="M235" s="155" t="s">
        <v>581</v>
      </c>
      <c r="N235" s="161">
        <v>45297</v>
      </c>
      <c r="O235" s="37"/>
      <c r="S235" s="201" t="s">
        <v>772</v>
      </c>
    </row>
    <row r="236" spans="1:27" ht="12.75" customHeight="1">
      <c r="A236" s="152">
        <v>172</v>
      </c>
      <c r="B236" s="153">
        <v>44481</v>
      </c>
      <c r="C236" s="153"/>
      <c r="D236" s="154" t="s">
        <v>816</v>
      </c>
      <c r="E236" s="155" t="s">
        <v>578</v>
      </c>
      <c r="F236" s="156">
        <v>45.5</v>
      </c>
      <c r="G236" s="155"/>
      <c r="H236" s="155">
        <v>56.5</v>
      </c>
      <c r="I236" s="157">
        <v>56</v>
      </c>
      <c r="J236" s="158" t="s">
        <v>665</v>
      </c>
      <c r="K236" s="159">
        <f t="shared" ref="K236:K237" si="36">H236-F236</f>
        <v>11</v>
      </c>
      <c r="L236" s="160">
        <f t="shared" ref="L236:L237" si="37">K236/F236</f>
        <v>0.24175824175824176</v>
      </c>
      <c r="M236" s="155" t="s">
        <v>581</v>
      </c>
      <c r="N236" s="161">
        <v>44881</v>
      </c>
      <c r="O236" s="37"/>
      <c r="S236" s="201"/>
    </row>
    <row r="237" spans="1:27" ht="12.75" customHeight="1">
      <c r="A237" s="152">
        <v>173</v>
      </c>
      <c r="B237" s="153">
        <v>44551</v>
      </c>
      <c r="C237" s="153"/>
      <c r="D237" s="154" t="s">
        <v>131</v>
      </c>
      <c r="E237" s="155" t="s">
        <v>578</v>
      </c>
      <c r="F237" s="156">
        <v>2300</v>
      </c>
      <c r="G237" s="155"/>
      <c r="H237" s="155">
        <f>(2820+2200)/2</f>
        <v>2510</v>
      </c>
      <c r="I237" s="157">
        <v>3000</v>
      </c>
      <c r="J237" s="158" t="s">
        <v>817</v>
      </c>
      <c r="K237" s="159">
        <f t="shared" si="36"/>
        <v>210</v>
      </c>
      <c r="L237" s="160">
        <f t="shared" si="37"/>
        <v>9.1304347826086957E-2</v>
      </c>
      <c r="M237" s="155" t="s">
        <v>581</v>
      </c>
      <c r="N237" s="161">
        <v>44649</v>
      </c>
      <c r="O237" s="1"/>
      <c r="S237" s="201"/>
    </row>
    <row r="238" spans="1:27" ht="12.75" customHeight="1">
      <c r="A238" s="152">
        <v>174</v>
      </c>
      <c r="B238" s="153">
        <v>44606</v>
      </c>
      <c r="C238" s="153"/>
      <c r="D238" s="154" t="s">
        <v>428</v>
      </c>
      <c r="E238" s="155" t="s">
        <v>578</v>
      </c>
      <c r="F238" s="156">
        <v>635</v>
      </c>
      <c r="G238" s="155"/>
      <c r="H238" s="155">
        <v>700</v>
      </c>
      <c r="I238" s="157">
        <v>764</v>
      </c>
      <c r="J238" s="158" t="s">
        <v>847</v>
      </c>
      <c r="K238" s="159">
        <f t="shared" ref="K238" si="38">H238-F238</f>
        <v>65</v>
      </c>
      <c r="L238" s="160">
        <f t="shared" ref="L238" si="39">K238/F238</f>
        <v>0.10236220472440945</v>
      </c>
      <c r="M238" s="155" t="s">
        <v>581</v>
      </c>
      <c r="N238" s="161">
        <v>45159</v>
      </c>
      <c r="O238" s="37"/>
      <c r="S238" s="201"/>
    </row>
    <row r="239" spans="1:27" ht="12.75" customHeight="1">
      <c r="A239" s="152">
        <v>175</v>
      </c>
      <c r="B239" s="153">
        <v>44613</v>
      </c>
      <c r="C239" s="153"/>
      <c r="D239" s="154" t="s">
        <v>438</v>
      </c>
      <c r="E239" s="155" t="s">
        <v>578</v>
      </c>
      <c r="F239" s="156">
        <v>1255</v>
      </c>
      <c r="G239" s="155"/>
      <c r="H239" s="155">
        <v>1515</v>
      </c>
      <c r="I239" s="157">
        <v>1510</v>
      </c>
      <c r="J239" s="158" t="s">
        <v>665</v>
      </c>
      <c r="K239" s="159">
        <f>H239-F239</f>
        <v>260</v>
      </c>
      <c r="L239" s="160">
        <f>K239/F239</f>
        <v>0.20717131474103587</v>
      </c>
      <c r="M239" s="155" t="s">
        <v>581</v>
      </c>
      <c r="N239" s="161">
        <v>44834</v>
      </c>
      <c r="O239" s="37"/>
      <c r="S239" s="201"/>
    </row>
    <row r="240" spans="1:27" ht="12.75" customHeight="1">
      <c r="A240">
        <v>176</v>
      </c>
      <c r="B240" s="203">
        <v>44670</v>
      </c>
      <c r="C240" s="203"/>
      <c r="D240" s="53" t="s">
        <v>540</v>
      </c>
      <c r="E240" s="204" t="s">
        <v>578</v>
      </c>
      <c r="F240" s="51" t="s">
        <v>818</v>
      </c>
      <c r="G240" s="51"/>
      <c r="H240" s="51"/>
      <c r="I240" s="51">
        <v>553</v>
      </c>
      <c r="J240" s="51" t="s">
        <v>579</v>
      </c>
      <c r="K240" s="51"/>
      <c r="L240" s="51"/>
      <c r="M240" s="51"/>
      <c r="N240" s="51"/>
      <c r="O240" s="37"/>
      <c r="S240" s="201"/>
    </row>
    <row r="241" spans="1:39" ht="12.75" customHeight="1">
      <c r="A241" s="183">
        <v>177</v>
      </c>
      <c r="B241" s="184">
        <v>44746</v>
      </c>
      <c r="C241" s="184"/>
      <c r="D241" s="185" t="s">
        <v>819</v>
      </c>
      <c r="E241" s="186" t="s">
        <v>578</v>
      </c>
      <c r="F241" s="186">
        <v>207.5</v>
      </c>
      <c r="G241" s="186"/>
      <c r="H241" s="186">
        <v>254</v>
      </c>
      <c r="I241" s="188">
        <v>254</v>
      </c>
      <c r="J241" s="158" t="s">
        <v>665</v>
      </c>
      <c r="K241" s="159">
        <f t="shared" ref="K241:K243" si="40">H241-F241</f>
        <v>46.5</v>
      </c>
      <c r="L241" s="160">
        <f t="shared" ref="L241:L243" si="41">K241/F241</f>
        <v>0.22409638554216868</v>
      </c>
      <c r="M241" s="155" t="s">
        <v>581</v>
      </c>
      <c r="N241" s="161">
        <v>44792</v>
      </c>
      <c r="O241" s="1"/>
      <c r="S241" s="201"/>
    </row>
    <row r="242" spans="1:39" ht="12.75" customHeight="1">
      <c r="A242" s="183">
        <v>178</v>
      </c>
      <c r="B242" s="184">
        <v>44775</v>
      </c>
      <c r="C242" s="184"/>
      <c r="D242" s="185" t="s">
        <v>482</v>
      </c>
      <c r="E242" s="186" t="s">
        <v>578</v>
      </c>
      <c r="F242" s="186">
        <v>31.25</v>
      </c>
      <c r="G242" s="186"/>
      <c r="H242" s="186">
        <v>38.75</v>
      </c>
      <c r="I242" s="188">
        <v>38</v>
      </c>
      <c r="J242" s="158" t="s">
        <v>665</v>
      </c>
      <c r="K242" s="159">
        <f t="shared" si="40"/>
        <v>7.5</v>
      </c>
      <c r="L242" s="160">
        <f t="shared" si="41"/>
        <v>0.24</v>
      </c>
      <c r="M242" s="155" t="s">
        <v>581</v>
      </c>
      <c r="N242" s="161">
        <v>44844</v>
      </c>
      <c r="O242" s="37"/>
      <c r="S242" s="54"/>
    </row>
    <row r="243" spans="1:39" ht="12.75" customHeight="1">
      <c r="A243" s="183">
        <v>179</v>
      </c>
      <c r="B243" s="184">
        <v>44841</v>
      </c>
      <c r="C243" s="184"/>
      <c r="D243" s="185" t="s">
        <v>820</v>
      </c>
      <c r="E243" s="186" t="s">
        <v>578</v>
      </c>
      <c r="F243" s="156">
        <v>665</v>
      </c>
      <c r="G243" s="186"/>
      <c r="H243" s="186">
        <v>807.5</v>
      </c>
      <c r="I243" s="188">
        <v>840</v>
      </c>
      <c r="J243" s="158" t="s">
        <v>817</v>
      </c>
      <c r="K243" s="159">
        <f t="shared" si="40"/>
        <v>142.5</v>
      </c>
      <c r="L243" s="160">
        <f t="shared" si="41"/>
        <v>0.21428571428571427</v>
      </c>
      <c r="M243" s="155" t="s">
        <v>581</v>
      </c>
      <c r="N243" s="161">
        <v>45097</v>
      </c>
      <c r="O243" s="37"/>
      <c r="S243" s="54"/>
    </row>
    <row r="244" spans="1:39" ht="12.75" customHeight="1">
      <c r="A244" s="183">
        <v>180</v>
      </c>
      <c r="B244" s="184">
        <v>44844</v>
      </c>
      <c r="C244" s="184"/>
      <c r="D244" s="185" t="s">
        <v>430</v>
      </c>
      <c r="E244" s="186" t="s">
        <v>578</v>
      </c>
      <c r="F244" s="156">
        <v>227.5</v>
      </c>
      <c r="G244" s="186"/>
      <c r="H244" s="186">
        <v>270</v>
      </c>
      <c r="I244" s="188">
        <v>291</v>
      </c>
      <c r="J244" s="158" t="s">
        <v>849</v>
      </c>
      <c r="K244" s="159">
        <f t="shared" ref="K244" si="42">H244-F244</f>
        <v>42.5</v>
      </c>
      <c r="L244" s="160">
        <f t="shared" ref="L244" si="43">K244/F244</f>
        <v>0.18681318681318682</v>
      </c>
      <c r="M244" s="155" t="s">
        <v>581</v>
      </c>
      <c r="N244" s="161">
        <v>45160</v>
      </c>
      <c r="O244" s="37"/>
      <c r="R244" s="37"/>
      <c r="S244" s="54"/>
    </row>
    <row r="245" spans="1:39" ht="12.75" customHeight="1">
      <c r="A245" s="183">
        <v>181</v>
      </c>
      <c r="B245" s="184">
        <v>44845</v>
      </c>
      <c r="C245" s="184"/>
      <c r="D245" s="185" t="s">
        <v>428</v>
      </c>
      <c r="E245" s="186" t="s">
        <v>578</v>
      </c>
      <c r="F245" s="156">
        <v>555</v>
      </c>
      <c r="G245" s="186"/>
      <c r="H245" s="186">
        <v>700</v>
      </c>
      <c r="I245" s="188">
        <v>765</v>
      </c>
      <c r="J245" s="158" t="s">
        <v>848</v>
      </c>
      <c r="K245" s="159">
        <f t="shared" ref="K245" si="44">H245-F245</f>
        <v>145</v>
      </c>
      <c r="L245" s="160">
        <f t="shared" ref="L245" si="45">K245/F245</f>
        <v>0.26126126126126126</v>
      </c>
      <c r="M245" s="155" t="s">
        <v>581</v>
      </c>
      <c r="N245" s="161">
        <v>45159</v>
      </c>
      <c r="O245" s="37"/>
      <c r="R245" s="37"/>
      <c r="S245" s="54"/>
    </row>
    <row r="246" spans="1:39" ht="12.75" customHeight="1">
      <c r="A246" s="183">
        <v>182</v>
      </c>
      <c r="B246" s="184">
        <v>44981</v>
      </c>
      <c r="C246" s="184"/>
      <c r="D246" s="185" t="s">
        <v>445</v>
      </c>
      <c r="E246" s="186" t="s">
        <v>578</v>
      </c>
      <c r="F246" s="156">
        <v>1675</v>
      </c>
      <c r="G246" s="186"/>
      <c r="H246" s="186">
        <v>2080</v>
      </c>
      <c r="I246" s="188">
        <v>2080</v>
      </c>
      <c r="J246" s="158" t="s">
        <v>665</v>
      </c>
      <c r="K246" s="159">
        <f t="shared" ref="K246:K251" si="46">H246-F246</f>
        <v>405</v>
      </c>
      <c r="L246" s="160">
        <f t="shared" ref="L246:L251" si="47">K246/F246</f>
        <v>0.2417910447761194</v>
      </c>
      <c r="M246" s="155" t="s">
        <v>581</v>
      </c>
      <c r="N246" s="161">
        <v>45119</v>
      </c>
      <c r="O246" s="37"/>
      <c r="S246" s="54" t="s">
        <v>845</v>
      </c>
    </row>
    <row r="247" spans="1:39" ht="12.75" customHeight="1">
      <c r="A247" s="183">
        <v>183</v>
      </c>
      <c r="B247" s="184">
        <v>44986</v>
      </c>
      <c r="C247" s="184"/>
      <c r="D247" s="185" t="s">
        <v>482</v>
      </c>
      <c r="E247" s="186" t="s">
        <v>578</v>
      </c>
      <c r="F247" s="156">
        <v>57.5</v>
      </c>
      <c r="G247" s="186"/>
      <c r="H247" s="186">
        <v>120</v>
      </c>
      <c r="I247" s="188">
        <v>120</v>
      </c>
      <c r="J247" s="158" t="s">
        <v>665</v>
      </c>
      <c r="K247" s="159">
        <f t="shared" si="46"/>
        <v>62.5</v>
      </c>
      <c r="L247" s="160">
        <f t="shared" si="47"/>
        <v>1.0869565217391304</v>
      </c>
      <c r="M247" s="155" t="s">
        <v>581</v>
      </c>
      <c r="N247" s="161">
        <v>45049</v>
      </c>
      <c r="O247" s="37"/>
      <c r="S247" s="54" t="s">
        <v>845</v>
      </c>
    </row>
    <row r="248" spans="1:39" ht="12.75" customHeight="1">
      <c r="A248" s="183">
        <v>184</v>
      </c>
      <c r="B248" s="184">
        <v>45008</v>
      </c>
      <c r="C248" s="184"/>
      <c r="D248" s="185" t="s">
        <v>499</v>
      </c>
      <c r="E248" s="186" t="s">
        <v>578</v>
      </c>
      <c r="F248" s="156">
        <v>2765</v>
      </c>
      <c r="G248" s="186"/>
      <c r="H248" s="186">
        <v>3547.5</v>
      </c>
      <c r="I248" s="188">
        <v>3523</v>
      </c>
      <c r="J248" s="158" t="s">
        <v>665</v>
      </c>
      <c r="K248" s="159">
        <f t="shared" si="46"/>
        <v>782.5</v>
      </c>
      <c r="L248" s="160">
        <f t="shared" si="47"/>
        <v>0.28300180831826399</v>
      </c>
      <c r="M248" s="155" t="s">
        <v>581</v>
      </c>
      <c r="N248" s="161">
        <v>45177</v>
      </c>
      <c r="O248" s="37"/>
      <c r="S248" s="54" t="s">
        <v>845</v>
      </c>
    </row>
    <row r="249" spans="1:39" ht="12.75" customHeight="1">
      <c r="A249" s="183">
        <v>185</v>
      </c>
      <c r="B249" s="184">
        <v>45027</v>
      </c>
      <c r="C249" s="184"/>
      <c r="D249" s="185" t="s">
        <v>821</v>
      </c>
      <c r="E249" s="186" t="s">
        <v>578</v>
      </c>
      <c r="F249" s="186">
        <v>460</v>
      </c>
      <c r="G249" s="186"/>
      <c r="H249" s="186">
        <v>825</v>
      </c>
      <c r="I249" s="188">
        <v>810</v>
      </c>
      <c r="J249" s="158" t="s">
        <v>665</v>
      </c>
      <c r="K249" s="159">
        <f t="shared" si="46"/>
        <v>365</v>
      </c>
      <c r="L249" s="160">
        <f t="shared" si="47"/>
        <v>0.79347826086956519</v>
      </c>
      <c r="M249" s="155" t="s">
        <v>581</v>
      </c>
      <c r="N249" s="161">
        <v>45155</v>
      </c>
      <c r="O249" s="37"/>
      <c r="S249" s="54" t="s">
        <v>845</v>
      </c>
    </row>
    <row r="250" spans="1:39" ht="12.75" customHeight="1">
      <c r="A250" s="183">
        <v>186</v>
      </c>
      <c r="B250" s="184">
        <v>45050</v>
      </c>
      <c r="C250" s="184"/>
      <c r="D250" s="185" t="s">
        <v>42</v>
      </c>
      <c r="E250" s="186" t="s">
        <v>578</v>
      </c>
      <c r="F250" s="186">
        <v>3630</v>
      </c>
      <c r="G250" s="186"/>
      <c r="H250" s="186">
        <v>5150</v>
      </c>
      <c r="I250" s="188">
        <v>5040</v>
      </c>
      <c r="J250" s="158" t="s">
        <v>665</v>
      </c>
      <c r="K250" s="159">
        <f t="shared" si="46"/>
        <v>1520</v>
      </c>
      <c r="L250" s="160">
        <f t="shared" si="47"/>
        <v>0.41873278236914602</v>
      </c>
      <c r="M250" s="155" t="s">
        <v>581</v>
      </c>
      <c r="N250" s="161">
        <v>45344</v>
      </c>
      <c r="O250" s="37"/>
      <c r="S250" s="54" t="s">
        <v>845</v>
      </c>
    </row>
    <row r="251" spans="1:39" ht="12.75" customHeight="1">
      <c r="A251" s="183">
        <v>187</v>
      </c>
      <c r="B251" s="184">
        <v>45075</v>
      </c>
      <c r="C251" s="184"/>
      <c r="D251" s="185" t="s">
        <v>822</v>
      </c>
      <c r="E251" s="186" t="s">
        <v>578</v>
      </c>
      <c r="F251" s="156">
        <v>585</v>
      </c>
      <c r="G251" s="186"/>
      <c r="H251" s="186">
        <v>732</v>
      </c>
      <c r="I251" s="188">
        <v>732</v>
      </c>
      <c r="J251" s="158" t="s">
        <v>665</v>
      </c>
      <c r="K251" s="159">
        <f t="shared" si="46"/>
        <v>147</v>
      </c>
      <c r="L251" s="160">
        <f t="shared" si="47"/>
        <v>0.25128205128205128</v>
      </c>
      <c r="M251" s="155" t="s">
        <v>581</v>
      </c>
      <c r="N251" s="161">
        <v>45152</v>
      </c>
      <c r="O251" s="37"/>
      <c r="R251" s="37"/>
      <c r="S251" s="54" t="s">
        <v>845</v>
      </c>
      <c r="U251" s="37"/>
      <c r="W251" s="37"/>
      <c r="X251" s="54"/>
      <c r="Z251" s="37"/>
      <c r="AB251" s="37"/>
      <c r="AC251" s="54"/>
      <c r="AE251" s="37"/>
      <c r="AG251" s="37"/>
      <c r="AH251" s="54"/>
      <c r="AJ251" s="37"/>
      <c r="AL251" s="37"/>
      <c r="AM251" s="54"/>
    </row>
    <row r="252" spans="1:39" ht="12.75" customHeight="1">
      <c r="A252" s="202">
        <v>188</v>
      </c>
      <c r="B252" s="203">
        <v>45078</v>
      </c>
      <c r="C252" s="53"/>
      <c r="D252" s="53" t="s">
        <v>529</v>
      </c>
      <c r="E252" s="204" t="s">
        <v>578</v>
      </c>
      <c r="F252" s="51" t="s">
        <v>823</v>
      </c>
      <c r="G252" s="51"/>
      <c r="H252" s="51"/>
      <c r="I252" s="51">
        <v>4300</v>
      </c>
      <c r="J252" s="51" t="s">
        <v>579</v>
      </c>
      <c r="K252" s="51"/>
      <c r="L252" s="51"/>
      <c r="M252" s="51"/>
      <c r="N252" s="51"/>
      <c r="O252" s="37"/>
      <c r="R252" s="37"/>
      <c r="S252" s="54" t="s">
        <v>845</v>
      </c>
      <c r="U252" s="37"/>
      <c r="W252" s="37"/>
      <c r="X252" s="54"/>
      <c r="Z252" s="37"/>
      <c r="AB252" s="37"/>
      <c r="AC252" s="54"/>
      <c r="AE252" s="37"/>
      <c r="AG252" s="37"/>
      <c r="AH252" s="54"/>
      <c r="AJ252" s="37"/>
      <c r="AL252" s="37"/>
      <c r="AM252" s="54"/>
    </row>
    <row r="253" spans="1:39" ht="12.75" customHeight="1">
      <c r="A253" s="183">
        <v>189</v>
      </c>
      <c r="B253" s="184">
        <v>45103</v>
      </c>
      <c r="C253" s="184"/>
      <c r="D253" s="185" t="s">
        <v>842</v>
      </c>
      <c r="E253" s="186" t="s">
        <v>578</v>
      </c>
      <c r="F253" s="156">
        <v>282.5</v>
      </c>
      <c r="G253" s="186"/>
      <c r="H253" s="186">
        <v>383</v>
      </c>
      <c r="I253" s="188">
        <v>383</v>
      </c>
      <c r="J253" s="158" t="s">
        <v>665</v>
      </c>
      <c r="K253" s="159">
        <f>H253-F253</f>
        <v>100.5</v>
      </c>
      <c r="L253" s="160">
        <f>K253/F253</f>
        <v>0.35575221238938054</v>
      </c>
      <c r="M253" s="155" t="s">
        <v>581</v>
      </c>
      <c r="N253" s="161">
        <v>45265</v>
      </c>
      <c r="O253" s="37"/>
      <c r="R253" s="37"/>
      <c r="S253" s="54" t="s">
        <v>845</v>
      </c>
      <c r="U253" s="37"/>
      <c r="W253" s="37"/>
      <c r="X253" s="54"/>
      <c r="Z253" s="37"/>
      <c r="AB253" s="37"/>
      <c r="AC253" s="54"/>
      <c r="AE253" s="37"/>
      <c r="AG253" s="37"/>
      <c r="AH253" s="54"/>
      <c r="AJ253" s="37"/>
      <c r="AL253" s="37"/>
      <c r="AM253" s="54"/>
    </row>
    <row r="254" spans="1:39" ht="12.75" customHeight="1">
      <c r="A254" s="183">
        <v>190</v>
      </c>
      <c r="B254" s="184">
        <v>45120</v>
      </c>
      <c r="C254" s="184"/>
      <c r="D254" s="185" t="s">
        <v>528</v>
      </c>
      <c r="E254" s="186" t="s">
        <v>578</v>
      </c>
      <c r="F254" s="156">
        <v>2312.5</v>
      </c>
      <c r="G254" s="186"/>
      <c r="H254" s="186">
        <v>2935</v>
      </c>
      <c r="I254" s="188">
        <v>2935</v>
      </c>
      <c r="J254" s="158" t="s">
        <v>665</v>
      </c>
      <c r="K254" s="159">
        <f>H254-F254</f>
        <v>622.5</v>
      </c>
      <c r="L254" s="160">
        <f>K254/F254</f>
        <v>0.26918918918918922</v>
      </c>
      <c r="M254" s="155" t="s">
        <v>581</v>
      </c>
      <c r="N254" s="161">
        <v>45177</v>
      </c>
      <c r="O254" s="37"/>
      <c r="R254" s="37"/>
      <c r="S254" s="54" t="s">
        <v>845</v>
      </c>
      <c r="U254" s="37"/>
      <c r="W254" s="37"/>
      <c r="X254" s="54"/>
      <c r="Z254" s="37"/>
      <c r="AB254" s="37"/>
      <c r="AC254" s="54"/>
      <c r="AE254" s="37"/>
      <c r="AG254" s="37"/>
      <c r="AH254" s="54"/>
      <c r="AJ254" s="37"/>
      <c r="AL254" s="37"/>
      <c r="AM254" s="54"/>
    </row>
    <row r="255" spans="1:39" ht="12.75" customHeight="1">
      <c r="A255" s="183">
        <v>191</v>
      </c>
      <c r="B255" s="184">
        <v>45125</v>
      </c>
      <c r="C255" s="184"/>
      <c r="D255" s="185" t="s">
        <v>203</v>
      </c>
      <c r="E255" s="186" t="s">
        <v>578</v>
      </c>
      <c r="F255" s="156">
        <v>3980</v>
      </c>
      <c r="G255" s="186"/>
      <c r="H255" s="186">
        <v>4895</v>
      </c>
      <c r="I255" s="188">
        <v>4895</v>
      </c>
      <c r="J255" s="158" t="s">
        <v>665</v>
      </c>
      <c r="K255" s="159">
        <f>H255-F255</f>
        <v>915</v>
      </c>
      <c r="L255" s="160">
        <f>K255/F255</f>
        <v>0.22989949748743718</v>
      </c>
      <c r="M255" s="155" t="s">
        <v>581</v>
      </c>
      <c r="N255" s="161">
        <v>45155</v>
      </c>
      <c r="O255" s="37"/>
      <c r="S255" s="54" t="s">
        <v>845</v>
      </c>
      <c r="U255" s="37"/>
      <c r="X255" s="54"/>
      <c r="Z255" s="37"/>
      <c r="AC255" s="54"/>
      <c r="AE255" s="37"/>
      <c r="AH255" s="54"/>
      <c r="AJ255" s="37"/>
      <c r="AM255" s="54"/>
    </row>
    <row r="256" spans="1:39" ht="12.75" customHeight="1">
      <c r="A256" s="183">
        <v>192</v>
      </c>
      <c r="B256" s="184">
        <v>45145</v>
      </c>
      <c r="C256" s="184"/>
      <c r="D256" s="185" t="s">
        <v>846</v>
      </c>
      <c r="E256" s="186" t="s">
        <v>578</v>
      </c>
      <c r="F256" s="156">
        <v>565</v>
      </c>
      <c r="G256" s="186"/>
      <c r="H256" s="186">
        <v>725</v>
      </c>
      <c r="I256" s="188">
        <v>725</v>
      </c>
      <c r="J256" s="158" t="s">
        <v>665</v>
      </c>
      <c r="K256" s="159">
        <f>H256-F256</f>
        <v>160</v>
      </c>
      <c r="L256" s="160">
        <f>K256/F256</f>
        <v>0.2831858407079646</v>
      </c>
      <c r="M256" s="155" t="s">
        <v>581</v>
      </c>
      <c r="N256" s="161">
        <v>45169</v>
      </c>
      <c r="O256" s="37"/>
      <c r="S256" s="54" t="s">
        <v>845</v>
      </c>
      <c r="U256" s="37"/>
      <c r="X256" s="54"/>
      <c r="Z256" s="37"/>
      <c r="AC256" s="54"/>
      <c r="AE256" s="37"/>
      <c r="AH256" s="54"/>
      <c r="AJ256" s="37"/>
      <c r="AM256" s="54"/>
    </row>
    <row r="257" spans="1:39" ht="12.75" customHeight="1">
      <c r="A257" s="271">
        <v>193</v>
      </c>
      <c r="B257" s="272">
        <v>45167</v>
      </c>
      <c r="C257" s="272"/>
      <c r="D257" s="273" t="s">
        <v>850</v>
      </c>
      <c r="E257" s="274" t="s">
        <v>578</v>
      </c>
      <c r="F257" s="156">
        <v>700</v>
      </c>
      <c r="G257" s="274"/>
      <c r="H257" s="274">
        <v>950</v>
      </c>
      <c r="I257" s="275">
        <v>950</v>
      </c>
      <c r="J257" s="276" t="s">
        <v>665</v>
      </c>
      <c r="K257" s="159">
        <f>H257-F257</f>
        <v>250</v>
      </c>
      <c r="L257" s="160">
        <f>K257/F257</f>
        <v>0.35714285714285715</v>
      </c>
      <c r="M257" s="155" t="s">
        <v>581</v>
      </c>
      <c r="N257" s="161">
        <v>45261</v>
      </c>
      <c r="O257" s="37"/>
      <c r="S257" s="54" t="s">
        <v>845</v>
      </c>
      <c r="U257" s="37"/>
      <c r="X257" s="54"/>
      <c r="Z257" s="37"/>
      <c r="AC257" s="54"/>
      <c r="AE257" s="37"/>
      <c r="AH257" s="54"/>
      <c r="AJ257" s="37"/>
      <c r="AM257" s="54"/>
    </row>
    <row r="258" spans="1:39" ht="12.75" customHeight="1">
      <c r="A258" s="202">
        <v>194</v>
      </c>
      <c r="B258" s="203">
        <v>45184</v>
      </c>
      <c r="C258" s="53"/>
      <c r="D258" s="53" t="s">
        <v>531</v>
      </c>
      <c r="E258" s="204" t="s">
        <v>578</v>
      </c>
      <c r="F258" s="51" t="s">
        <v>852</v>
      </c>
      <c r="G258" s="51"/>
      <c r="H258" s="51"/>
      <c r="I258" s="51">
        <v>480</v>
      </c>
      <c r="J258" s="51" t="s">
        <v>579</v>
      </c>
      <c r="K258" s="51"/>
      <c r="L258" s="51"/>
      <c r="M258" s="51"/>
      <c r="N258" s="51"/>
      <c r="O258" s="37"/>
      <c r="S258" s="54" t="s">
        <v>845</v>
      </c>
      <c r="U258" s="37"/>
      <c r="X258" s="54"/>
      <c r="Z258" s="37"/>
      <c r="AC258" s="54"/>
      <c r="AE258" s="37"/>
      <c r="AH258" s="54"/>
      <c r="AJ258" s="37"/>
      <c r="AM258" s="54"/>
    </row>
    <row r="259" spans="1:39" ht="12.75" customHeight="1">
      <c r="A259" s="202">
        <v>195</v>
      </c>
      <c r="B259" s="203">
        <v>45203</v>
      </c>
      <c r="C259" s="53"/>
      <c r="D259" s="53" t="s">
        <v>176</v>
      </c>
      <c r="E259" s="204" t="s">
        <v>578</v>
      </c>
      <c r="F259" s="51" t="s">
        <v>853</v>
      </c>
      <c r="G259" s="51"/>
      <c r="H259" s="51"/>
      <c r="I259" s="51">
        <v>1198</v>
      </c>
      <c r="J259" s="51" t="s">
        <v>579</v>
      </c>
      <c r="K259" s="51"/>
      <c r="L259" s="51"/>
      <c r="M259" s="51"/>
      <c r="N259" s="51"/>
      <c r="O259" s="37"/>
      <c r="S259" s="54" t="s">
        <v>857</v>
      </c>
      <c r="U259" s="37"/>
      <c r="X259" s="54"/>
      <c r="Z259" s="37"/>
      <c r="AC259" s="54"/>
      <c r="AE259" s="37"/>
      <c r="AH259" s="54"/>
      <c r="AJ259" s="37"/>
      <c r="AM259" s="54"/>
    </row>
    <row r="260" spans="1:39" ht="12.75" customHeight="1">
      <c r="A260" s="271">
        <v>196</v>
      </c>
      <c r="B260" s="272">
        <v>45216</v>
      </c>
      <c r="C260" s="272"/>
      <c r="D260" s="273" t="s">
        <v>107</v>
      </c>
      <c r="E260" s="274" t="s">
        <v>578</v>
      </c>
      <c r="F260" s="156">
        <v>5425</v>
      </c>
      <c r="G260" s="274"/>
      <c r="H260" s="274">
        <v>6880</v>
      </c>
      <c r="I260" s="275">
        <v>6870</v>
      </c>
      <c r="J260" s="276" t="s">
        <v>665</v>
      </c>
      <c r="K260" s="159">
        <f>H260-F260</f>
        <v>1455</v>
      </c>
      <c r="L260" s="160">
        <f>K260/F260</f>
        <v>0.26820276497695855</v>
      </c>
      <c r="M260" s="155" t="s">
        <v>581</v>
      </c>
      <c r="N260" s="161">
        <v>45342</v>
      </c>
      <c r="O260" s="37"/>
      <c r="S260" s="54" t="s">
        <v>857</v>
      </c>
      <c r="U260" s="37"/>
      <c r="X260" s="54"/>
      <c r="Z260" s="37"/>
      <c r="AC260" s="54"/>
      <c r="AE260" s="37"/>
      <c r="AH260" s="54"/>
      <c r="AJ260" s="37"/>
      <c r="AM260" s="54"/>
    </row>
    <row r="261" spans="1:39" ht="12.75" customHeight="1">
      <c r="A261" s="271">
        <v>197</v>
      </c>
      <c r="B261" s="272">
        <v>45216</v>
      </c>
      <c r="C261" s="272"/>
      <c r="D261" s="273" t="s">
        <v>854</v>
      </c>
      <c r="E261" s="274" t="s">
        <v>578</v>
      </c>
      <c r="F261" s="156">
        <v>1090</v>
      </c>
      <c r="G261" s="274"/>
      <c r="H261" s="274">
        <v>1415</v>
      </c>
      <c r="I261" s="275">
        <v>1415</v>
      </c>
      <c r="J261" s="276" t="s">
        <v>665</v>
      </c>
      <c r="K261" s="159">
        <f>H261-F261</f>
        <v>325</v>
      </c>
      <c r="L261" s="160">
        <f>K261/F261</f>
        <v>0.29816513761467889</v>
      </c>
      <c r="M261" s="155" t="s">
        <v>581</v>
      </c>
      <c r="N261" s="161">
        <v>45282</v>
      </c>
      <c r="O261" s="37"/>
      <c r="S261" s="54" t="s">
        <v>845</v>
      </c>
      <c r="U261" s="37"/>
      <c r="X261" s="54"/>
      <c r="Z261" s="37"/>
      <c r="AC261" s="54"/>
      <c r="AE261" s="37"/>
      <c r="AH261" s="54"/>
      <c r="AJ261" s="37"/>
      <c r="AM261" s="54"/>
    </row>
    <row r="262" spans="1:39" ht="12.75" customHeight="1">
      <c r="A262" s="271">
        <v>198</v>
      </c>
      <c r="B262" s="272">
        <v>45236</v>
      </c>
      <c r="C262" s="272"/>
      <c r="D262" s="273" t="s">
        <v>859</v>
      </c>
      <c r="E262" s="274" t="s">
        <v>578</v>
      </c>
      <c r="F262" s="156">
        <v>1270</v>
      </c>
      <c r="G262" s="274"/>
      <c r="H262" s="274">
        <v>1613</v>
      </c>
      <c r="I262" s="275">
        <v>1613</v>
      </c>
      <c r="J262" s="276" t="s">
        <v>665</v>
      </c>
      <c r="K262" s="159">
        <f>H262-F262</f>
        <v>343</v>
      </c>
      <c r="L262" s="160">
        <f>K262/F262</f>
        <v>0.27007874015748029</v>
      </c>
      <c r="M262" s="155" t="s">
        <v>581</v>
      </c>
      <c r="N262" s="161">
        <v>45246</v>
      </c>
      <c r="O262" s="37"/>
      <c r="S262" s="54" t="s">
        <v>857</v>
      </c>
      <c r="U262" s="37"/>
      <c r="X262" s="54"/>
      <c r="Z262" s="37"/>
      <c r="AC262" s="54"/>
      <c r="AE262" s="37"/>
      <c r="AH262" s="54"/>
      <c r="AJ262" s="37"/>
      <c r="AM262" s="54"/>
    </row>
    <row r="263" spans="1:39" ht="12.75" customHeight="1">
      <c r="A263" s="202">
        <v>199</v>
      </c>
      <c r="B263" s="203">
        <v>45251</v>
      </c>
      <c r="C263" s="53"/>
      <c r="D263" s="53" t="s">
        <v>860</v>
      </c>
      <c r="E263" s="204" t="s">
        <v>578</v>
      </c>
      <c r="F263" s="51" t="s">
        <v>861</v>
      </c>
      <c r="G263" s="51"/>
      <c r="H263" s="51"/>
      <c r="I263" s="51">
        <v>1490</v>
      </c>
      <c r="J263" s="51" t="s">
        <v>579</v>
      </c>
      <c r="K263" s="51"/>
      <c r="L263" s="51"/>
      <c r="M263" s="51"/>
      <c r="N263" s="51"/>
      <c r="O263" s="37"/>
      <c r="S263" s="54" t="s">
        <v>845</v>
      </c>
      <c r="U263" s="37"/>
      <c r="X263" s="54"/>
      <c r="Z263" s="37"/>
      <c r="AC263" s="54"/>
      <c r="AE263" s="37"/>
      <c r="AH263" s="54"/>
      <c r="AJ263" s="37"/>
      <c r="AM263" s="54"/>
    </row>
    <row r="264" spans="1:39" ht="12.75" customHeight="1">
      <c r="A264" s="202">
        <v>200</v>
      </c>
      <c r="B264" s="203">
        <v>45254</v>
      </c>
      <c r="C264" s="53"/>
      <c r="D264" s="53" t="s">
        <v>859</v>
      </c>
      <c r="E264" s="204" t="s">
        <v>578</v>
      </c>
      <c r="F264" s="51" t="s">
        <v>862</v>
      </c>
      <c r="G264" s="51"/>
      <c r="H264" s="51"/>
      <c r="I264" s="51">
        <v>1806</v>
      </c>
      <c r="J264" s="51" t="s">
        <v>579</v>
      </c>
      <c r="K264" s="51"/>
      <c r="L264" s="51"/>
      <c r="M264" s="51"/>
      <c r="N264" s="51"/>
      <c r="O264" s="37"/>
      <c r="S264" s="54" t="s">
        <v>857</v>
      </c>
      <c r="U264" s="37"/>
      <c r="X264" s="54"/>
      <c r="Z264" s="37"/>
      <c r="AC264" s="54"/>
      <c r="AE264" s="37"/>
      <c r="AH264" s="54"/>
      <c r="AJ264" s="37"/>
      <c r="AM264" s="54"/>
    </row>
    <row r="265" spans="1:39" ht="12.75" customHeight="1">
      <c r="A265" s="202">
        <v>201</v>
      </c>
      <c r="B265" s="203">
        <v>45265</v>
      </c>
      <c r="C265" s="53"/>
      <c r="D265" s="218" t="s">
        <v>532</v>
      </c>
      <c r="E265" s="204" t="s">
        <v>578</v>
      </c>
      <c r="F265" s="51" t="s">
        <v>864</v>
      </c>
      <c r="G265" s="51"/>
      <c r="I265" s="51">
        <v>558</v>
      </c>
      <c r="J265" s="51" t="s">
        <v>579</v>
      </c>
      <c r="K265" s="51"/>
      <c r="L265" s="51"/>
      <c r="M265" s="51"/>
      <c r="N265" s="51"/>
      <c r="O265" s="37"/>
      <c r="S265" s="54" t="s">
        <v>845</v>
      </c>
      <c r="U265" s="37"/>
      <c r="X265" s="54"/>
      <c r="Z265" s="37"/>
      <c r="AC265" s="54"/>
      <c r="AE265" s="37"/>
      <c r="AH265" s="54"/>
      <c r="AJ265" s="37"/>
      <c r="AM265" s="54"/>
    </row>
    <row r="266" spans="1:39" ht="12.75" customHeight="1">
      <c r="A266" s="271">
        <v>202</v>
      </c>
      <c r="B266" s="272">
        <v>45272</v>
      </c>
      <c r="C266" s="272"/>
      <c r="D266" s="273" t="s">
        <v>865</v>
      </c>
      <c r="E266" s="274" t="s">
        <v>578</v>
      </c>
      <c r="F266" s="156">
        <v>4225</v>
      </c>
      <c r="G266" s="274"/>
      <c r="H266" s="274">
        <v>5512</v>
      </c>
      <c r="I266" s="275">
        <v>5512</v>
      </c>
      <c r="J266" s="276" t="s">
        <v>665</v>
      </c>
      <c r="K266" s="159">
        <f>H266-F266</f>
        <v>1287</v>
      </c>
      <c r="L266" s="160">
        <f>K266/F266</f>
        <v>0.30461538461538462</v>
      </c>
      <c r="M266" s="155" t="s">
        <v>581</v>
      </c>
      <c r="N266" s="161">
        <v>45329</v>
      </c>
      <c r="O266" s="37"/>
      <c r="S266" s="54" t="s">
        <v>857</v>
      </c>
      <c r="U266" s="37"/>
      <c r="X266" s="54"/>
      <c r="Z266" s="37"/>
      <c r="AC266" s="54"/>
      <c r="AE266" s="37"/>
      <c r="AH266" s="54"/>
      <c r="AJ266" s="37"/>
      <c r="AM266" s="54"/>
    </row>
    <row r="267" spans="1:39" ht="12.75" customHeight="1">
      <c r="A267" s="202">
        <v>203</v>
      </c>
      <c r="B267" s="203">
        <v>45292</v>
      </c>
      <c r="C267" s="53"/>
      <c r="D267" s="53" t="s">
        <v>314</v>
      </c>
      <c r="E267" s="204" t="s">
        <v>578</v>
      </c>
      <c r="F267" s="51" t="s">
        <v>866</v>
      </c>
      <c r="G267" s="51"/>
      <c r="H267" s="51"/>
      <c r="I267" s="51">
        <v>4909</v>
      </c>
      <c r="J267" s="51" t="s">
        <v>579</v>
      </c>
      <c r="K267" s="51"/>
      <c r="L267" s="51"/>
      <c r="M267" s="51"/>
      <c r="N267" s="51"/>
      <c r="O267" s="37"/>
      <c r="S267" s="54" t="s">
        <v>857</v>
      </c>
      <c r="U267" s="37"/>
      <c r="X267" s="54"/>
      <c r="Z267" s="37"/>
      <c r="AC267" s="54"/>
      <c r="AE267" s="37"/>
      <c r="AH267" s="54"/>
      <c r="AJ267" s="37"/>
      <c r="AM267" s="54"/>
    </row>
    <row r="268" spans="1:39" ht="12.75" customHeight="1">
      <c r="A268" s="202">
        <v>204</v>
      </c>
      <c r="B268" s="203">
        <v>45294</v>
      </c>
      <c r="C268" s="53"/>
      <c r="D268" s="53" t="s">
        <v>530</v>
      </c>
      <c r="E268" s="204" t="s">
        <v>578</v>
      </c>
      <c r="F268" s="51" t="s">
        <v>867</v>
      </c>
      <c r="G268" s="51"/>
      <c r="H268" s="51"/>
      <c r="I268" s="51">
        <v>1080</v>
      </c>
      <c r="J268" s="51" t="s">
        <v>579</v>
      </c>
      <c r="K268" s="51"/>
      <c r="L268" s="51"/>
      <c r="M268" s="51"/>
      <c r="N268" s="51"/>
      <c r="O268" s="37"/>
      <c r="S268" s="54" t="s">
        <v>845</v>
      </c>
      <c r="U268" s="37"/>
      <c r="X268" s="54"/>
      <c r="Z268" s="37"/>
      <c r="AC268" s="54"/>
      <c r="AE268" s="37"/>
      <c r="AH268" s="54"/>
      <c r="AJ268" s="37"/>
      <c r="AM268" s="54"/>
    </row>
    <row r="269" spans="1:39" ht="12.75" customHeight="1">
      <c r="A269" s="202">
        <v>205</v>
      </c>
      <c r="B269" s="203">
        <v>45315</v>
      </c>
      <c r="C269" s="53"/>
      <c r="D269" s="53" t="s">
        <v>315</v>
      </c>
      <c r="E269" s="204" t="s">
        <v>578</v>
      </c>
      <c r="F269" s="51" t="s">
        <v>870</v>
      </c>
      <c r="G269" s="51"/>
      <c r="H269" s="51"/>
      <c r="I269" s="51">
        <v>2077</v>
      </c>
      <c r="J269" s="51" t="s">
        <v>579</v>
      </c>
      <c r="K269" s="51"/>
      <c r="L269" s="51"/>
      <c r="M269" s="51"/>
      <c r="N269" s="51"/>
      <c r="O269" s="37"/>
      <c r="S269" s="54" t="s">
        <v>857</v>
      </c>
      <c r="U269" s="37"/>
      <c r="X269" s="54"/>
      <c r="Z269" s="37"/>
      <c r="AC269" s="54"/>
      <c r="AE269" s="37"/>
      <c r="AH269" s="54"/>
      <c r="AJ269" s="37"/>
      <c r="AM269" s="54"/>
    </row>
    <row r="270" spans="1:39" ht="12.75" customHeight="1">
      <c r="A270" s="202">
        <v>206</v>
      </c>
      <c r="B270" s="203">
        <v>45320</v>
      </c>
      <c r="C270" s="53"/>
      <c r="D270" s="53" t="s">
        <v>871</v>
      </c>
      <c r="E270" s="204" t="s">
        <v>578</v>
      </c>
      <c r="F270" s="51" t="s">
        <v>872</v>
      </c>
      <c r="G270" s="51"/>
      <c r="H270" s="51"/>
      <c r="I270" s="51">
        <v>2906</v>
      </c>
      <c r="J270" s="51" t="s">
        <v>579</v>
      </c>
      <c r="K270" s="51"/>
      <c r="L270" s="51"/>
      <c r="M270" s="51"/>
      <c r="N270" s="51"/>
      <c r="O270" s="37"/>
      <c r="S270" s="54" t="s">
        <v>845</v>
      </c>
      <c r="U270" s="37"/>
      <c r="X270" s="54"/>
      <c r="Z270" s="37"/>
      <c r="AC270" s="54"/>
      <c r="AE270" s="37"/>
      <c r="AH270" s="54"/>
      <c r="AJ270" s="37"/>
      <c r="AM270" s="54"/>
    </row>
    <row r="271" spans="1:39" ht="12.75" customHeight="1">
      <c r="A271" s="202">
        <v>207</v>
      </c>
      <c r="B271" s="203">
        <v>45331</v>
      </c>
      <c r="C271" s="53"/>
      <c r="D271" s="53" t="s">
        <v>528</v>
      </c>
      <c r="E271" s="204" t="s">
        <v>578</v>
      </c>
      <c r="F271" s="51" t="s">
        <v>882</v>
      </c>
      <c r="G271" s="51"/>
      <c r="H271" s="51"/>
      <c r="I271" s="51">
        <v>4096</v>
      </c>
      <c r="J271" s="51" t="s">
        <v>579</v>
      </c>
      <c r="K271" s="51"/>
      <c r="L271" s="51"/>
      <c r="M271" s="51"/>
      <c r="N271" s="51"/>
      <c r="O271" s="37"/>
      <c r="S271" s="54" t="s">
        <v>845</v>
      </c>
      <c r="U271" s="37"/>
      <c r="X271" s="54"/>
      <c r="Z271" s="37"/>
      <c r="AC271" s="54"/>
      <c r="AE271" s="37"/>
      <c r="AH271" s="54"/>
      <c r="AJ271" s="37"/>
      <c r="AM271" s="54"/>
    </row>
    <row r="272" spans="1:39" ht="12.75" customHeight="1">
      <c r="A272" s="53">
        <v>208</v>
      </c>
      <c r="B272" s="203">
        <v>45345</v>
      </c>
      <c r="C272" s="53"/>
      <c r="D272" s="53" t="s">
        <v>61</v>
      </c>
      <c r="E272" s="53" t="s">
        <v>578</v>
      </c>
      <c r="F272" s="51" t="s">
        <v>920</v>
      </c>
      <c r="G272" s="51"/>
      <c r="H272" s="51"/>
      <c r="I272" s="51">
        <v>2627</v>
      </c>
      <c r="J272" s="51" t="s">
        <v>579</v>
      </c>
      <c r="K272" s="51"/>
      <c r="L272" s="51"/>
      <c r="M272" s="51"/>
      <c r="N272" s="53"/>
      <c r="O272" s="37"/>
      <c r="S272" s="54" t="s">
        <v>857</v>
      </c>
      <c r="U272" s="37"/>
      <c r="X272" s="54"/>
      <c r="Z272" s="37"/>
      <c r="AC272" s="54"/>
      <c r="AE272" s="37"/>
      <c r="AH272" s="54"/>
      <c r="AJ272" s="37"/>
      <c r="AM272" s="54"/>
    </row>
    <row r="273" spans="1:39" ht="12.75" customHeight="1">
      <c r="B273" s="205" t="s">
        <v>824</v>
      </c>
      <c r="F273" s="54"/>
      <c r="G273" s="54"/>
      <c r="H273" s="54"/>
      <c r="I273" s="54"/>
      <c r="J273" s="37"/>
      <c r="K273" s="54"/>
      <c r="L273" s="54"/>
      <c r="M273" s="54"/>
      <c r="O273" s="37"/>
      <c r="S273" s="54"/>
      <c r="U273" s="37"/>
      <c r="X273" s="54"/>
      <c r="Z273" s="37"/>
      <c r="AC273" s="54"/>
      <c r="AE273" s="37"/>
      <c r="AH273" s="54"/>
      <c r="AJ273" s="37"/>
      <c r="AM273" s="54"/>
    </row>
    <row r="274" spans="1:39" ht="12.75" customHeight="1">
      <c r="A274" s="206"/>
      <c r="F274" s="54"/>
      <c r="G274" s="54"/>
      <c r="H274" s="54"/>
      <c r="I274" s="54"/>
      <c r="J274" s="37"/>
      <c r="K274" s="54"/>
      <c r="L274" s="54"/>
      <c r="M274" s="54"/>
      <c r="O274" s="37"/>
      <c r="S274" s="54"/>
      <c r="U274" s="37"/>
      <c r="X274" s="54"/>
      <c r="Z274" s="37"/>
      <c r="AC274" s="54"/>
      <c r="AE274" s="37"/>
      <c r="AH274" s="54"/>
      <c r="AJ274" s="37"/>
      <c r="AM274" s="54"/>
    </row>
    <row r="275" spans="1:39" ht="12.75" customHeight="1">
      <c r="A275" s="206"/>
      <c r="F275" s="54"/>
      <c r="G275" s="54"/>
      <c r="H275" s="54"/>
      <c r="I275" s="54"/>
      <c r="J275" s="37"/>
      <c r="K275" s="54"/>
      <c r="L275" s="54"/>
      <c r="M275" s="54"/>
      <c r="O275" s="37"/>
      <c r="S275" s="54"/>
    </row>
    <row r="276" spans="1:39" ht="12.75" customHeight="1">
      <c r="A276" s="51"/>
      <c r="F276" s="54"/>
      <c r="G276" s="54"/>
      <c r="H276" s="54"/>
      <c r="I276" s="54"/>
      <c r="J276" s="37"/>
      <c r="K276" s="54"/>
      <c r="L276" s="54"/>
      <c r="M276" s="54"/>
      <c r="O276" s="37"/>
      <c r="S276" s="54"/>
    </row>
    <row r="277" spans="1:39" ht="12.75" customHeight="1">
      <c r="F277" s="54"/>
      <c r="G277" s="54"/>
      <c r="H277" s="54"/>
      <c r="I277" s="54"/>
      <c r="J277" s="37"/>
      <c r="K277" s="54"/>
      <c r="L277" s="54"/>
      <c r="M277" s="54"/>
      <c r="O277" s="37"/>
      <c r="S277" s="54"/>
    </row>
    <row r="278" spans="1:39" ht="12.75" customHeight="1">
      <c r="F278" s="54"/>
      <c r="G278" s="54"/>
      <c r="H278" s="54"/>
      <c r="I278" s="54"/>
      <c r="J278" s="37"/>
      <c r="K278" s="54"/>
      <c r="L278" s="54"/>
      <c r="M278" s="54"/>
      <c r="O278" s="37"/>
      <c r="S278" s="54"/>
    </row>
    <row r="279" spans="1:39" ht="12.75" customHeight="1">
      <c r="F279" s="54"/>
      <c r="G279" s="54"/>
      <c r="H279" s="54"/>
      <c r="I279" s="54"/>
      <c r="J279" s="37"/>
      <c r="K279" s="54"/>
      <c r="L279" s="54"/>
      <c r="M279" s="54"/>
      <c r="O279" s="37"/>
      <c r="S279" s="54"/>
    </row>
    <row r="280" spans="1:39" ht="12.75" customHeight="1">
      <c r="F280" s="54"/>
      <c r="G280" s="54"/>
      <c r="H280" s="54"/>
      <c r="I280" s="54"/>
      <c r="J280" s="37"/>
      <c r="K280" s="54"/>
      <c r="L280" s="54"/>
      <c r="M280" s="54"/>
      <c r="O280" s="37"/>
      <c r="S280" s="54"/>
    </row>
    <row r="281" spans="1:39" ht="12.75" customHeight="1">
      <c r="F281" s="54"/>
      <c r="G281" s="54"/>
      <c r="H281" s="54"/>
      <c r="I281" s="54"/>
      <c r="J281" s="37"/>
      <c r="K281" s="54"/>
      <c r="L281" s="54"/>
      <c r="M281" s="54"/>
      <c r="O281" s="37"/>
      <c r="S281" s="54"/>
    </row>
    <row r="282" spans="1:39" ht="12.75" customHeight="1">
      <c r="F282" s="54"/>
      <c r="G282" s="54"/>
      <c r="H282" s="54"/>
      <c r="I282" s="54"/>
      <c r="J282" s="37"/>
      <c r="K282" s="54"/>
      <c r="L282" s="54"/>
      <c r="M282" s="54"/>
      <c r="O282" s="37"/>
      <c r="S282" s="54"/>
    </row>
    <row r="283" spans="1:39" ht="12.75" customHeight="1">
      <c r="F283" s="54"/>
      <c r="G283" s="54"/>
      <c r="H283" s="54"/>
      <c r="I283" s="54"/>
      <c r="J283" s="37"/>
      <c r="K283" s="54"/>
      <c r="L283" s="54"/>
      <c r="M283" s="54"/>
      <c r="O283" s="37"/>
      <c r="S283" s="54"/>
    </row>
    <row r="284" spans="1:39" ht="12.75" customHeight="1">
      <c r="F284" s="54"/>
      <c r="G284" s="54"/>
      <c r="H284" s="54"/>
      <c r="I284" s="54"/>
      <c r="J284" s="37"/>
      <c r="K284" s="54"/>
      <c r="L284" s="54"/>
      <c r="M284" s="54"/>
      <c r="O284" s="37"/>
      <c r="S284" s="54"/>
    </row>
    <row r="285" spans="1:39" ht="12.75" customHeight="1">
      <c r="F285" s="54"/>
      <c r="G285" s="54"/>
      <c r="H285" s="54"/>
      <c r="I285" s="54"/>
      <c r="J285" s="37"/>
      <c r="K285" s="54"/>
      <c r="L285" s="54"/>
      <c r="M285" s="54"/>
      <c r="O285" s="37"/>
      <c r="S285" s="54"/>
    </row>
    <row r="286" spans="1:39" ht="12.75" customHeight="1">
      <c r="F286" s="54"/>
      <c r="G286" s="54"/>
      <c r="H286" s="54"/>
      <c r="I286" s="54"/>
      <c r="J286" s="37"/>
      <c r="K286" s="54"/>
      <c r="L286" s="54"/>
      <c r="M286" s="54"/>
      <c r="O286" s="37"/>
      <c r="S286" s="54"/>
    </row>
    <row r="287" spans="1:39" ht="12.75" customHeight="1">
      <c r="F287" s="54"/>
      <c r="G287" s="54"/>
      <c r="H287" s="54"/>
      <c r="I287" s="54"/>
      <c r="J287" s="37"/>
      <c r="K287" s="54"/>
      <c r="L287" s="54"/>
      <c r="M287" s="54"/>
      <c r="O287" s="37"/>
      <c r="S287" s="54"/>
    </row>
    <row r="288" spans="1:39" ht="12.75" customHeight="1">
      <c r="F288" s="54"/>
      <c r="G288" s="54"/>
      <c r="H288" s="54"/>
      <c r="I288" s="54"/>
      <c r="J288" s="37"/>
      <c r="K288" s="54"/>
      <c r="L288" s="54"/>
      <c r="M288" s="54"/>
      <c r="O288" s="37"/>
      <c r="S288" s="54"/>
    </row>
    <row r="289" spans="6:19" ht="12.75" customHeight="1">
      <c r="F289" s="54"/>
      <c r="G289" s="54"/>
      <c r="H289" s="54"/>
      <c r="I289" s="54"/>
      <c r="J289" s="37"/>
      <c r="K289" s="54"/>
      <c r="L289" s="54"/>
      <c r="M289" s="54"/>
      <c r="O289" s="37"/>
      <c r="S289" s="54"/>
    </row>
    <row r="290" spans="6:19" ht="12.75" customHeight="1">
      <c r="F290" s="54"/>
      <c r="G290" s="54"/>
      <c r="H290" s="54"/>
      <c r="I290" s="54"/>
      <c r="J290" s="37"/>
      <c r="K290" s="54"/>
      <c r="L290" s="54"/>
      <c r="M290" s="54"/>
      <c r="O290" s="37"/>
      <c r="S290" s="54"/>
    </row>
    <row r="291" spans="6:19" ht="12.75" customHeight="1">
      <c r="F291" s="54"/>
      <c r="G291" s="54"/>
      <c r="H291" s="54"/>
      <c r="I291" s="54"/>
      <c r="J291" s="37"/>
      <c r="K291" s="54"/>
      <c r="L291" s="54"/>
      <c r="M291" s="54"/>
      <c r="O291" s="37"/>
      <c r="S291" s="54"/>
    </row>
    <row r="292" spans="6:19" ht="12.75" customHeight="1">
      <c r="F292" s="54"/>
      <c r="G292" s="54"/>
      <c r="H292" s="54"/>
      <c r="I292" s="54"/>
      <c r="J292" s="37"/>
      <c r="K292" s="54"/>
      <c r="L292" s="54"/>
      <c r="M292" s="54"/>
      <c r="O292" s="37"/>
      <c r="S292" s="54"/>
    </row>
    <row r="293" spans="6:19" ht="12.75" customHeight="1">
      <c r="F293" s="54"/>
      <c r="G293" s="54"/>
      <c r="H293" s="54"/>
      <c r="I293" s="54"/>
      <c r="J293" s="37"/>
      <c r="K293" s="54"/>
      <c r="L293" s="54"/>
      <c r="M293" s="54"/>
      <c r="O293" s="37"/>
      <c r="S293" s="54"/>
    </row>
    <row r="294" spans="6:19" ht="12.75" customHeight="1">
      <c r="F294" s="54"/>
      <c r="G294" s="54"/>
      <c r="H294" s="54"/>
      <c r="I294" s="54"/>
      <c r="J294" s="37"/>
      <c r="K294" s="54"/>
      <c r="L294" s="54"/>
      <c r="M294" s="54"/>
      <c r="O294" s="37"/>
      <c r="S294" s="54"/>
    </row>
    <row r="295" spans="6:19" ht="12.75" customHeight="1">
      <c r="F295" s="54"/>
      <c r="G295" s="54"/>
      <c r="H295" s="54"/>
      <c r="I295" s="54"/>
      <c r="J295" s="37"/>
      <c r="K295" s="54"/>
      <c r="L295" s="54"/>
      <c r="M295" s="54"/>
      <c r="O295" s="37"/>
      <c r="S295" s="54"/>
    </row>
    <row r="296" spans="6:19" ht="12.75" customHeight="1">
      <c r="F296" s="54"/>
      <c r="G296" s="54"/>
      <c r="H296" s="54"/>
      <c r="I296" s="54"/>
      <c r="J296" s="37"/>
      <c r="K296" s="54"/>
      <c r="L296" s="54"/>
      <c r="M296" s="54"/>
      <c r="O296" s="37"/>
      <c r="S296" s="54"/>
    </row>
    <row r="297" spans="6:19" ht="12.75" customHeight="1">
      <c r="F297" s="54"/>
      <c r="G297" s="54"/>
      <c r="H297" s="54"/>
      <c r="I297" s="54"/>
      <c r="J297" s="37"/>
      <c r="K297" s="54"/>
      <c r="L297" s="54"/>
      <c r="M297" s="54"/>
      <c r="O297" s="37"/>
      <c r="S297" s="54"/>
    </row>
    <row r="298" spans="6:19" ht="12.75" customHeight="1">
      <c r="F298" s="54"/>
      <c r="G298" s="54"/>
      <c r="H298" s="54"/>
      <c r="I298" s="54"/>
      <c r="J298" s="37"/>
      <c r="K298" s="54"/>
      <c r="L298" s="54"/>
      <c r="M298" s="54"/>
      <c r="O298" s="37"/>
      <c r="S298" s="54"/>
    </row>
    <row r="299" spans="6:19" ht="12.75" customHeight="1">
      <c r="F299" s="54"/>
      <c r="G299" s="54"/>
      <c r="H299" s="54"/>
      <c r="I299" s="54"/>
      <c r="J299" s="37"/>
      <c r="K299" s="54"/>
      <c r="L299" s="54"/>
      <c r="M299" s="54"/>
      <c r="O299" s="37"/>
      <c r="S299" s="54"/>
    </row>
    <row r="300" spans="6:19" ht="12.75" customHeight="1">
      <c r="F300" s="54"/>
      <c r="G300" s="54"/>
      <c r="H300" s="54"/>
      <c r="I300" s="54"/>
      <c r="J300" s="37"/>
      <c r="K300" s="54"/>
      <c r="L300" s="54"/>
      <c r="M300" s="54"/>
      <c r="O300" s="37"/>
      <c r="S300" s="54"/>
    </row>
    <row r="301" spans="6:19" ht="12.75" customHeight="1">
      <c r="F301" s="54"/>
      <c r="G301" s="54"/>
      <c r="H301" s="54"/>
      <c r="I301" s="54"/>
      <c r="J301" s="37"/>
      <c r="K301" s="54"/>
      <c r="L301" s="54"/>
      <c r="M301" s="54"/>
      <c r="O301" s="37"/>
      <c r="S301" s="54"/>
    </row>
    <row r="302" spans="6:19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S302" s="54"/>
    </row>
    <row r="303" spans="6:19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S303" s="54"/>
    </row>
    <row r="304" spans="6:19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S304" s="54"/>
    </row>
    <row r="305" spans="6:19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6:19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6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6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6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6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6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6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6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6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6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6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6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6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6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6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</sheetData>
  <autoFilter ref="S1:S272" xr:uid="{00000000-0009-0000-0000-000005000000}"/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2024-03-01T14:55:46Z</dcterms:modified>
</cp:coreProperties>
</file>