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F&amp;O)'!$R$1:$R$263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6"/>
  <c r="P17"/>
  <c r="L41"/>
  <c r="M41" s="1"/>
  <c r="K41"/>
  <c r="L40"/>
  <c r="K40"/>
  <c r="M40" s="1"/>
  <c r="K58"/>
  <c r="P11"/>
  <c r="P13"/>
  <c r="P15"/>
  <c r="P16"/>
  <c r="P14"/>
  <c r="L11"/>
  <c r="K11"/>
  <c r="L15"/>
  <c r="K15"/>
  <c r="L13"/>
  <c r="K13"/>
  <c r="K51"/>
  <c r="M51" s="1"/>
  <c r="M58" l="1"/>
  <c r="M11"/>
  <c r="M15"/>
  <c r="M13"/>
  <c r="K251" l="1"/>
  <c r="L251" s="1"/>
  <c r="P12"/>
  <c r="K240"/>
  <c r="L240" s="1"/>
  <c r="K230"/>
  <c r="L230" s="1"/>
  <c r="P10"/>
  <c r="K246" l="1"/>
  <c r="L246" s="1"/>
  <c r="K247" l="1"/>
  <c r="L247" s="1"/>
  <c r="K244" l="1"/>
  <c r="L244" s="1"/>
  <c r="K223"/>
  <c r="L223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1"/>
  <c r="L221" s="1"/>
  <c r="K220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F213"/>
  <c r="K213" s="1"/>
  <c r="L213" s="1"/>
  <c r="F212"/>
  <c r="K212" s="1"/>
  <c r="L212" s="1"/>
  <c r="K211"/>
  <c r="L211" s="1"/>
  <c r="F210"/>
  <c r="K210" s="1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2"/>
  <c r="L192" s="1"/>
  <c r="K191"/>
  <c r="L191" s="1"/>
  <c r="F190"/>
  <c r="K190" s="1"/>
  <c r="L190" s="1"/>
  <c r="K189"/>
  <c r="L189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4"/>
  <c r="L164" s="1"/>
  <c r="K162"/>
  <c r="L162" s="1"/>
  <c r="K160"/>
  <c r="L160" s="1"/>
  <c r="K158"/>
  <c r="L158" s="1"/>
  <c r="K157"/>
  <c r="L157" s="1"/>
  <c r="K156"/>
  <c r="L156" s="1"/>
  <c r="K154"/>
  <c r="L154" s="1"/>
  <c r="K153"/>
  <c r="L153" s="1"/>
  <c r="K152"/>
  <c r="L152" s="1"/>
  <c r="K151"/>
  <c r="K150"/>
  <c r="L150" s="1"/>
  <c r="K149"/>
  <c r="L149" s="1"/>
  <c r="K147"/>
  <c r="L147" s="1"/>
  <c r="K146"/>
  <c r="L146" s="1"/>
  <c r="K145"/>
  <c r="L145" s="1"/>
  <c r="K144"/>
  <c r="L144" s="1"/>
  <c r="K143"/>
  <c r="L143" s="1"/>
  <c r="F142"/>
  <c r="K142" s="1"/>
  <c r="L142" s="1"/>
  <c r="H141"/>
  <c r="K141" s="1"/>
  <c r="L141" s="1"/>
  <c r="K138"/>
  <c r="L138" s="1"/>
  <c r="K137"/>
  <c r="L137" s="1"/>
  <c r="K136"/>
  <c r="L136" s="1"/>
  <c r="K135"/>
  <c r="L135" s="1"/>
  <c r="K134"/>
  <c r="L134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H107"/>
  <c r="K107" s="1"/>
  <c r="L107" s="1"/>
  <c r="F106"/>
  <c r="K106" s="1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M7"/>
  <c r="D7" i="5"/>
  <c r="K6" i="4"/>
  <c r="K6" i="3"/>
  <c r="L6" i="2"/>
</calcChain>
</file>

<file path=xl/sharedStrings.xml><?xml version="1.0" encoding="utf-8"?>
<sst xmlns="http://schemas.openxmlformats.org/spreadsheetml/2006/main" count="2707" uniqueCount="1051">
  <si>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</si>
  <si>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</si>
  <si>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</si>
  <si>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</si>
  <si>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</si>
  <si>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</si>
  <si>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</si>
  <si>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</si>
  <si>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</si>
  <si>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</si>
  <si>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</si>
  <si>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</si>
  <si>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</si>
  <si>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</si>
  <si>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</si>
  <si>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</si>
  <si>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</si>
  <si>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</si>
  <si>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</si>
  <si>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</si>
  <si>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</si>
  <si>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</si>
  <si>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</si>
  <si>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</si>
  <si>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</si>
  <si>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</si>
  <si>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</si>
  <si>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</si>
  <si>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</si>
  <si>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</si>
  <si>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</si>
  <si>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</si>
  <si>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</si>
  <si>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</si>
  <si>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</si>
  <si>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</si>
  <si>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</si>
  <si>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</si>
  <si>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</si>
  <si>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</si>
  <si>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</si>
  <si>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</si>
  <si>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</si>
  <si>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</si>
  <si>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</si>
  <si>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</si>
  <si>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</si>
  <si>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</si>
  <si>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</si>
  <si>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</si>
  <si>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</si>
  <si>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</si>
  <si>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</si>
  <si>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</si>
  <si>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</si>
  <si>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</si>
  <si>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</si>
  <si>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</si>
  <si>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</si>
  <si>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</si>
  <si>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</si>
  <si>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</si>
  <si>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</si>
  <si>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</si>
  <si>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</si>
  <si>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</si>
  <si>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</si>
  <si>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</si>
  <si>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</si>
  <si>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</si>
  <si>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</si>
  <si>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</si>
  <si>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</si>
  <si>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</si>
  <si>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</si>
  <si>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</si>
  <si>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</si>
  <si>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</si>
  <si>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</si>
  <si>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</si>
  <si>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</si>
  <si>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</si>
  <si>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</si>
  <si>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</si>
  <si>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</si>
  <si>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</si>
  <si>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</si>
  <si>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</si>
  <si>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</si>
  <si>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</si>
  <si>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</si>
  <si>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</si>
  <si>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</si>
  <si>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</si>
  <si>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</si>
  <si>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</si>
  <si>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</si>
  <si>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</si>
  <si>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</si>
  <si>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</si>
  <si>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</si>
  <si>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</si>
  <si>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</si>
  <si>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</si>
  <si>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</si>
  <si>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</si>
  <si>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</si>
  <si>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</si>
  <si>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</si>
  <si>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</si>
  <si>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</si>
  <si>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</si>
  <si>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</si>
  <si>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</si>
  <si>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</si>
  <si>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</si>
  <si>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</si>
  <si>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</si>
  <si>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</si>
  <si>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</si>
  <si>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</si>
  <si>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</si>
  <si>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</si>
  <si>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</si>
  <si>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</si>
  <si>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</si>
  <si>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</si>
  <si>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</si>
  <si>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</si>
  <si>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</si>
  <si>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</si>
  <si>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</si>
  <si>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</si>
  <si>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</si>
  <si>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</si>
  <si>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</si>
  <si>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</si>
  <si>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</si>
  <si>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</si>
  <si>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</si>
  <si>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</si>
  <si>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</si>
  <si>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</si>
  <si>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</si>
  <si>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</si>
  <si>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</si>
  <si>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</si>
  <si>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</si>
  <si>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</si>
  <si>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</si>
  <si>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</si>
  <si>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</si>
  <si>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</si>
  <si>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</si>
  <si>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</si>
  <si>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</si>
  <si>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</si>
  <si>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</si>
  <si>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</si>
  <si>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</si>
  <si>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</si>
  <si>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</si>
  <si>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</si>
  <si>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</si>
  <si>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</si>
  <si>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</si>
  <si>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</si>
  <si>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</si>
  <si>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</si>
  <si>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</si>
  <si>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</si>
  <si>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</si>
  <si>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</si>
  <si>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</si>
  <si>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</si>
  <si>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</si>
  <si>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</si>
  <si>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</si>
  <si>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</si>
  <si>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</si>
  <si>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</si>
  <si>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</si>
  <si>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</si>
  <si>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</si>
  <si>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</si>
  <si>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</si>
  <si>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</si>
  <si>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</si>
  <si>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</si>
  <si>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</si>
  <si>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</si>
  <si>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</si>
  <si>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</si>
  <si>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</si>
  <si>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</si>
  <si>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</si>
  <si>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</si>
  <si>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</si>
  <si>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</si>
  <si>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</si>
  <si>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</si>
  <si>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</si>
  <si>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</si>
  <si>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</si>
  <si>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</si>
  <si>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</si>
  <si>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</si>
  <si>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</si>
  <si>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</si>
  <si>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</si>
  <si>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</si>
  <si>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</si>
  <si>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</si>
  <si>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</si>
  <si>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</si>
  <si>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</si>
  <si>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</si>
  <si>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</si>
  <si>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</si>
  <si>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</si>
  <si>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</si>
  <si>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</si>
  <si>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</si>
  <si>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</si>
  <si>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</si>
  <si>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</si>
  <si>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</si>
  <si>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</si>
  <si>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</si>
  <si>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</si>
  <si>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</si>
  <si>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</si>
  <si>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</si>
  <si>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</si>
  <si>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</si>
  <si>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</si>
  <si>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</si>
  <si>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</si>
  <si>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</si>
  <si>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</si>
  <si>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</si>
  <si>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</si>
  <si>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</si>
  <si>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</si>
  <si>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</si>
  <si>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</si>
  <si>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</si>
  <si>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</si>
  <si>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</si>
  <si>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</si>
  <si>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</si>
  <si>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</si>
  <si>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</si>
  <si>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</si>
  <si>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</si>
  <si>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</si>
  <si>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</si>
  <si>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</si>
  <si>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</si>
  <si>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</si>
  <si>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</si>
  <si>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</si>
  <si>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</si>
  <si>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</si>
  <si>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</si>
  <si>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</si>
  <si>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</si>
  <si>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</si>
  <si>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</si>
  <si>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</si>
  <si>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</si>
  <si>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</si>
  <si>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</si>
  <si>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</si>
  <si>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</si>
  <si>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</si>
  <si>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</si>
  <si>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</si>
  <si>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</si>
  <si>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</si>
  <si>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</si>
  <si>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</si>
  <si>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</si>
  <si>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</si>
  <si>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</si>
  <si>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</si>
  <si>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</si>
  <si>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</si>
  <si>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</si>
  <si>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</si>
  <si>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</si>
  <si>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</si>
  <si>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</si>
  <si>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</si>
  <si>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</si>
  <si>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</si>
  <si>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</si>
  <si>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</si>
  <si>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</si>
  <si>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</si>
  <si>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</si>
  <si>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</si>
  <si>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</si>
  <si>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</si>
  <si>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</si>
  <si>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</si>
  <si>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</si>
  <si>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</si>
  <si>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</si>
  <si>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</si>
  <si>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</si>
  <si>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</si>
  <si>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</si>
  <si>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</si>
  <si>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</si>
  <si>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</si>
  <si>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</si>
  <si>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</si>
  <si>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</si>
  <si>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</si>
  <si>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</si>
  <si>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</si>
  <si>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</si>
  <si>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</si>
  <si>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</si>
  <si>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</si>
  <si>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</si>
  <si>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</si>
  <si>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</si>
  <si>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</si>
  <si>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</si>
  <si>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</si>
  <si>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</si>
  <si>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</si>
  <si>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</si>
  <si>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</si>
  <si>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</si>
  <si>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</si>
  <si>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</si>
  <si>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</si>
  <si>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</si>
  <si>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</si>
  <si>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</si>
  <si>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</si>
  <si>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</si>
  <si>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</si>
  <si>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</si>
  <si>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</si>
  <si>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</si>
  <si>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</si>
  <si>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</si>
  <si>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</si>
  <si>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</si>
  <si>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</si>
  <si>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</si>
  <si>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</si>
  <si>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</si>
  <si>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</si>
  <si>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</si>
  <si>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</si>
  <si>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</si>
  <si>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</si>
  <si>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</si>
  <si>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</si>
  <si>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</si>
  <si>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</si>
  <si>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</si>
  <si>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</si>
  <si>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</si>
  <si>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</si>
  <si>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</si>
  <si>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</si>
  <si>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</si>
  <si>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</si>
  <si>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</si>
  <si>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</si>
  <si>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</si>
  <si>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</si>
  <si>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</si>
  <si>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</si>
  <si>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</si>
  <si>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</si>
  <si>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</si>
  <si>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</si>
  <si>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</si>
  <si>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</si>
  <si>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</si>
  <si>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</si>
  <si>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</si>
  <si>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</si>
  <si>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</si>
  <si>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</si>
  <si>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</si>
  <si>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</si>
  <si>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</si>
  <si>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</si>
  <si>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</si>
  <si>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</si>
  <si>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</si>
  <si>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</si>
  <si>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</si>
  <si>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</si>
  <si>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</si>
  <si>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</si>
  <si>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</si>
  <si>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</si>
  <si>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</si>
  <si>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</si>
  <si>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</si>
  <si>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</si>
  <si>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</si>
  <si>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</si>
  <si>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</si>
  <si>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</si>
  <si>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</si>
  <si>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</si>
  <si>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</si>
  <si>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</si>
  <si>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</si>
  <si>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</si>
  <si>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</si>
  <si>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</si>
  <si>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</si>
  <si>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</si>
  <si>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</si>
  <si>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</si>
  <si>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</si>
  <si>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</si>
  <si>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</si>
  <si>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</si>
  <si>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</si>
  <si>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</si>
  <si>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</si>
  <si>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</si>
  <si>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</si>
  <si>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</si>
  <si>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</si>
  <si>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</si>
  <si>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</si>
  <si>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</si>
  <si>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</si>
  <si>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</si>
  <si>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</si>
  <si>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</si>
  <si>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</si>
  <si>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</si>
  <si>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</si>
  <si>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</si>
  <si>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</si>
  <si>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</si>
  <si>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</si>
  <si>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</si>
  <si>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</si>
  <si>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</si>
  <si>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</si>
  <si>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</si>
  <si>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</si>
  <si>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</si>
  <si>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</si>
  <si>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</si>
  <si>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</si>
  <si>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</si>
  <si>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</si>
  <si>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</si>
  <si>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</si>
  <si>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</si>
  <si>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</si>
  <si>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</si>
  <si>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</si>
  <si>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</si>
  <si>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</si>
  <si>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</si>
  <si>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</si>
  <si>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</si>
  <si>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</si>
  <si>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</si>
  <si>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</si>
  <si>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</si>
  <si>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</si>
  <si>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</si>
  <si>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</si>
  <si>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</si>
  <si>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</si>
  <si>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</si>
  <si>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</si>
  <si>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</si>
  <si>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</si>
  <si>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</si>
  <si>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</si>
  <si>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</si>
  <si>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</si>
  <si>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</si>
  <si>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</si>
  <si>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</si>
  <si>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</si>
  <si>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</si>
  <si>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</si>
  <si>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</si>
  <si>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</si>
  <si>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</si>
  <si>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</si>
  <si>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</si>
  <si>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</si>
  <si>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</si>
  <si>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</si>
  <si>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</si>
  <si>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</si>
  <si>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</si>
  <si>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</si>
  <si>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</si>
  <si>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</si>
  <si>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</si>
  <si>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</si>
  <si>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</si>
  <si>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</si>
  <si>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</si>
  <si>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</si>
  <si>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</si>
  <si>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</si>
  <si>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</si>
  <si>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</si>
  <si>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</si>
  <si>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</si>
  <si>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</si>
  <si>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</si>
  <si>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</si>
  <si>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</si>
  <si>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</si>
  <si>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</si>
  <si>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</si>
  <si>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</si>
  <si>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</si>
  <si>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</si>
  <si>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</si>
  <si>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</si>
  <si>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</si>
  <si>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</si>
  <si>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</si>
  <si>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</si>
  <si>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</si>
  <si>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</si>
  <si>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</si>
  <si>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</si>
  <si>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</si>
  <si>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</si>
  <si>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</si>
  <si>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</si>
  <si>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</si>
  <si>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</si>
  <si>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</si>
  <si>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</si>
  <si>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</si>
  <si>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</si>
  <si>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</si>
  <si>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</si>
  <si>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</si>
  <si>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</si>
  <si>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</si>
  <si>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</si>
  <si>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</si>
  <si>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</si>
  <si>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</si>
  <si>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</si>
  <si>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</si>
  <si>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</si>
  <si>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</si>
  <si>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</si>
  <si>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</si>
  <si>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</si>
  <si>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</si>
  <si>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</si>
  <si>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</si>
  <si>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</si>
  <si>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</si>
  <si>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</si>
  <si>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</si>
  <si>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</si>
  <si>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</si>
  <si>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</si>
  <si>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</si>
  <si>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</si>
  <si>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</si>
  <si>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</si>
  <si>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</si>
  <si>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</si>
  <si>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</si>
  <si>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</si>
  <si>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</si>
  <si>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</si>
  <si>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</si>
  <si>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</si>
  <si>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</si>
  <si>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</si>
  <si>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</si>
  <si>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</si>
  <si>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</si>
  <si>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</si>
  <si>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</si>
  <si>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</si>
  <si>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</si>
  <si>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</si>
  <si>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</si>
  <si>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</si>
  <si>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</si>
  <si>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</si>
  <si>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</si>
  <si>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</si>
  <si>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</si>
  <si>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</si>
  <si>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</si>
  <si>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</si>
  <si>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</si>
  <si>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</si>
  <si>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</si>
  <si>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</si>
  <si>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</si>
  <si>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</si>
  <si>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</si>
  <si>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</si>
  <si>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</si>
  <si>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</si>
  <si>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</si>
  <si>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</si>
  <si>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</si>
  <si>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</si>
  <si>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</si>
  <si>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</si>
  <si>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</si>
  <si>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</si>
  <si>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</si>
  <si>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</si>
  <si>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</si>
  <si>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</si>
  <si>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</si>
  <si>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</si>
  <si>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</si>
  <si>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</si>
  <si>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</si>
  <si>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</si>
  <si>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</si>
  <si>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</si>
  <si>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</si>
  <si>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</si>
  <si>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</si>
  <si>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</si>
  <si>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</si>
  <si>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</si>
  <si>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</si>
  <si>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</si>
  <si>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</si>
  <si>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</si>
  <si>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</si>
  <si>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</si>
  <si>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</si>
  <si>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</si>
  <si>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</si>
  <si>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</si>
  <si>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</si>
  <si>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</si>
  <si>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</si>
  <si>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</si>
  <si>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</si>
  <si>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</si>
  <si>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</si>
  <si>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</si>
  <si>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</si>
  <si>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</si>
  <si>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</si>
  <si>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</si>
  <si>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</si>
  <si>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</si>
  <si>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</si>
  <si>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</si>
  <si>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</si>
  <si>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</si>
  <si>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</si>
  <si>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</si>
  <si>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</si>
  <si>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</si>
  <si>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</si>
  <si>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</si>
  <si>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</si>
  <si>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</si>
  <si>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</si>
  <si>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</si>
  <si>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</si>
  <si>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</si>
  <si>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</si>
  <si>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</si>
  <si>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</si>
  <si>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</si>
  <si>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</si>
  <si>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</si>
  <si>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</si>
  <si>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</si>
  <si>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</si>
  <si>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</si>
  <si>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</si>
  <si>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</si>
  <si>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</si>
  <si>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</si>
  <si>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</si>
  <si>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</si>
  <si>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</si>
  <si>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</si>
  <si>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</si>
  <si>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</si>
  <si>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</si>
  <si>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</si>
  <si>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</si>
  <si>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</si>
  <si>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</si>
  <si>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</si>
  <si>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</si>
  <si>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</si>
  <si>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</si>
  <si>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</si>
  <si>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</si>
  <si>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</si>
  <si>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</si>
  <si>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</si>
  <si>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</si>
  <si>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</si>
  <si>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</si>
  <si>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</si>
  <si>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</si>
  <si>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</si>
  <si>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</si>
  <si>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</si>
  <si>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</si>
  <si>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</si>
  <si>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</si>
  <si>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</si>
  <si>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</si>
  <si>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</si>
  <si>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</si>
  <si>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</si>
  <si>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</si>
  <si>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</si>
  <si>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</si>
  <si>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</si>
  <si>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</si>
  <si>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</si>
  <si>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</si>
  <si>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</si>
  <si>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</si>
  <si>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</si>
  <si>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</si>
  <si>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</si>
  <si>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</si>
  <si>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</si>
  <si>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</si>
  <si>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</si>
  <si>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</si>
  <si>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</si>
  <si>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</si>
  <si>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</si>
  <si>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</si>
  <si>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</si>
  <si>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</si>
  <si>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</si>
  <si>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</si>
  <si>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</si>
  <si>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</si>
  <si>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</si>
  <si>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</si>
  <si>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</si>
  <si>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</si>
  <si>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</si>
  <si>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</si>
  <si>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</si>
  <si>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</si>
  <si>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</si>
  <si>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</si>
  <si>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</si>
  <si>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</si>
  <si>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</si>
  <si>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</si>
  <si>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</si>
  <si>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</si>
  <si>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</si>
  <si>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</si>
  <si>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</si>
  <si>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</si>
  <si>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</si>
  <si>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</si>
  <si>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</si>
  <si>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</si>
  <si>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</si>
  <si>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</si>
  <si>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</si>
  <si>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</si>
  <si>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</si>
  <si>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</si>
  <si>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</si>
  <si>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</si>
  <si>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</si>
  <si>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</si>
  <si>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</si>
  <si>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</si>
  <si>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</si>
  <si>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</si>
  <si>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</si>
  <si>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</si>
  <si>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</si>
  <si>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</si>
  <si>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</si>
  <si>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</si>
  <si>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</si>
  <si>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</si>
  <si>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</si>
  <si>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</si>
  <si>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</si>
  <si>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</si>
  <si>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</si>
  <si>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</si>
  <si>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</si>
  <si>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</si>
  <si>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</si>
  <si>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</si>
  <si>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</si>
  <si>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</si>
  <si>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</si>
  <si>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</si>
  <si>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</si>
  <si>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</si>
  <si>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</si>
  <si>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</si>
  <si>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</si>
  <si>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</si>
  <si>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</si>
  <si>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</si>
  <si>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</si>
  <si>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</si>
  <si>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</si>
  <si>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</si>
  <si>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</si>
  <si>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</si>
  <si>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</si>
  <si>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</si>
  <si>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</si>
  <si>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</si>
  <si>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</si>
  <si>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</si>
  <si>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</si>
  <si>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</si>
  <si>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</si>
  <si>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</si>
  <si>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</si>
  <si>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</si>
  <si>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</si>
  <si>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</si>
  <si>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</si>
  <si>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</si>
  <si>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</si>
  <si>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</t>
  </si>
  <si>
    <t>NSE</t>
  </si>
  <si>
    <t>1150-1170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</si>
  <si>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</si>
  <si>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</si>
  <si>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</si>
  <si>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</si>
  <si>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</si>
  <si>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</si>
  <si>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</si>
  <si>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</si>
  <si>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845-850</t>
  </si>
  <si>
    <t>920-960</t>
  </si>
  <si>
    <t>630-640</t>
  </si>
  <si>
    <t>Profit of Rs.11.5/-</t>
  </si>
  <si>
    <t>Part profiit of Rs.460/-</t>
  </si>
  <si>
    <t>70-90</t>
  </si>
  <si>
    <t>MFSINTRCRP</t>
  </si>
  <si>
    <t>1245-1265</t>
  </si>
  <si>
    <t>BHARATFORG MAR FUT</t>
  </si>
  <si>
    <t>HDFCBANK MAR FUT</t>
  </si>
  <si>
    <t>NEWLIGHT</t>
  </si>
  <si>
    <t>KHOOBSURAT</t>
  </si>
  <si>
    <t>GRAVITON RESEARCH CAPITAL LLP</t>
  </si>
  <si>
    <t>2350-2370</t>
  </si>
  <si>
    <t>ELLORATRAD</t>
  </si>
  <si>
    <t>NOPEA CAPITAL SERVICES PRIVATE LIMITED</t>
  </si>
  <si>
    <t>160-170</t>
  </si>
  <si>
    <t>2500-2600</t>
  </si>
  <si>
    <t>750-780</t>
  </si>
  <si>
    <t>920-930</t>
  </si>
  <si>
    <t>1000-1050</t>
  </si>
  <si>
    <t>SIEMENS MAR FUT</t>
  </si>
  <si>
    <t>1470-1480</t>
  </si>
  <si>
    <t>2340-2345</t>
  </si>
  <si>
    <t>2400-2450</t>
  </si>
  <si>
    <t>1810-1815</t>
  </si>
  <si>
    <t>1880-1920</t>
  </si>
  <si>
    <t>ADVIKCA</t>
  </si>
  <si>
    <t>AGOL</t>
  </si>
  <si>
    <t>NSI INFINIUM GLOBAL PRIVATE LIMITED</t>
  </si>
  <si>
    <t>AKM</t>
  </si>
  <si>
    <t>GYAN CHAND JAIN</t>
  </si>
  <si>
    <t>SHIVAM VERMA</t>
  </si>
  <si>
    <t>BGJL</t>
  </si>
  <si>
    <t>FRASER</t>
  </si>
  <si>
    <t>VINAY K GUGNANI</t>
  </si>
  <si>
    <t>BHAWANI FREIGHT &amp; FORWARDER PVT LTD</t>
  </si>
  <si>
    <t>KAMLESHKUMARI HANUMANSING RAJPUT</t>
  </si>
  <si>
    <t>DULCET ADVISORY PRIVATE LIMITED</t>
  </si>
  <si>
    <t>ROLLT</t>
  </si>
  <si>
    <t>TINEAGRO</t>
  </si>
  <si>
    <t>NAYAN MAHENDRABHAI THAKKAR</t>
  </si>
  <si>
    <t>XTX MARKETS LLP</t>
  </si>
  <si>
    <t>BRIGHT</t>
  </si>
  <si>
    <t>Bright Solar Limited</t>
  </si>
  <si>
    <t>SRPL</t>
  </si>
  <si>
    <t>Shree Ram Proteins Ltd.</t>
  </si>
  <si>
    <t>VAISHALI</t>
  </si>
  <si>
    <t>Vaishali Pharma Limited</t>
  </si>
  <si>
    <t>H S SHAH</t>
  </si>
  <si>
    <t>SHAH JOLLY  ANKITBHAI</t>
  </si>
  <si>
    <t>OLGA TRADING PRIVATE LIMITED</t>
  </si>
  <si>
    <t>PIYUSHKUMAR THUMAR</t>
  </si>
  <si>
    <t>BEELINE MERCHANT BANKING PRIVATE LIMITED</t>
  </si>
  <si>
    <t>Part Profit of Rs.6.5/-</t>
  </si>
  <si>
    <t>Part Profit of Rs.23.5/-</t>
  </si>
  <si>
    <t>Loss of Rs.22/-</t>
  </si>
  <si>
    <t>660-662</t>
  </si>
  <si>
    <t>680-695</t>
  </si>
  <si>
    <t>INFY MAR FUT</t>
  </si>
  <si>
    <t>1700-1705</t>
  </si>
  <si>
    <t>1750-1780</t>
  </si>
  <si>
    <t>RELIANCE 2420 CE MAR</t>
  </si>
  <si>
    <t>NIFTY 16750 CE 03-MAR</t>
  </si>
  <si>
    <t>80-85</t>
  </si>
  <si>
    <t>150-200</t>
  </si>
  <si>
    <t>83-87</t>
  </si>
  <si>
    <t>SRF  MAR FUT</t>
  </si>
  <si>
    <t>GSPL MAR FUT</t>
  </si>
  <si>
    <t>280-281</t>
  </si>
  <si>
    <t>290-295</t>
  </si>
  <si>
    <t>2380-2420</t>
  </si>
  <si>
    <t>666-672</t>
  </si>
  <si>
    <t>740-780</t>
  </si>
  <si>
    <t xml:space="preserve">JSWSTEEL </t>
  </si>
  <si>
    <t>640-644</t>
  </si>
  <si>
    <t>680-690</t>
  </si>
  <si>
    <t>ASIANPAINT 3100 CE MAR</t>
  </si>
  <si>
    <t>Part Profit of Rs.12.5/-</t>
  </si>
  <si>
    <t>Part Profit of Rs.46/-</t>
  </si>
  <si>
    <t>PCBL</t>
  </si>
  <si>
    <t>RBA</t>
  </si>
  <si>
    <t>SONACOMS</t>
  </si>
  <si>
    <t>PRIYA MITTAL</t>
  </si>
  <si>
    <t>RAHUL GARG</t>
  </si>
  <si>
    <t>BHARTI GARG</t>
  </si>
  <si>
    <t>REETA GOEL</t>
  </si>
  <si>
    <t>BCLENTERPR</t>
  </si>
  <si>
    <t>KEDARNATHPARIDA</t>
  </si>
  <si>
    <t>DML</t>
  </si>
  <si>
    <t>VISHALVIPINBHAIBHATT</t>
  </si>
  <si>
    <t>SURENDRA ABHAY CHAPLOT</t>
  </si>
  <si>
    <t>P S SHETH</t>
  </si>
  <si>
    <t>ELEMARB</t>
  </si>
  <si>
    <t>NISHITH RAMESH PAREKH</t>
  </si>
  <si>
    <t>RAJESH RAMSWAROOP AGRAWAL</t>
  </si>
  <si>
    <t>MAKWANA DIXIT CHANDUBHAI</t>
  </si>
  <si>
    <t>SHIVANG R VACHHETA</t>
  </si>
  <si>
    <t>SEJAL TARAKBHAI AGRAWAL</t>
  </si>
  <si>
    <t>AMIT BECHU YADAV</t>
  </si>
  <si>
    <t>FRANKLIN</t>
  </si>
  <si>
    <t>MIDLAND FINANCIAL ADVISORY PRIVATE LIMITED</t>
  </si>
  <si>
    <t>GBFL</t>
  </si>
  <si>
    <t>NISHIL SURENDRABHAI MARFATIA</t>
  </si>
  <si>
    <t>GETALONG</t>
  </si>
  <si>
    <t>MANISHA ART JEWELLERS P LTD</t>
  </si>
  <si>
    <t>GGENG</t>
  </si>
  <si>
    <t>SANGEETA BERIWAL</t>
  </si>
  <si>
    <t>IFL</t>
  </si>
  <si>
    <t>CHITRESH KUMAR LUNAWAT</t>
  </si>
  <si>
    <t>IMCAP</t>
  </si>
  <si>
    <t>NIPPON TUBES LIMITED</t>
  </si>
  <si>
    <t>JANUSCORP</t>
  </si>
  <si>
    <t>SHARADA RAMDAS PAI</t>
  </si>
  <si>
    <t>RAJESHKUMAR RAMESHCHANDRA GUPTA</t>
  </si>
  <si>
    <t>RIPALBEN DHARMIKKUMAR PARIKH</t>
  </si>
  <si>
    <t>JYOTIRES</t>
  </si>
  <si>
    <t>MANOJ RAJNIKANT SHAH</t>
  </si>
  <si>
    <t>DESERET MUTUAL EMPLOYEE PENSION PLAN TRUST</t>
  </si>
  <si>
    <t>JACKSON INVESTMENTS LIMITED</t>
  </si>
  <si>
    <t>KARIKISH VYAPAAR PRIVATE LIMITED</t>
  </si>
  <si>
    <t>MARUTIIPL</t>
  </si>
  <si>
    <t>SUNFLOWER BROKING PRIVATE LIMITED</t>
  </si>
  <si>
    <t>MAYUKH</t>
  </si>
  <si>
    <t>KARANSINGH KISHANSINGH TOMAR</t>
  </si>
  <si>
    <t>RAJ DEVANGBHAI PATEL</t>
  </si>
  <si>
    <t>NATURAL</t>
  </si>
  <si>
    <t>NEOINFRA</t>
  </si>
  <si>
    <t>NEURO PROPERTIES PRIVATE LIMITED</t>
  </si>
  <si>
    <t>SANJAYAGGARWAL</t>
  </si>
  <si>
    <t>ONTIC</t>
  </si>
  <si>
    <t>ANKIT GUPTA</t>
  </si>
  <si>
    <t>JYOTIBEN CHANDULAL SANGHVI</t>
  </si>
  <si>
    <t>PANTH</t>
  </si>
  <si>
    <t>SEJAL P PATEL</t>
  </si>
  <si>
    <t>SHREENARAYAN LOHIA SONS HUF</t>
  </si>
  <si>
    <t>HANSABEN BHARATKUMAR PATEL</t>
  </si>
  <si>
    <t>POLYMAC</t>
  </si>
  <si>
    <t>GAJANAND AGARWAL</t>
  </si>
  <si>
    <t>PRADHIN</t>
  </si>
  <si>
    <t>MALAY SHAILESHBHAI PATEL</t>
  </si>
  <si>
    <t>ASHISH JASHWANTBHAI DESAI</t>
  </si>
  <si>
    <t>PTIL</t>
  </si>
  <si>
    <t>ANUSTUP TRADING PRIVATE LIMITED</t>
  </si>
  <si>
    <t>SHAH NISHITH</t>
  </si>
  <si>
    <t>SHARIKA</t>
  </si>
  <si>
    <t>VISESHINFO</t>
  </si>
  <si>
    <t>OMKAM CAPITAL MARKETS PRIVATE LIMITED</t>
  </si>
  <si>
    <t>WORL</t>
  </si>
  <si>
    <t>JAYANTILAL HANSRAJ HUF</t>
  </si>
  <si>
    <t>AARTISURF</t>
  </si>
  <si>
    <t>Aarti Surfactants Limited</t>
  </si>
  <si>
    <t>PRADEEP KUMAR SONTHALIA</t>
  </si>
  <si>
    <t>Dhani Services Limited</t>
  </si>
  <si>
    <t>ZELKOVA BUILDERS PRIVATE LIMITED</t>
  </si>
  <si>
    <t>BOFA SECURITIES EUROPE SA</t>
  </si>
  <si>
    <t>JAKHARIA</t>
  </si>
  <si>
    <t>JAKHARIA FABRIC LIMITED</t>
  </si>
  <si>
    <t>VINOD HARILAL JHAVERI</t>
  </si>
  <si>
    <t>LIBAS</t>
  </si>
  <si>
    <t>Libas Consu Products Ltd</t>
  </si>
  <si>
    <t>MAANALU</t>
  </si>
  <si>
    <t>Maan Aluminium Limited</t>
  </si>
  <si>
    <t>MEGASTAR</t>
  </si>
  <si>
    <t>Megastar Foods Limited</t>
  </si>
  <si>
    <t>SANCO</t>
  </si>
  <si>
    <t>Sanco Industries Ltd.</t>
  </si>
  <si>
    <t>BALRAJ KRISHAN GUPTA</t>
  </si>
  <si>
    <t>SHALPAINTS</t>
  </si>
  <si>
    <t>Shalimar Paints Ltd</t>
  </si>
  <si>
    <t>DAMAN ISHWARDAS GUPTA</t>
  </si>
  <si>
    <t>HARSHA RAJESHBHAI JHAVERI</t>
  </si>
  <si>
    <t>KAILASH .</t>
  </si>
  <si>
    <t>VIPCLOTHNG</t>
  </si>
  <si>
    <t>Vip Clothing Ltd.</t>
  </si>
  <si>
    <t>MUKESH GOBINDRAM KIMTANI</t>
  </si>
  <si>
    <t>MANNAS DEVELOPERS</t>
  </si>
  <si>
    <t>NITYANAND SONTHALIA</t>
  </si>
  <si>
    <t>TAMARIND CAPITAL PTE LTD</t>
  </si>
  <si>
    <t>JASMINE CAPITAL INVESTMENTS PTE. LIMITED</t>
  </si>
  <si>
    <t>MAHIMTURA SUCHITRA NISHANT</t>
  </si>
  <si>
    <t>NAYNABA DEVENDRASINH CHUDASMA</t>
  </si>
  <si>
    <t>KAUSHIKA HEMANT KHAJANCHI</t>
  </si>
  <si>
    <t>LALITA JAYKUMAR PATHARE</t>
  </si>
  <si>
    <t>Retail Research Technical Calls &amp; Fundamental Performance Report for the month of Mar-2022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</si>
</sst>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6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1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165" fontId="3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3" borderId="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16" fontId="33" fillId="14" borderId="21" xfId="0" applyNumberFormat="1" applyFont="1" applyFill="1" applyBorder="1" applyAlignment="1">
      <alignment horizontal="center" vertical="center"/>
    </xf>
    <xf numFmtId="0" fontId="31" fillId="20" borderId="1" xfId="0" applyFont="1" applyFill="1" applyBorder="1" applyAlignment="1">
      <alignment horizontal="center" vertical="center"/>
    </xf>
    <xf numFmtId="15" fontId="31" fillId="20" borderId="1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43" fontId="31" fillId="20" borderId="1" xfId="0" applyNumberFormat="1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1" xfId="0" applyNumberFormat="1" applyFont="1" applyFill="1" applyBorder="1" applyAlignment="1">
      <alignment horizontal="center" vertical="center" wrapText="1"/>
    </xf>
    <xf numFmtId="16" fontId="32" fillId="23" borderId="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2" fontId="32" fillId="23" borderId="2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4" sqref="B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44623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J24" sqref="J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44623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7" t="s">
        <v>16</v>
      </c>
      <c r="B9" s="409" t="s">
        <v>17</v>
      </c>
      <c r="C9" s="409" t="s">
        <v>18</v>
      </c>
      <c r="D9" s="409" t="s">
        <v>19</v>
      </c>
      <c r="E9" s="23" t="s">
        <v>20</v>
      </c>
      <c r="F9" s="23" t="s">
        <v>21</v>
      </c>
      <c r="G9" s="404" t="s">
        <v>22</v>
      </c>
      <c r="H9" s="405"/>
      <c r="I9" s="406"/>
      <c r="J9" s="404" t="s">
        <v>23</v>
      </c>
      <c r="K9" s="405"/>
      <c r="L9" s="406"/>
      <c r="M9" s="23"/>
      <c r="N9" s="24"/>
      <c r="O9" s="24"/>
      <c r="P9" s="24"/>
    </row>
    <row r="10" spans="1:16" ht="59.25" customHeight="1">
      <c r="A10" s="408"/>
      <c r="B10" s="410"/>
      <c r="C10" s="410"/>
      <c r="D10" s="41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16613.45</v>
      </c>
      <c r="F11" s="32">
        <v>16586.483333333334</v>
      </c>
      <c r="G11" s="33">
        <v>16494.966666666667</v>
      </c>
      <c r="H11" s="33">
        <v>16376.483333333334</v>
      </c>
      <c r="I11" s="33">
        <v>16284.966666666667</v>
      </c>
      <c r="J11" s="33">
        <v>16704.966666666667</v>
      </c>
      <c r="K11" s="33">
        <v>16796.483333333337</v>
      </c>
      <c r="L11" s="33">
        <v>16914.966666666667</v>
      </c>
      <c r="M11" s="34">
        <v>16678</v>
      </c>
      <c r="N11" s="34">
        <v>16468</v>
      </c>
      <c r="O11" s="35">
        <v>15460600</v>
      </c>
      <c r="P11" s="36">
        <v>0.12359419910682815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35463.4</v>
      </c>
      <c r="F12" s="37">
        <v>35351.366666666661</v>
      </c>
      <c r="G12" s="38">
        <v>35047.733333333323</v>
      </c>
      <c r="H12" s="38">
        <v>34632.066666666658</v>
      </c>
      <c r="I12" s="38">
        <v>34328.43333333332</v>
      </c>
      <c r="J12" s="38">
        <v>35767.033333333326</v>
      </c>
      <c r="K12" s="38">
        <v>36070.666666666672</v>
      </c>
      <c r="L12" s="38">
        <v>36486.333333333328</v>
      </c>
      <c r="M12" s="28">
        <v>35655</v>
      </c>
      <c r="N12" s="28">
        <v>34935.699999999997</v>
      </c>
      <c r="O12" s="39">
        <v>3829025</v>
      </c>
      <c r="P12" s="40">
        <v>0.39028729632823494</v>
      </c>
    </row>
    <row r="13" spans="1:16" ht="12.75" customHeight="1">
      <c r="A13" s="28">
        <v>3</v>
      </c>
      <c r="B13" s="29" t="s">
        <v>35</v>
      </c>
      <c r="C13" s="30" t="s">
        <v>828</v>
      </c>
      <c r="D13" s="31">
        <v>44649</v>
      </c>
      <c r="E13" s="37">
        <v>16587.900000000001</v>
      </c>
      <c r="F13" s="37">
        <v>16541.066666666666</v>
      </c>
      <c r="G13" s="38">
        <v>16402.283333333333</v>
      </c>
      <c r="H13" s="38">
        <v>16216.666666666668</v>
      </c>
      <c r="I13" s="38">
        <v>16077.883333333335</v>
      </c>
      <c r="J13" s="38">
        <v>16726.683333333331</v>
      </c>
      <c r="K13" s="38">
        <v>16865.466666666664</v>
      </c>
      <c r="L13" s="38">
        <v>17051.083333333328</v>
      </c>
      <c r="M13" s="28">
        <v>16679.849999999999</v>
      </c>
      <c r="N13" s="28">
        <v>16355.45</v>
      </c>
      <c r="O13" s="39">
        <v>3320</v>
      </c>
      <c r="P13" s="40">
        <v>2.4691358024691357E-2</v>
      </c>
    </row>
    <row r="14" spans="1:16" ht="12.75" customHeight="1">
      <c r="A14" s="28">
        <v>4</v>
      </c>
      <c r="B14" s="29" t="s">
        <v>35</v>
      </c>
      <c r="C14" s="30" t="s">
        <v>862</v>
      </c>
      <c r="D14" s="31">
        <v>44649</v>
      </c>
      <c r="E14" s="37">
        <v>6950.05</v>
      </c>
      <c r="F14" s="37">
        <v>6910.2333333333336</v>
      </c>
      <c r="G14" s="38">
        <v>6700.8666666666668</v>
      </c>
      <c r="H14" s="38">
        <v>6451.6833333333334</v>
      </c>
      <c r="I14" s="38">
        <v>6242.3166666666666</v>
      </c>
      <c r="J14" s="38">
        <v>7159.416666666667</v>
      </c>
      <c r="K14" s="38">
        <v>7368.7833333333338</v>
      </c>
      <c r="L14" s="38">
        <v>7617.9666666666672</v>
      </c>
      <c r="M14" s="28">
        <v>7119.6</v>
      </c>
      <c r="N14" s="28">
        <v>6661.05</v>
      </c>
      <c r="O14" s="39">
        <v>1725</v>
      </c>
      <c r="P14" s="40">
        <v>-0.08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906.35</v>
      </c>
      <c r="F15" s="37">
        <v>909.2166666666667</v>
      </c>
      <c r="G15" s="38">
        <v>894.38333333333344</v>
      </c>
      <c r="H15" s="38">
        <v>882.41666666666674</v>
      </c>
      <c r="I15" s="38">
        <v>867.58333333333348</v>
      </c>
      <c r="J15" s="38">
        <v>921.18333333333339</v>
      </c>
      <c r="K15" s="38">
        <v>936.01666666666665</v>
      </c>
      <c r="L15" s="38">
        <v>947.98333333333335</v>
      </c>
      <c r="M15" s="28">
        <v>924.05</v>
      </c>
      <c r="N15" s="28">
        <v>897.25</v>
      </c>
      <c r="O15" s="39">
        <v>2282250</v>
      </c>
      <c r="P15" s="40">
        <v>4.4340723453908985E-2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44651</v>
      </c>
      <c r="E16" s="37">
        <v>17209.349999999999</v>
      </c>
      <c r="F16" s="37">
        <v>17203.783333333336</v>
      </c>
      <c r="G16" s="38">
        <v>16907.616666666672</v>
      </c>
      <c r="H16" s="38">
        <v>16605.883333333335</v>
      </c>
      <c r="I16" s="38">
        <v>16309.716666666671</v>
      </c>
      <c r="J16" s="38">
        <v>17505.516666666674</v>
      </c>
      <c r="K16" s="38">
        <v>17801.683333333338</v>
      </c>
      <c r="L16" s="38">
        <v>18103.416666666675</v>
      </c>
      <c r="M16" s="28">
        <v>17499.95</v>
      </c>
      <c r="N16" s="28">
        <v>16902.05</v>
      </c>
      <c r="O16" s="39">
        <v>36825</v>
      </c>
      <c r="P16" s="40">
        <v>-1.6688918558077435E-2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44651</v>
      </c>
      <c r="E17" s="37">
        <v>104.95</v>
      </c>
      <c r="F17" s="37">
        <v>104.76666666666667</v>
      </c>
      <c r="G17" s="38">
        <v>103.18333333333334</v>
      </c>
      <c r="H17" s="38">
        <v>101.41666666666667</v>
      </c>
      <c r="I17" s="38">
        <v>99.833333333333343</v>
      </c>
      <c r="J17" s="38">
        <v>106.53333333333333</v>
      </c>
      <c r="K17" s="38">
        <v>108.11666666666667</v>
      </c>
      <c r="L17" s="38">
        <v>109.88333333333333</v>
      </c>
      <c r="M17" s="28">
        <v>106.35</v>
      </c>
      <c r="N17" s="28">
        <v>103</v>
      </c>
      <c r="O17" s="39">
        <v>16354800</v>
      </c>
      <c r="P17" s="40">
        <v>-1.1961722488038277E-2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44651</v>
      </c>
      <c r="E18" s="37">
        <v>272.7</v>
      </c>
      <c r="F18" s="37">
        <v>271.11666666666662</v>
      </c>
      <c r="G18" s="38">
        <v>268.13333333333321</v>
      </c>
      <c r="H18" s="38">
        <v>263.56666666666661</v>
      </c>
      <c r="I18" s="38">
        <v>260.5833333333332</v>
      </c>
      <c r="J18" s="38">
        <v>275.68333333333322</v>
      </c>
      <c r="K18" s="38">
        <v>278.66666666666669</v>
      </c>
      <c r="L18" s="38">
        <v>283.23333333333323</v>
      </c>
      <c r="M18" s="28">
        <v>274.10000000000002</v>
      </c>
      <c r="N18" s="28">
        <v>266.55</v>
      </c>
      <c r="O18" s="39">
        <v>13015600</v>
      </c>
      <c r="P18" s="40">
        <v>-3.1346749226006193E-2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44651</v>
      </c>
      <c r="E19" s="37">
        <v>2068.5</v>
      </c>
      <c r="F19" s="37">
        <v>2069.5499999999997</v>
      </c>
      <c r="G19" s="38">
        <v>2040.4499999999994</v>
      </c>
      <c r="H19" s="38">
        <v>2012.3999999999996</v>
      </c>
      <c r="I19" s="38">
        <v>1983.2999999999993</v>
      </c>
      <c r="J19" s="38">
        <v>2097.5999999999995</v>
      </c>
      <c r="K19" s="38">
        <v>2126.6999999999998</v>
      </c>
      <c r="L19" s="38">
        <v>2154.7499999999995</v>
      </c>
      <c r="M19" s="28">
        <v>2098.65</v>
      </c>
      <c r="N19" s="28">
        <v>2041.5</v>
      </c>
      <c r="O19" s="39">
        <v>2193500</v>
      </c>
      <c r="P19" s="40">
        <v>-1.0041746586934446E-2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44651</v>
      </c>
      <c r="E20" s="37">
        <v>1647.25</v>
      </c>
      <c r="F20" s="37">
        <v>1646.95</v>
      </c>
      <c r="G20" s="38">
        <v>1625.9</v>
      </c>
      <c r="H20" s="38">
        <v>1604.55</v>
      </c>
      <c r="I20" s="38">
        <v>1583.5</v>
      </c>
      <c r="J20" s="38">
        <v>1668.3000000000002</v>
      </c>
      <c r="K20" s="38">
        <v>1689.35</v>
      </c>
      <c r="L20" s="38">
        <v>1710.7000000000003</v>
      </c>
      <c r="M20" s="28">
        <v>1668</v>
      </c>
      <c r="N20" s="28">
        <v>1625.6</v>
      </c>
      <c r="O20" s="39">
        <v>20654500</v>
      </c>
      <c r="P20" s="40">
        <v>-1.0640098662733054E-3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44651</v>
      </c>
      <c r="E21" s="37">
        <v>712.25</v>
      </c>
      <c r="F21" s="37">
        <v>708.75</v>
      </c>
      <c r="G21" s="38">
        <v>699.1</v>
      </c>
      <c r="H21" s="38">
        <v>685.95</v>
      </c>
      <c r="I21" s="38">
        <v>676.30000000000007</v>
      </c>
      <c r="J21" s="38">
        <v>721.9</v>
      </c>
      <c r="K21" s="38">
        <v>731.55000000000007</v>
      </c>
      <c r="L21" s="38">
        <v>744.69999999999993</v>
      </c>
      <c r="M21" s="28">
        <v>718.4</v>
      </c>
      <c r="N21" s="28">
        <v>695.6</v>
      </c>
      <c r="O21" s="39">
        <v>84668750</v>
      </c>
      <c r="P21" s="40">
        <v>-3.046716316858497E-3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44651</v>
      </c>
      <c r="E22" s="37">
        <v>3256.5</v>
      </c>
      <c r="F22" s="37">
        <v>3259.9</v>
      </c>
      <c r="G22" s="38">
        <v>3222.8500000000004</v>
      </c>
      <c r="H22" s="38">
        <v>3189.2000000000003</v>
      </c>
      <c r="I22" s="38">
        <v>3152.1500000000005</v>
      </c>
      <c r="J22" s="38">
        <v>3293.55</v>
      </c>
      <c r="K22" s="38">
        <v>3330.6000000000004</v>
      </c>
      <c r="L22" s="38">
        <v>3364.25</v>
      </c>
      <c r="M22" s="28">
        <v>3296.95</v>
      </c>
      <c r="N22" s="28">
        <v>3226.25</v>
      </c>
      <c r="O22" s="39">
        <v>257600</v>
      </c>
      <c r="P22" s="40">
        <v>-1.9786910197869101E-2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44651</v>
      </c>
      <c r="E23" s="37">
        <v>562.79999999999995</v>
      </c>
      <c r="F23" s="37">
        <v>560.4</v>
      </c>
      <c r="G23" s="38">
        <v>553.5</v>
      </c>
      <c r="H23" s="38">
        <v>544.20000000000005</v>
      </c>
      <c r="I23" s="38">
        <v>537.30000000000007</v>
      </c>
      <c r="J23" s="38">
        <v>569.69999999999993</v>
      </c>
      <c r="K23" s="38">
        <v>576.5999999999998</v>
      </c>
      <c r="L23" s="38">
        <v>585.89999999999986</v>
      </c>
      <c r="M23" s="28">
        <v>567.29999999999995</v>
      </c>
      <c r="N23" s="28">
        <v>551.1</v>
      </c>
      <c r="O23" s="39">
        <v>7118000</v>
      </c>
      <c r="P23" s="40">
        <v>-1.8883528600964851E-2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44651</v>
      </c>
      <c r="E24" s="37">
        <v>299.05</v>
      </c>
      <c r="F24" s="37">
        <v>301.15000000000003</v>
      </c>
      <c r="G24" s="38">
        <v>293.60000000000008</v>
      </c>
      <c r="H24" s="38">
        <v>288.15000000000003</v>
      </c>
      <c r="I24" s="38">
        <v>280.60000000000008</v>
      </c>
      <c r="J24" s="38">
        <v>306.60000000000008</v>
      </c>
      <c r="K24" s="38">
        <v>314.15000000000003</v>
      </c>
      <c r="L24" s="38">
        <v>319.60000000000008</v>
      </c>
      <c r="M24" s="28">
        <v>308.7</v>
      </c>
      <c r="N24" s="28">
        <v>295.7</v>
      </c>
      <c r="O24" s="39">
        <v>22822500</v>
      </c>
      <c r="P24" s="40">
        <v>3.9559989068051381E-2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44651</v>
      </c>
      <c r="E25" s="37">
        <v>737.55</v>
      </c>
      <c r="F25" s="37">
        <v>733.56666666666661</v>
      </c>
      <c r="G25" s="38">
        <v>726.53333333333319</v>
      </c>
      <c r="H25" s="38">
        <v>715.51666666666654</v>
      </c>
      <c r="I25" s="38">
        <v>708.48333333333312</v>
      </c>
      <c r="J25" s="38">
        <v>744.58333333333326</v>
      </c>
      <c r="K25" s="38">
        <v>751.61666666666656</v>
      </c>
      <c r="L25" s="38">
        <v>762.63333333333333</v>
      </c>
      <c r="M25" s="28">
        <v>740.6</v>
      </c>
      <c r="N25" s="28">
        <v>722.55</v>
      </c>
      <c r="O25" s="39">
        <v>1551900</v>
      </c>
      <c r="P25" s="40">
        <v>-2.2486772486772486E-2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44651</v>
      </c>
      <c r="E26" s="37">
        <v>4869.25</v>
      </c>
      <c r="F26" s="37">
        <v>4848.7166666666672</v>
      </c>
      <c r="G26" s="38">
        <v>4798.9833333333345</v>
      </c>
      <c r="H26" s="38">
        <v>4728.7166666666672</v>
      </c>
      <c r="I26" s="38">
        <v>4678.9833333333345</v>
      </c>
      <c r="J26" s="38">
        <v>4918.9833333333345</v>
      </c>
      <c r="K26" s="38">
        <v>4968.7166666666681</v>
      </c>
      <c r="L26" s="38">
        <v>5038.9833333333345</v>
      </c>
      <c r="M26" s="28">
        <v>4898.45</v>
      </c>
      <c r="N26" s="28">
        <v>4778.45</v>
      </c>
      <c r="O26" s="39">
        <v>2298625</v>
      </c>
      <c r="P26" s="40">
        <v>-5.1917921220870279E-2</v>
      </c>
    </row>
    <row r="27" spans="1:16" ht="12.75" customHeight="1">
      <c r="A27" s="28">
        <v>17</v>
      </c>
      <c r="B27" s="254" t="s">
        <v>49</v>
      </c>
      <c r="C27" s="30" t="s">
        <v>54</v>
      </c>
      <c r="D27" s="31">
        <v>44651</v>
      </c>
      <c r="E27" s="37">
        <v>181.5</v>
      </c>
      <c r="F27" s="37">
        <v>181.71666666666667</v>
      </c>
      <c r="G27" s="38">
        <v>179.03333333333333</v>
      </c>
      <c r="H27" s="38">
        <v>176.56666666666666</v>
      </c>
      <c r="I27" s="38">
        <v>173.88333333333333</v>
      </c>
      <c r="J27" s="38">
        <v>184.18333333333334</v>
      </c>
      <c r="K27" s="38">
        <v>186.86666666666667</v>
      </c>
      <c r="L27" s="38">
        <v>189.33333333333334</v>
      </c>
      <c r="M27" s="28">
        <v>184.4</v>
      </c>
      <c r="N27" s="28">
        <v>179.25</v>
      </c>
      <c r="O27" s="39">
        <v>12082500</v>
      </c>
      <c r="P27" s="40">
        <v>3.7124463519313304E-2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44651</v>
      </c>
      <c r="E28" s="37">
        <v>118.25</v>
      </c>
      <c r="F28" s="37">
        <v>117.8</v>
      </c>
      <c r="G28" s="38">
        <v>116.89999999999999</v>
      </c>
      <c r="H28" s="38">
        <v>115.55</v>
      </c>
      <c r="I28" s="38">
        <v>114.64999999999999</v>
      </c>
      <c r="J28" s="38">
        <v>119.14999999999999</v>
      </c>
      <c r="K28" s="38">
        <v>120.05</v>
      </c>
      <c r="L28" s="38">
        <v>121.39999999999999</v>
      </c>
      <c r="M28" s="28">
        <v>118.7</v>
      </c>
      <c r="N28" s="28">
        <v>116.45</v>
      </c>
      <c r="O28" s="39">
        <v>43735500</v>
      </c>
      <c r="P28" s="40">
        <v>8.2414522775364735E-2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44651</v>
      </c>
      <c r="E29" s="37">
        <v>3034</v>
      </c>
      <c r="F29" s="37">
        <v>3044.4833333333336</v>
      </c>
      <c r="G29" s="38">
        <v>2978.5166666666673</v>
      </c>
      <c r="H29" s="38">
        <v>2923.0333333333338</v>
      </c>
      <c r="I29" s="38">
        <v>2857.0666666666675</v>
      </c>
      <c r="J29" s="38">
        <v>3099.9666666666672</v>
      </c>
      <c r="K29" s="38">
        <v>3165.9333333333334</v>
      </c>
      <c r="L29" s="38">
        <v>3221.416666666667</v>
      </c>
      <c r="M29" s="28">
        <v>3110.45</v>
      </c>
      <c r="N29" s="28">
        <v>2989</v>
      </c>
      <c r="O29" s="39">
        <v>5092950</v>
      </c>
      <c r="P29" s="40">
        <v>5.8583276173847974E-2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44651</v>
      </c>
      <c r="E30" s="37">
        <v>1909.3</v>
      </c>
      <c r="F30" s="37">
        <v>1914.4333333333334</v>
      </c>
      <c r="G30" s="38">
        <v>1879.8666666666668</v>
      </c>
      <c r="H30" s="38">
        <v>1850.4333333333334</v>
      </c>
      <c r="I30" s="38">
        <v>1815.8666666666668</v>
      </c>
      <c r="J30" s="38">
        <v>1943.8666666666668</v>
      </c>
      <c r="K30" s="38">
        <v>1978.4333333333334</v>
      </c>
      <c r="L30" s="38">
        <v>2007.8666666666668</v>
      </c>
      <c r="M30" s="28">
        <v>1949</v>
      </c>
      <c r="N30" s="28">
        <v>1885</v>
      </c>
      <c r="O30" s="39">
        <v>1044450</v>
      </c>
      <c r="P30" s="40">
        <v>-2.0123839009287926E-2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44651</v>
      </c>
      <c r="E31" s="37">
        <v>9082.85</v>
      </c>
      <c r="F31" s="37">
        <v>9121</v>
      </c>
      <c r="G31" s="38">
        <v>8891.9500000000007</v>
      </c>
      <c r="H31" s="38">
        <v>8701.0500000000011</v>
      </c>
      <c r="I31" s="38">
        <v>8472.0000000000018</v>
      </c>
      <c r="J31" s="38">
        <v>9311.9</v>
      </c>
      <c r="K31" s="38">
        <v>9540.9499999999989</v>
      </c>
      <c r="L31" s="38">
        <v>9731.8499999999985</v>
      </c>
      <c r="M31" s="28">
        <v>9350.0499999999993</v>
      </c>
      <c r="N31" s="28">
        <v>8930.1</v>
      </c>
      <c r="O31" s="39">
        <v>90075</v>
      </c>
      <c r="P31" s="40">
        <v>2.5619128949615714E-2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44651</v>
      </c>
      <c r="E32" s="37">
        <v>1212.1500000000001</v>
      </c>
      <c r="F32" s="37">
        <v>1200.8000000000002</v>
      </c>
      <c r="G32" s="38">
        <v>1181.4000000000003</v>
      </c>
      <c r="H32" s="38">
        <v>1150.6500000000001</v>
      </c>
      <c r="I32" s="38">
        <v>1131.2500000000002</v>
      </c>
      <c r="J32" s="38">
        <v>1231.5500000000004</v>
      </c>
      <c r="K32" s="38">
        <v>1250.95</v>
      </c>
      <c r="L32" s="38">
        <v>1281.7000000000005</v>
      </c>
      <c r="M32" s="28">
        <v>1220.2</v>
      </c>
      <c r="N32" s="28">
        <v>1170.05</v>
      </c>
      <c r="O32" s="39">
        <v>2563000</v>
      </c>
      <c r="P32" s="40">
        <v>5.6036258755665432E-2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44651</v>
      </c>
      <c r="E33" s="37">
        <v>621.6</v>
      </c>
      <c r="F33" s="37">
        <v>621.33333333333337</v>
      </c>
      <c r="G33" s="38">
        <v>615.11666666666679</v>
      </c>
      <c r="H33" s="38">
        <v>608.63333333333344</v>
      </c>
      <c r="I33" s="38">
        <v>602.41666666666686</v>
      </c>
      <c r="J33" s="38">
        <v>627.81666666666672</v>
      </c>
      <c r="K33" s="38">
        <v>634.03333333333319</v>
      </c>
      <c r="L33" s="38">
        <v>640.51666666666665</v>
      </c>
      <c r="M33" s="28">
        <v>627.54999999999995</v>
      </c>
      <c r="N33" s="28">
        <v>614.85</v>
      </c>
      <c r="O33" s="39">
        <v>14487750</v>
      </c>
      <c r="P33" s="40">
        <v>1.6416732438831887E-2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44651</v>
      </c>
      <c r="E34" s="37">
        <v>750.5</v>
      </c>
      <c r="F34" s="37">
        <v>744.70000000000016</v>
      </c>
      <c r="G34" s="38">
        <v>733.00000000000034</v>
      </c>
      <c r="H34" s="38">
        <v>715.50000000000023</v>
      </c>
      <c r="I34" s="38">
        <v>703.80000000000041</v>
      </c>
      <c r="J34" s="38">
        <v>762.20000000000027</v>
      </c>
      <c r="K34" s="38">
        <v>773.90000000000009</v>
      </c>
      <c r="L34" s="38">
        <v>791.4000000000002</v>
      </c>
      <c r="M34" s="28">
        <v>756.4</v>
      </c>
      <c r="N34" s="28">
        <v>727.2</v>
      </c>
      <c r="O34" s="39">
        <v>44200800</v>
      </c>
      <c r="P34" s="40">
        <v>6.04900238965825E-2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44651</v>
      </c>
      <c r="E35" s="37">
        <v>3369.2</v>
      </c>
      <c r="F35" s="37">
        <v>3396.0666666666671</v>
      </c>
      <c r="G35" s="38">
        <v>3301.1333333333341</v>
      </c>
      <c r="H35" s="38">
        <v>3233.0666666666671</v>
      </c>
      <c r="I35" s="38">
        <v>3138.1333333333341</v>
      </c>
      <c r="J35" s="38">
        <v>3464.1333333333341</v>
      </c>
      <c r="K35" s="38">
        <v>3559.0666666666675</v>
      </c>
      <c r="L35" s="38">
        <v>3627.1333333333341</v>
      </c>
      <c r="M35" s="28">
        <v>3491</v>
      </c>
      <c r="N35" s="28">
        <v>3328</v>
      </c>
      <c r="O35" s="39">
        <v>1907000</v>
      </c>
      <c r="P35" s="40">
        <v>-4.458917835671343E-2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44651</v>
      </c>
      <c r="E36" s="37">
        <v>16086.3</v>
      </c>
      <c r="F36" s="37">
        <v>15965</v>
      </c>
      <c r="G36" s="38">
        <v>15775</v>
      </c>
      <c r="H36" s="38">
        <v>15463.7</v>
      </c>
      <c r="I36" s="38">
        <v>15273.7</v>
      </c>
      <c r="J36" s="38">
        <v>16276.3</v>
      </c>
      <c r="K36" s="38">
        <v>16466.3</v>
      </c>
      <c r="L36" s="38">
        <v>16777.599999999999</v>
      </c>
      <c r="M36" s="28">
        <v>16155</v>
      </c>
      <c r="N36" s="28">
        <v>15653.7</v>
      </c>
      <c r="O36" s="39">
        <v>639000</v>
      </c>
      <c r="P36" s="40">
        <v>4.953998584571833E-3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44651</v>
      </c>
      <c r="E37" s="37">
        <v>6852.1</v>
      </c>
      <c r="F37" s="37">
        <v>6868.2666666666664</v>
      </c>
      <c r="G37" s="38">
        <v>6743.833333333333</v>
      </c>
      <c r="H37" s="38">
        <v>6635.5666666666666</v>
      </c>
      <c r="I37" s="38">
        <v>6511.1333333333332</v>
      </c>
      <c r="J37" s="38">
        <v>6976.5333333333328</v>
      </c>
      <c r="K37" s="38">
        <v>7100.9666666666672</v>
      </c>
      <c r="L37" s="38">
        <v>7209.2333333333327</v>
      </c>
      <c r="M37" s="28">
        <v>6992.7</v>
      </c>
      <c r="N37" s="28">
        <v>6760</v>
      </c>
      <c r="O37" s="39">
        <v>4278250</v>
      </c>
      <c r="P37" s="40">
        <v>3.1556104765062237E-2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44651</v>
      </c>
      <c r="E38" s="37">
        <v>1808.7</v>
      </c>
      <c r="F38" s="37">
        <v>1805.55</v>
      </c>
      <c r="G38" s="38">
        <v>1794.1499999999999</v>
      </c>
      <c r="H38" s="38">
        <v>1779.6</v>
      </c>
      <c r="I38" s="38">
        <v>1768.1999999999998</v>
      </c>
      <c r="J38" s="38">
        <v>1820.1</v>
      </c>
      <c r="K38" s="38">
        <v>1831.5</v>
      </c>
      <c r="L38" s="38">
        <v>1846.05</v>
      </c>
      <c r="M38" s="28">
        <v>1816.95</v>
      </c>
      <c r="N38" s="28">
        <v>1791</v>
      </c>
      <c r="O38" s="39">
        <v>1552200</v>
      </c>
      <c r="P38" s="40">
        <v>6.7453625632377737E-3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44651</v>
      </c>
      <c r="E39" s="37">
        <v>410.7</v>
      </c>
      <c r="F39" s="37">
        <v>403.56666666666666</v>
      </c>
      <c r="G39" s="38">
        <v>393.33333333333331</v>
      </c>
      <c r="H39" s="38">
        <v>375.96666666666664</v>
      </c>
      <c r="I39" s="38">
        <v>365.73333333333329</v>
      </c>
      <c r="J39" s="38">
        <v>420.93333333333334</v>
      </c>
      <c r="K39" s="38">
        <v>431.16666666666669</v>
      </c>
      <c r="L39" s="38">
        <v>448.53333333333336</v>
      </c>
      <c r="M39" s="28">
        <v>413.8</v>
      </c>
      <c r="N39" s="28">
        <v>386.2</v>
      </c>
      <c r="O39" s="39">
        <v>6750400</v>
      </c>
      <c r="P39" s="40">
        <v>-1.2175134628892531E-2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44651</v>
      </c>
      <c r="E40" s="37">
        <v>293.05</v>
      </c>
      <c r="F40" s="37">
        <v>294.73333333333335</v>
      </c>
      <c r="G40" s="38">
        <v>284.56666666666672</v>
      </c>
      <c r="H40" s="38">
        <v>276.08333333333337</v>
      </c>
      <c r="I40" s="38">
        <v>265.91666666666674</v>
      </c>
      <c r="J40" s="38">
        <v>303.2166666666667</v>
      </c>
      <c r="K40" s="38">
        <v>313.38333333333333</v>
      </c>
      <c r="L40" s="38">
        <v>321.86666666666667</v>
      </c>
      <c r="M40" s="28">
        <v>304.89999999999998</v>
      </c>
      <c r="N40" s="28">
        <v>286.25</v>
      </c>
      <c r="O40" s="39">
        <v>23227200</v>
      </c>
      <c r="P40" s="40">
        <v>2.9766179873912696E-2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44651</v>
      </c>
      <c r="E41" s="37">
        <v>103.45</v>
      </c>
      <c r="F41" s="37">
        <v>103.8</v>
      </c>
      <c r="G41" s="38">
        <v>101.3</v>
      </c>
      <c r="H41" s="38">
        <v>99.15</v>
      </c>
      <c r="I41" s="38">
        <v>96.65</v>
      </c>
      <c r="J41" s="38">
        <v>105.94999999999999</v>
      </c>
      <c r="K41" s="38">
        <v>108.44999999999999</v>
      </c>
      <c r="L41" s="38">
        <v>110.59999999999998</v>
      </c>
      <c r="M41" s="28">
        <v>106.3</v>
      </c>
      <c r="N41" s="28">
        <v>101.65</v>
      </c>
      <c r="O41" s="39">
        <v>101099700</v>
      </c>
      <c r="P41" s="40">
        <v>3.4230999401555953E-2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44651</v>
      </c>
      <c r="E42" s="37">
        <v>1824.65</v>
      </c>
      <c r="F42" s="37">
        <v>1821.9333333333332</v>
      </c>
      <c r="G42" s="38">
        <v>1800.8166666666664</v>
      </c>
      <c r="H42" s="38">
        <v>1776.9833333333331</v>
      </c>
      <c r="I42" s="38">
        <v>1755.8666666666663</v>
      </c>
      <c r="J42" s="38">
        <v>1845.7666666666664</v>
      </c>
      <c r="K42" s="38">
        <v>1866.8833333333332</v>
      </c>
      <c r="L42" s="38">
        <v>1890.7166666666665</v>
      </c>
      <c r="M42" s="28">
        <v>1843.05</v>
      </c>
      <c r="N42" s="28">
        <v>1798.1</v>
      </c>
      <c r="O42" s="39">
        <v>1521300</v>
      </c>
      <c r="P42" s="40">
        <v>2.1040974529346623E-2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44651</v>
      </c>
      <c r="E43" s="37">
        <v>215.5</v>
      </c>
      <c r="F43" s="37">
        <v>214.18333333333331</v>
      </c>
      <c r="G43" s="38">
        <v>208.91666666666663</v>
      </c>
      <c r="H43" s="38">
        <v>202.33333333333331</v>
      </c>
      <c r="I43" s="38">
        <v>197.06666666666663</v>
      </c>
      <c r="J43" s="38">
        <v>220.76666666666662</v>
      </c>
      <c r="K43" s="38">
        <v>226.03333333333333</v>
      </c>
      <c r="L43" s="38">
        <v>232.61666666666662</v>
      </c>
      <c r="M43" s="28">
        <v>219.45</v>
      </c>
      <c r="N43" s="28">
        <v>207.6</v>
      </c>
      <c r="O43" s="39">
        <v>22218600</v>
      </c>
      <c r="P43" s="40">
        <v>-5.1119766309639728E-2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44651</v>
      </c>
      <c r="E44" s="37">
        <v>676.9</v>
      </c>
      <c r="F44" s="37">
        <v>675.26666666666665</v>
      </c>
      <c r="G44" s="38">
        <v>664.63333333333333</v>
      </c>
      <c r="H44" s="38">
        <v>652.36666666666667</v>
      </c>
      <c r="I44" s="38">
        <v>641.73333333333335</v>
      </c>
      <c r="J44" s="38">
        <v>687.5333333333333</v>
      </c>
      <c r="K44" s="38">
        <v>698.16666666666652</v>
      </c>
      <c r="L44" s="38">
        <v>710.43333333333328</v>
      </c>
      <c r="M44" s="28">
        <v>685.9</v>
      </c>
      <c r="N44" s="28">
        <v>663</v>
      </c>
      <c r="O44" s="39">
        <v>5128200</v>
      </c>
      <c r="P44" s="40">
        <v>8.4360804672290717E-3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44651</v>
      </c>
      <c r="E45" s="37">
        <v>664.8</v>
      </c>
      <c r="F45" s="37">
        <v>663.18333333333339</v>
      </c>
      <c r="G45" s="38">
        <v>656.76666666666677</v>
      </c>
      <c r="H45" s="38">
        <v>648.73333333333335</v>
      </c>
      <c r="I45" s="38">
        <v>642.31666666666672</v>
      </c>
      <c r="J45" s="38">
        <v>671.21666666666681</v>
      </c>
      <c r="K45" s="38">
        <v>677.63333333333333</v>
      </c>
      <c r="L45" s="38">
        <v>685.66666666666686</v>
      </c>
      <c r="M45" s="28">
        <v>669.6</v>
      </c>
      <c r="N45" s="28">
        <v>655.15</v>
      </c>
      <c r="O45" s="39">
        <v>5887500</v>
      </c>
      <c r="P45" s="40">
        <v>2.3868527455328029E-2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44651</v>
      </c>
      <c r="E46" s="37">
        <v>674.45</v>
      </c>
      <c r="F46" s="37">
        <v>675.4</v>
      </c>
      <c r="G46" s="38">
        <v>666.55</v>
      </c>
      <c r="H46" s="38">
        <v>658.65</v>
      </c>
      <c r="I46" s="38">
        <v>649.79999999999995</v>
      </c>
      <c r="J46" s="38">
        <v>683.3</v>
      </c>
      <c r="K46" s="38">
        <v>692.15000000000009</v>
      </c>
      <c r="L46" s="38">
        <v>700.05</v>
      </c>
      <c r="M46" s="28">
        <v>684.25</v>
      </c>
      <c r="N46" s="28">
        <v>667.5</v>
      </c>
      <c r="O46" s="39">
        <v>60009600</v>
      </c>
      <c r="P46" s="40">
        <v>3.5456110154905338E-2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44651</v>
      </c>
      <c r="E47" s="37">
        <v>50.4</v>
      </c>
      <c r="F47" s="37">
        <v>50.216666666666669</v>
      </c>
      <c r="G47" s="38">
        <v>49.283333333333339</v>
      </c>
      <c r="H47" s="38">
        <v>48.166666666666671</v>
      </c>
      <c r="I47" s="38">
        <v>47.233333333333341</v>
      </c>
      <c r="J47" s="38">
        <v>51.333333333333336</v>
      </c>
      <c r="K47" s="38">
        <v>52.266666666666673</v>
      </c>
      <c r="L47" s="38">
        <v>53.383333333333333</v>
      </c>
      <c r="M47" s="28">
        <v>51.15</v>
      </c>
      <c r="N47" s="28">
        <v>49.1</v>
      </c>
      <c r="O47" s="39">
        <v>109021500</v>
      </c>
      <c r="P47" s="40">
        <v>-1.4425851125216388E-3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44651</v>
      </c>
      <c r="E48" s="37">
        <v>346.05</v>
      </c>
      <c r="F48" s="37">
        <v>348.23333333333329</v>
      </c>
      <c r="G48" s="38">
        <v>342.21666666666658</v>
      </c>
      <c r="H48" s="38">
        <v>338.38333333333327</v>
      </c>
      <c r="I48" s="38">
        <v>332.36666666666656</v>
      </c>
      <c r="J48" s="38">
        <v>352.06666666666661</v>
      </c>
      <c r="K48" s="38">
        <v>358.08333333333337</v>
      </c>
      <c r="L48" s="38">
        <v>361.91666666666663</v>
      </c>
      <c r="M48" s="28">
        <v>354.25</v>
      </c>
      <c r="N48" s="28">
        <v>344.4</v>
      </c>
      <c r="O48" s="39">
        <v>17735300</v>
      </c>
      <c r="P48" s="40">
        <v>7.605358638012838E-2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44651</v>
      </c>
      <c r="E49" s="37">
        <v>15490.85</v>
      </c>
      <c r="F49" s="37">
        <v>15506.199999999999</v>
      </c>
      <c r="G49" s="38">
        <v>15364.649999999998</v>
      </c>
      <c r="H49" s="38">
        <v>15238.449999999999</v>
      </c>
      <c r="I49" s="38">
        <v>15096.899999999998</v>
      </c>
      <c r="J49" s="38">
        <v>15632.399999999998</v>
      </c>
      <c r="K49" s="38">
        <v>15773.949999999997</v>
      </c>
      <c r="L49" s="38">
        <v>15900.149999999998</v>
      </c>
      <c r="M49" s="28">
        <v>15647.75</v>
      </c>
      <c r="N49" s="28">
        <v>15380</v>
      </c>
      <c r="O49" s="39">
        <v>127800</v>
      </c>
      <c r="P49" s="40">
        <v>3.6496350364963501E-2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44651</v>
      </c>
      <c r="E50" s="37">
        <v>341.15</v>
      </c>
      <c r="F50" s="37">
        <v>344.16666666666669</v>
      </c>
      <c r="G50" s="38">
        <v>335.33333333333337</v>
      </c>
      <c r="H50" s="38">
        <v>329.51666666666671</v>
      </c>
      <c r="I50" s="38">
        <v>320.68333333333339</v>
      </c>
      <c r="J50" s="38">
        <v>349.98333333333335</v>
      </c>
      <c r="K50" s="38">
        <v>358.81666666666672</v>
      </c>
      <c r="L50" s="38">
        <v>364.63333333333333</v>
      </c>
      <c r="M50" s="28">
        <v>353</v>
      </c>
      <c r="N50" s="28">
        <v>338.35</v>
      </c>
      <c r="O50" s="39">
        <v>23403600</v>
      </c>
      <c r="P50" s="40">
        <v>2.2893556761859807E-2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44651</v>
      </c>
      <c r="E51" s="37">
        <v>3391.85</v>
      </c>
      <c r="F51" s="37">
        <v>3390.65</v>
      </c>
      <c r="G51" s="38">
        <v>3373.55</v>
      </c>
      <c r="H51" s="38">
        <v>3355.25</v>
      </c>
      <c r="I51" s="38">
        <v>3338.15</v>
      </c>
      <c r="J51" s="38">
        <v>3408.9500000000003</v>
      </c>
      <c r="K51" s="38">
        <v>3426.0499999999997</v>
      </c>
      <c r="L51" s="38">
        <v>3444.3500000000004</v>
      </c>
      <c r="M51" s="28">
        <v>3407.75</v>
      </c>
      <c r="N51" s="28">
        <v>3372.35</v>
      </c>
      <c r="O51" s="39">
        <v>1730400</v>
      </c>
      <c r="P51" s="40">
        <v>2.3178807947019868E-2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44651</v>
      </c>
      <c r="E52" s="37">
        <v>420.8</v>
      </c>
      <c r="F52" s="37">
        <v>415.91666666666669</v>
      </c>
      <c r="G52" s="38">
        <v>408.03333333333336</v>
      </c>
      <c r="H52" s="38">
        <v>395.26666666666665</v>
      </c>
      <c r="I52" s="38">
        <v>387.38333333333333</v>
      </c>
      <c r="J52" s="38">
        <v>428.68333333333339</v>
      </c>
      <c r="K52" s="38">
        <v>436.56666666666672</v>
      </c>
      <c r="L52" s="38">
        <v>449.33333333333343</v>
      </c>
      <c r="M52" s="28">
        <v>423.8</v>
      </c>
      <c r="N52" s="28">
        <v>403.15</v>
      </c>
      <c r="O52" s="39">
        <v>3560700</v>
      </c>
      <c r="P52" s="40">
        <v>-0.10781758957654723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44651</v>
      </c>
      <c r="E53" s="37">
        <v>355.3</v>
      </c>
      <c r="F53" s="37">
        <v>357.15000000000003</v>
      </c>
      <c r="G53" s="38">
        <v>350.75000000000006</v>
      </c>
      <c r="H53" s="38">
        <v>346.20000000000005</v>
      </c>
      <c r="I53" s="38">
        <v>339.80000000000007</v>
      </c>
      <c r="J53" s="38">
        <v>361.70000000000005</v>
      </c>
      <c r="K53" s="38">
        <v>368.1</v>
      </c>
      <c r="L53" s="38">
        <v>372.65000000000003</v>
      </c>
      <c r="M53" s="28">
        <v>363.55</v>
      </c>
      <c r="N53" s="28">
        <v>352.6</v>
      </c>
      <c r="O53" s="39">
        <v>20177300</v>
      </c>
      <c r="P53" s="40">
        <v>5.4546446299023616E-4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44651</v>
      </c>
      <c r="E54" s="37">
        <v>216.45</v>
      </c>
      <c r="F54" s="37">
        <v>215.9</v>
      </c>
      <c r="G54" s="38">
        <v>212.55</v>
      </c>
      <c r="H54" s="38">
        <v>208.65</v>
      </c>
      <c r="I54" s="38">
        <v>205.3</v>
      </c>
      <c r="J54" s="38">
        <v>219.8</v>
      </c>
      <c r="K54" s="38">
        <v>223.14999999999998</v>
      </c>
      <c r="L54" s="38">
        <v>227.05</v>
      </c>
      <c r="M54" s="28">
        <v>219.25</v>
      </c>
      <c r="N54" s="28">
        <v>212</v>
      </c>
      <c r="O54" s="39">
        <v>41493600</v>
      </c>
      <c r="P54" s="40">
        <v>-3.1136481577581734E-3</v>
      </c>
    </row>
    <row r="55" spans="1:16" ht="12.75" customHeight="1">
      <c r="A55" s="28">
        <v>45</v>
      </c>
      <c r="B55" s="29" t="s">
        <v>63</v>
      </c>
      <c r="C55" s="30" t="s">
        <v>329</v>
      </c>
      <c r="D55" s="31">
        <v>44651</v>
      </c>
      <c r="E55" s="37">
        <v>573.95000000000005</v>
      </c>
      <c r="F55" s="37">
        <v>573.11666666666667</v>
      </c>
      <c r="G55" s="38">
        <v>563.33333333333337</v>
      </c>
      <c r="H55" s="38">
        <v>552.7166666666667</v>
      </c>
      <c r="I55" s="38">
        <v>542.93333333333339</v>
      </c>
      <c r="J55" s="38">
        <v>583.73333333333335</v>
      </c>
      <c r="K55" s="38">
        <v>593.51666666666665</v>
      </c>
      <c r="L55" s="38">
        <v>604.13333333333333</v>
      </c>
      <c r="M55" s="28">
        <v>582.9</v>
      </c>
      <c r="N55" s="28">
        <v>562.5</v>
      </c>
      <c r="O55" s="39">
        <v>3174600</v>
      </c>
      <c r="P55" s="40">
        <v>2.2613065326633167E-2</v>
      </c>
    </row>
    <row r="56" spans="1:16" ht="12.75" customHeight="1">
      <c r="A56" s="28">
        <v>46</v>
      </c>
      <c r="B56" s="29" t="s">
        <v>44</v>
      </c>
      <c r="C56" s="30" t="s">
        <v>340</v>
      </c>
      <c r="D56" s="31">
        <v>44651</v>
      </c>
      <c r="E56" s="37">
        <v>385.75</v>
      </c>
      <c r="F56" s="37">
        <v>383.01666666666665</v>
      </c>
      <c r="G56" s="38">
        <v>375.23333333333329</v>
      </c>
      <c r="H56" s="38">
        <v>364.71666666666664</v>
      </c>
      <c r="I56" s="38">
        <v>356.93333333333328</v>
      </c>
      <c r="J56" s="38">
        <v>393.5333333333333</v>
      </c>
      <c r="K56" s="38">
        <v>401.31666666666661</v>
      </c>
      <c r="L56" s="38">
        <v>411.83333333333331</v>
      </c>
      <c r="M56" s="28">
        <v>390.8</v>
      </c>
      <c r="N56" s="28">
        <v>372.5</v>
      </c>
      <c r="O56" s="39">
        <v>1869000</v>
      </c>
      <c r="P56" s="40">
        <v>3.7468776019983351E-2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44651</v>
      </c>
      <c r="E57" s="37">
        <v>681.7</v>
      </c>
      <c r="F57" s="37">
        <v>681.75</v>
      </c>
      <c r="G57" s="38">
        <v>668.85</v>
      </c>
      <c r="H57" s="38">
        <v>656</v>
      </c>
      <c r="I57" s="38">
        <v>643.1</v>
      </c>
      <c r="J57" s="38">
        <v>694.6</v>
      </c>
      <c r="K57" s="38">
        <v>707.50000000000011</v>
      </c>
      <c r="L57" s="38">
        <v>720.35</v>
      </c>
      <c r="M57" s="28">
        <v>694.65</v>
      </c>
      <c r="N57" s="28">
        <v>668.9</v>
      </c>
      <c r="O57" s="39">
        <v>9188750</v>
      </c>
      <c r="P57" s="40">
        <v>2.5816355009768352E-2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44651</v>
      </c>
      <c r="E58" s="37">
        <v>924.95</v>
      </c>
      <c r="F58" s="37">
        <v>924.43333333333339</v>
      </c>
      <c r="G58" s="38">
        <v>916.21666666666681</v>
      </c>
      <c r="H58" s="38">
        <v>907.48333333333346</v>
      </c>
      <c r="I58" s="38">
        <v>899.26666666666688</v>
      </c>
      <c r="J58" s="38">
        <v>933.16666666666674</v>
      </c>
      <c r="K58" s="38">
        <v>941.38333333333344</v>
      </c>
      <c r="L58" s="38">
        <v>950.11666666666667</v>
      </c>
      <c r="M58" s="28">
        <v>932.65</v>
      </c>
      <c r="N58" s="28">
        <v>915.7</v>
      </c>
      <c r="O58" s="39">
        <v>9464650</v>
      </c>
      <c r="P58" s="40">
        <v>-4.3760683760683764E-3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44651</v>
      </c>
      <c r="E59" s="37">
        <v>182.9</v>
      </c>
      <c r="F59" s="37">
        <v>178.83333333333334</v>
      </c>
      <c r="G59" s="38">
        <v>173.81666666666669</v>
      </c>
      <c r="H59" s="38">
        <v>164.73333333333335</v>
      </c>
      <c r="I59" s="38">
        <v>159.7166666666667</v>
      </c>
      <c r="J59" s="38">
        <v>187.91666666666669</v>
      </c>
      <c r="K59" s="38">
        <v>192.93333333333334</v>
      </c>
      <c r="L59" s="38">
        <v>202.01666666666668</v>
      </c>
      <c r="M59" s="28">
        <v>183.85</v>
      </c>
      <c r="N59" s="28">
        <v>169.75</v>
      </c>
      <c r="O59" s="39">
        <v>36124200</v>
      </c>
      <c r="P59" s="40">
        <v>-8.0205325633622079E-2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44651</v>
      </c>
      <c r="E60" s="37">
        <v>4492.95</v>
      </c>
      <c r="F60" s="37">
        <v>4502.2666666666664</v>
      </c>
      <c r="G60" s="38">
        <v>4459.4833333333327</v>
      </c>
      <c r="H60" s="38">
        <v>4426.0166666666664</v>
      </c>
      <c r="I60" s="38">
        <v>4383.2333333333327</v>
      </c>
      <c r="J60" s="38">
        <v>4535.7333333333327</v>
      </c>
      <c r="K60" s="38">
        <v>4578.5166666666655</v>
      </c>
      <c r="L60" s="38">
        <v>4611.9833333333327</v>
      </c>
      <c r="M60" s="28">
        <v>4545.05</v>
      </c>
      <c r="N60" s="28">
        <v>4468.8</v>
      </c>
      <c r="O60" s="39">
        <v>522200</v>
      </c>
      <c r="P60" s="40">
        <v>-6.0905976398934148E-3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44651</v>
      </c>
      <c r="E61" s="37">
        <v>1430.55</v>
      </c>
      <c r="F61" s="37">
        <v>1423.45</v>
      </c>
      <c r="G61" s="38">
        <v>1414.1000000000001</v>
      </c>
      <c r="H61" s="38">
        <v>1397.65</v>
      </c>
      <c r="I61" s="38">
        <v>1388.3000000000002</v>
      </c>
      <c r="J61" s="38">
        <v>1439.9</v>
      </c>
      <c r="K61" s="38">
        <v>1449.25</v>
      </c>
      <c r="L61" s="38">
        <v>1465.7</v>
      </c>
      <c r="M61" s="28">
        <v>1432.8</v>
      </c>
      <c r="N61" s="28">
        <v>1407</v>
      </c>
      <c r="O61" s="39">
        <v>2018450</v>
      </c>
      <c r="P61" s="40">
        <v>3.7976961843052555E-2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44651</v>
      </c>
      <c r="E62" s="37">
        <v>602.65</v>
      </c>
      <c r="F62" s="37">
        <v>601.75</v>
      </c>
      <c r="G62" s="38">
        <v>594.9</v>
      </c>
      <c r="H62" s="38">
        <v>587.15</v>
      </c>
      <c r="I62" s="38">
        <v>580.29999999999995</v>
      </c>
      <c r="J62" s="38">
        <v>609.5</v>
      </c>
      <c r="K62" s="38">
        <v>616.34999999999991</v>
      </c>
      <c r="L62" s="38">
        <v>624.1</v>
      </c>
      <c r="M62" s="28">
        <v>608.6</v>
      </c>
      <c r="N62" s="28">
        <v>594</v>
      </c>
      <c r="O62" s="39">
        <v>5655200</v>
      </c>
      <c r="P62" s="40">
        <v>2.6724763979665941E-2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44651</v>
      </c>
      <c r="E63" s="37">
        <v>786.4</v>
      </c>
      <c r="F63" s="37">
        <v>782.06666666666661</v>
      </c>
      <c r="G63" s="38">
        <v>768.33333333333326</v>
      </c>
      <c r="H63" s="38">
        <v>750.26666666666665</v>
      </c>
      <c r="I63" s="38">
        <v>736.5333333333333</v>
      </c>
      <c r="J63" s="38">
        <v>800.13333333333321</v>
      </c>
      <c r="K63" s="38">
        <v>813.86666666666656</v>
      </c>
      <c r="L63" s="38">
        <v>831.93333333333317</v>
      </c>
      <c r="M63" s="28">
        <v>795.8</v>
      </c>
      <c r="N63" s="28">
        <v>764</v>
      </c>
      <c r="O63" s="39">
        <v>856250</v>
      </c>
      <c r="P63" s="40">
        <v>1.6320474777448073E-2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44651</v>
      </c>
      <c r="E64" s="37">
        <v>408.2</v>
      </c>
      <c r="F64" s="37">
        <v>414.36666666666662</v>
      </c>
      <c r="G64" s="38">
        <v>399.23333333333323</v>
      </c>
      <c r="H64" s="38">
        <v>390.26666666666659</v>
      </c>
      <c r="I64" s="38">
        <v>375.13333333333321</v>
      </c>
      <c r="J64" s="38">
        <v>423.33333333333326</v>
      </c>
      <c r="K64" s="38">
        <v>438.46666666666658</v>
      </c>
      <c r="L64" s="38">
        <v>447.43333333333328</v>
      </c>
      <c r="M64" s="28">
        <v>429.5</v>
      </c>
      <c r="N64" s="28">
        <v>405.4</v>
      </c>
      <c r="O64" s="39">
        <v>3945700</v>
      </c>
      <c r="P64" s="40">
        <v>-3.8853161843515539E-2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44651</v>
      </c>
      <c r="E65" s="37">
        <v>120.85</v>
      </c>
      <c r="F65" s="37">
        <v>121.95</v>
      </c>
      <c r="G65" s="38">
        <v>118.75</v>
      </c>
      <c r="H65" s="38">
        <v>116.64999999999999</v>
      </c>
      <c r="I65" s="38">
        <v>113.44999999999999</v>
      </c>
      <c r="J65" s="38">
        <v>124.05000000000001</v>
      </c>
      <c r="K65" s="38">
        <v>127.25000000000003</v>
      </c>
      <c r="L65" s="38">
        <v>129.35000000000002</v>
      </c>
      <c r="M65" s="28">
        <v>125.15</v>
      </c>
      <c r="N65" s="28">
        <v>119.85</v>
      </c>
      <c r="O65" s="39">
        <v>11481800</v>
      </c>
      <c r="P65" s="40">
        <v>2.6755852842809364E-2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44651</v>
      </c>
      <c r="E66" s="37">
        <v>962.85</v>
      </c>
      <c r="F66" s="37">
        <v>958.61666666666667</v>
      </c>
      <c r="G66" s="38">
        <v>947.48333333333335</v>
      </c>
      <c r="H66" s="38">
        <v>932.11666666666667</v>
      </c>
      <c r="I66" s="38">
        <v>920.98333333333335</v>
      </c>
      <c r="J66" s="38">
        <v>973.98333333333335</v>
      </c>
      <c r="K66" s="38">
        <v>985.11666666666679</v>
      </c>
      <c r="L66" s="38">
        <v>1000.4833333333333</v>
      </c>
      <c r="M66" s="28">
        <v>969.75</v>
      </c>
      <c r="N66" s="28">
        <v>943.25</v>
      </c>
      <c r="O66" s="39">
        <v>1375200</v>
      </c>
      <c r="P66" s="40">
        <v>-4.0201005025125629E-2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44651</v>
      </c>
      <c r="E67" s="37">
        <v>565.25</v>
      </c>
      <c r="F67" s="37">
        <v>564.83333333333337</v>
      </c>
      <c r="G67" s="38">
        <v>559.2166666666667</v>
      </c>
      <c r="H67" s="38">
        <v>553.18333333333328</v>
      </c>
      <c r="I67" s="38">
        <v>547.56666666666661</v>
      </c>
      <c r="J67" s="38">
        <v>570.86666666666679</v>
      </c>
      <c r="K67" s="38">
        <v>576.48333333333335</v>
      </c>
      <c r="L67" s="38">
        <v>582.51666666666688</v>
      </c>
      <c r="M67" s="28">
        <v>570.45000000000005</v>
      </c>
      <c r="N67" s="28">
        <v>558.79999999999995</v>
      </c>
      <c r="O67" s="39">
        <v>14128750</v>
      </c>
      <c r="P67" s="40">
        <v>2.1971066907775769E-2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44651</v>
      </c>
      <c r="E68" s="37">
        <v>1522.35</v>
      </c>
      <c r="F68" s="37">
        <v>1525.1333333333332</v>
      </c>
      <c r="G68" s="38">
        <v>1486.1666666666665</v>
      </c>
      <c r="H68" s="38">
        <v>1449.9833333333333</v>
      </c>
      <c r="I68" s="38">
        <v>1411.0166666666667</v>
      </c>
      <c r="J68" s="38">
        <v>1561.3166666666664</v>
      </c>
      <c r="K68" s="38">
        <v>1600.2833333333331</v>
      </c>
      <c r="L68" s="38">
        <v>1636.4666666666662</v>
      </c>
      <c r="M68" s="28">
        <v>1564.1</v>
      </c>
      <c r="N68" s="28">
        <v>1488.95</v>
      </c>
      <c r="O68" s="39">
        <v>643750</v>
      </c>
      <c r="P68" s="40">
        <v>6.9352159468438535E-2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44651</v>
      </c>
      <c r="E69" s="37">
        <v>1948.5</v>
      </c>
      <c r="F69" s="37">
        <v>1972.9333333333332</v>
      </c>
      <c r="G69" s="38">
        <v>1914.6666666666663</v>
      </c>
      <c r="H69" s="38">
        <v>1880.833333333333</v>
      </c>
      <c r="I69" s="38">
        <v>1822.5666666666662</v>
      </c>
      <c r="J69" s="38">
        <v>2006.7666666666664</v>
      </c>
      <c r="K69" s="38">
        <v>2065.0333333333333</v>
      </c>
      <c r="L69" s="38">
        <v>2098.8666666666668</v>
      </c>
      <c r="M69" s="28">
        <v>2031.2</v>
      </c>
      <c r="N69" s="28">
        <v>1939.1</v>
      </c>
      <c r="O69" s="39">
        <v>2046000</v>
      </c>
      <c r="P69" s="40">
        <v>7.0783723668716478E-2</v>
      </c>
    </row>
    <row r="70" spans="1:16" ht="12.75" customHeight="1">
      <c r="A70" s="28">
        <v>60</v>
      </c>
      <c r="B70" s="29" t="s">
        <v>44</v>
      </c>
      <c r="C70" s="30" t="s">
        <v>348</v>
      </c>
      <c r="D70" s="31">
        <v>44651</v>
      </c>
      <c r="E70" s="37">
        <v>263.3</v>
      </c>
      <c r="F70" s="37">
        <v>261.84999999999997</v>
      </c>
      <c r="G70" s="38">
        <v>258.49999999999994</v>
      </c>
      <c r="H70" s="38">
        <v>253.7</v>
      </c>
      <c r="I70" s="38">
        <v>250.34999999999997</v>
      </c>
      <c r="J70" s="38">
        <v>266.64999999999992</v>
      </c>
      <c r="K70" s="38">
        <v>269.99999999999994</v>
      </c>
      <c r="L70" s="38">
        <v>274.7999999999999</v>
      </c>
      <c r="M70" s="28">
        <v>265.2</v>
      </c>
      <c r="N70" s="28">
        <v>257.05</v>
      </c>
      <c r="O70" s="39">
        <v>14818900</v>
      </c>
      <c r="P70" s="40">
        <v>-1.0852713178294573E-3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44651</v>
      </c>
      <c r="E71" s="37">
        <v>4165.6000000000004</v>
      </c>
      <c r="F71" s="37">
        <v>4204.083333333333</v>
      </c>
      <c r="G71" s="38">
        <v>4107.0666666666657</v>
      </c>
      <c r="H71" s="38">
        <v>4048.5333333333328</v>
      </c>
      <c r="I71" s="38">
        <v>3951.5166666666655</v>
      </c>
      <c r="J71" s="38">
        <v>4262.6166666666659</v>
      </c>
      <c r="K71" s="38">
        <v>4359.6333333333341</v>
      </c>
      <c r="L71" s="38">
        <v>4418.1666666666661</v>
      </c>
      <c r="M71" s="28">
        <v>4301.1000000000004</v>
      </c>
      <c r="N71" s="28">
        <v>4145.55</v>
      </c>
      <c r="O71" s="39">
        <v>2654400</v>
      </c>
      <c r="P71" s="40">
        <v>2.2614323689178255E-2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44651</v>
      </c>
      <c r="E72" s="37">
        <v>4277.6000000000004</v>
      </c>
      <c r="F72" s="37">
        <v>4277.9000000000005</v>
      </c>
      <c r="G72" s="38">
        <v>4221.2000000000007</v>
      </c>
      <c r="H72" s="38">
        <v>4164.8</v>
      </c>
      <c r="I72" s="38">
        <v>4108.1000000000004</v>
      </c>
      <c r="J72" s="38">
        <v>4334.3000000000011</v>
      </c>
      <c r="K72" s="38">
        <v>4391</v>
      </c>
      <c r="L72" s="38">
        <v>4447.4000000000015</v>
      </c>
      <c r="M72" s="28">
        <v>4334.6000000000004</v>
      </c>
      <c r="N72" s="28">
        <v>4221.5</v>
      </c>
      <c r="O72" s="39">
        <v>450125</v>
      </c>
      <c r="P72" s="40">
        <v>1.2654668166479191E-2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44651</v>
      </c>
      <c r="E73" s="37">
        <v>347.25</v>
      </c>
      <c r="F73" s="37">
        <v>346.38333333333338</v>
      </c>
      <c r="G73" s="38">
        <v>341.56666666666678</v>
      </c>
      <c r="H73" s="38">
        <v>335.88333333333338</v>
      </c>
      <c r="I73" s="38">
        <v>331.06666666666678</v>
      </c>
      <c r="J73" s="38">
        <v>352.06666666666678</v>
      </c>
      <c r="K73" s="38">
        <v>356.88333333333338</v>
      </c>
      <c r="L73" s="38">
        <v>362.56666666666678</v>
      </c>
      <c r="M73" s="28">
        <v>351.2</v>
      </c>
      <c r="N73" s="28">
        <v>340.7</v>
      </c>
      <c r="O73" s="39">
        <v>39034050</v>
      </c>
      <c r="P73" s="40">
        <v>-2.9580797836375929E-4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44651</v>
      </c>
      <c r="E74" s="37">
        <v>3864.55</v>
      </c>
      <c r="F74" s="37">
        <v>3925.8833333333332</v>
      </c>
      <c r="G74" s="38">
        <v>3771.9166666666665</v>
      </c>
      <c r="H74" s="38">
        <v>3679.2833333333333</v>
      </c>
      <c r="I74" s="38">
        <v>3525.3166666666666</v>
      </c>
      <c r="J74" s="38">
        <v>4018.5166666666664</v>
      </c>
      <c r="K74" s="38">
        <v>4172.4833333333336</v>
      </c>
      <c r="L74" s="38">
        <v>4265.1166666666668</v>
      </c>
      <c r="M74" s="28">
        <v>4079.85</v>
      </c>
      <c r="N74" s="28">
        <v>3833.25</v>
      </c>
      <c r="O74" s="39">
        <v>3195250</v>
      </c>
      <c r="P74" s="40">
        <v>9.5201371036846616E-2</v>
      </c>
    </row>
    <row r="75" spans="1:16" ht="12.75" customHeight="1">
      <c r="A75" s="28">
        <v>65</v>
      </c>
      <c r="B75" s="29" t="s">
        <v>49</v>
      </c>
      <c r="C75" s="295" t="s">
        <v>100</v>
      </c>
      <c r="D75" s="31">
        <v>44651</v>
      </c>
      <c r="E75" s="37">
        <v>2516.1999999999998</v>
      </c>
      <c r="F75" s="37">
        <v>2533.4166666666665</v>
      </c>
      <c r="G75" s="38">
        <v>2484.4333333333329</v>
      </c>
      <c r="H75" s="38">
        <v>2452.6666666666665</v>
      </c>
      <c r="I75" s="38">
        <v>2403.6833333333329</v>
      </c>
      <c r="J75" s="38">
        <v>2565.1833333333329</v>
      </c>
      <c r="K75" s="38">
        <v>2614.1666666666665</v>
      </c>
      <c r="L75" s="38">
        <v>2645.9333333333329</v>
      </c>
      <c r="M75" s="28">
        <v>2582.4</v>
      </c>
      <c r="N75" s="28">
        <v>2501.65</v>
      </c>
      <c r="O75" s="39">
        <v>3084900</v>
      </c>
      <c r="P75" s="40">
        <v>2.6435309188307908E-2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44651</v>
      </c>
      <c r="E76" s="37">
        <v>1792.2</v>
      </c>
      <c r="F76" s="37">
        <v>1796.25</v>
      </c>
      <c r="G76" s="38">
        <v>1772.95</v>
      </c>
      <c r="H76" s="38">
        <v>1753.7</v>
      </c>
      <c r="I76" s="38">
        <v>1730.4</v>
      </c>
      <c r="J76" s="38">
        <v>1815.5</v>
      </c>
      <c r="K76" s="38">
        <v>1838.8000000000002</v>
      </c>
      <c r="L76" s="38">
        <v>1858.05</v>
      </c>
      <c r="M76" s="28">
        <v>1819.55</v>
      </c>
      <c r="N76" s="28">
        <v>1777</v>
      </c>
      <c r="O76" s="39">
        <v>5415300</v>
      </c>
      <c r="P76" s="40">
        <v>3.9265357821405951E-2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44651</v>
      </c>
      <c r="E77" s="37">
        <v>148.85</v>
      </c>
      <c r="F77" s="37">
        <v>148.5</v>
      </c>
      <c r="G77" s="38">
        <v>146.85</v>
      </c>
      <c r="H77" s="38">
        <v>144.85</v>
      </c>
      <c r="I77" s="38">
        <v>143.19999999999999</v>
      </c>
      <c r="J77" s="38">
        <v>150.5</v>
      </c>
      <c r="K77" s="38">
        <v>152.14999999999998</v>
      </c>
      <c r="L77" s="38">
        <v>154.15</v>
      </c>
      <c r="M77" s="28">
        <v>150.15</v>
      </c>
      <c r="N77" s="28">
        <v>146.5</v>
      </c>
      <c r="O77" s="39">
        <v>23245200</v>
      </c>
      <c r="P77" s="40">
        <v>5.4500155714730615E-3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44651</v>
      </c>
      <c r="E78" s="37">
        <v>96.35</v>
      </c>
      <c r="F78" s="37">
        <v>96.350000000000009</v>
      </c>
      <c r="G78" s="38">
        <v>94.750000000000014</v>
      </c>
      <c r="H78" s="38">
        <v>93.15</v>
      </c>
      <c r="I78" s="38">
        <v>91.550000000000011</v>
      </c>
      <c r="J78" s="38">
        <v>97.950000000000017</v>
      </c>
      <c r="K78" s="38">
        <v>99.550000000000011</v>
      </c>
      <c r="L78" s="38">
        <v>101.15000000000002</v>
      </c>
      <c r="M78" s="28">
        <v>97.95</v>
      </c>
      <c r="N78" s="28">
        <v>94.75</v>
      </c>
      <c r="O78" s="39">
        <v>69150000</v>
      </c>
      <c r="P78" s="40">
        <v>4.5351473922902494E-2</v>
      </c>
    </row>
    <row r="79" spans="1:16" ht="12.75" customHeight="1">
      <c r="A79" s="28">
        <v>69</v>
      </c>
      <c r="B79" s="29" t="s">
        <v>87</v>
      </c>
      <c r="C79" s="30" t="s">
        <v>363</v>
      </c>
      <c r="D79" s="31">
        <v>44651</v>
      </c>
      <c r="E79" s="37">
        <v>127.3</v>
      </c>
      <c r="F79" s="37">
        <v>126.51666666666667</v>
      </c>
      <c r="G79" s="38">
        <v>124.78333333333333</v>
      </c>
      <c r="H79" s="38">
        <v>122.26666666666667</v>
      </c>
      <c r="I79" s="38">
        <v>120.53333333333333</v>
      </c>
      <c r="J79" s="38">
        <v>129.03333333333333</v>
      </c>
      <c r="K79" s="38">
        <v>130.76666666666665</v>
      </c>
      <c r="L79" s="38">
        <v>133.28333333333333</v>
      </c>
      <c r="M79" s="28">
        <v>128.25</v>
      </c>
      <c r="N79" s="28">
        <v>124</v>
      </c>
      <c r="O79" s="39">
        <v>15295800</v>
      </c>
      <c r="P79" s="40">
        <v>-1.7370970435944547E-2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44651</v>
      </c>
      <c r="E80" s="37">
        <v>149.5</v>
      </c>
      <c r="F80" s="37">
        <v>147.5</v>
      </c>
      <c r="G80" s="38">
        <v>143.9</v>
      </c>
      <c r="H80" s="38">
        <v>138.30000000000001</v>
      </c>
      <c r="I80" s="38">
        <v>134.70000000000002</v>
      </c>
      <c r="J80" s="38">
        <v>153.1</v>
      </c>
      <c r="K80" s="38">
        <v>156.70000000000002</v>
      </c>
      <c r="L80" s="38">
        <v>162.29999999999998</v>
      </c>
      <c r="M80" s="28">
        <v>151.1</v>
      </c>
      <c r="N80" s="28">
        <v>141.9</v>
      </c>
      <c r="O80" s="39">
        <v>27761100</v>
      </c>
      <c r="P80" s="40">
        <v>6.4130915524104378E-3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44651</v>
      </c>
      <c r="E81" s="37">
        <v>444.75</v>
      </c>
      <c r="F81" s="37">
        <v>447.08333333333331</v>
      </c>
      <c r="G81" s="38">
        <v>436.46666666666664</v>
      </c>
      <c r="H81" s="38">
        <v>428.18333333333334</v>
      </c>
      <c r="I81" s="38">
        <v>417.56666666666666</v>
      </c>
      <c r="J81" s="38">
        <v>455.36666666666662</v>
      </c>
      <c r="K81" s="38">
        <v>465.98333333333329</v>
      </c>
      <c r="L81" s="38">
        <v>474.26666666666659</v>
      </c>
      <c r="M81" s="28">
        <v>457.7</v>
      </c>
      <c r="N81" s="28">
        <v>438.8</v>
      </c>
      <c r="O81" s="39">
        <v>7018450</v>
      </c>
      <c r="P81" s="40">
        <v>-4.404567699836868E-3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44651</v>
      </c>
      <c r="E82" s="37">
        <v>38.25</v>
      </c>
      <c r="F82" s="37">
        <v>38.1</v>
      </c>
      <c r="G82" s="38">
        <v>37.700000000000003</v>
      </c>
      <c r="H82" s="38">
        <v>37.15</v>
      </c>
      <c r="I82" s="38">
        <v>36.75</v>
      </c>
      <c r="J82" s="38">
        <v>38.650000000000006</v>
      </c>
      <c r="K82" s="38">
        <v>39.049999999999997</v>
      </c>
      <c r="L82" s="38">
        <v>39.600000000000009</v>
      </c>
      <c r="M82" s="28">
        <v>38.5</v>
      </c>
      <c r="N82" s="28">
        <v>37.549999999999997</v>
      </c>
      <c r="O82" s="39">
        <v>104490000</v>
      </c>
      <c r="P82" s="40">
        <v>1.1985181956853346E-2</v>
      </c>
    </row>
    <row r="83" spans="1:16" ht="12.75" customHeight="1">
      <c r="A83" s="28">
        <v>73</v>
      </c>
      <c r="B83" s="29" t="s">
        <v>44</v>
      </c>
      <c r="C83" s="30" t="s">
        <v>380</v>
      </c>
      <c r="D83" s="31">
        <v>44651</v>
      </c>
      <c r="E83" s="37">
        <v>582.45000000000005</v>
      </c>
      <c r="F83" s="37">
        <v>572.91666666666674</v>
      </c>
      <c r="G83" s="38">
        <v>555.23333333333346</v>
      </c>
      <c r="H83" s="38">
        <v>528.01666666666677</v>
      </c>
      <c r="I83" s="38">
        <v>510.33333333333348</v>
      </c>
      <c r="J83" s="38">
        <v>600.13333333333344</v>
      </c>
      <c r="K83" s="38">
        <v>617.81666666666683</v>
      </c>
      <c r="L83" s="38">
        <v>645.03333333333342</v>
      </c>
      <c r="M83" s="28">
        <v>590.6</v>
      </c>
      <c r="N83" s="28">
        <v>545.70000000000005</v>
      </c>
      <c r="O83" s="39">
        <v>2857400</v>
      </c>
      <c r="P83" s="40">
        <v>1.243666513127591E-2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44651</v>
      </c>
      <c r="E84" s="37">
        <v>754.65</v>
      </c>
      <c r="F84" s="37">
        <v>757.18333333333339</v>
      </c>
      <c r="G84" s="38">
        <v>748.71666666666681</v>
      </c>
      <c r="H84" s="38">
        <v>742.78333333333342</v>
      </c>
      <c r="I84" s="38">
        <v>734.31666666666683</v>
      </c>
      <c r="J84" s="38">
        <v>763.11666666666679</v>
      </c>
      <c r="K84" s="38">
        <v>771.58333333333348</v>
      </c>
      <c r="L84" s="38">
        <v>777.51666666666677</v>
      </c>
      <c r="M84" s="28">
        <v>765.65</v>
      </c>
      <c r="N84" s="28">
        <v>751.25</v>
      </c>
      <c r="O84" s="39">
        <v>6953000</v>
      </c>
      <c r="P84" s="40">
        <v>4.9588648199864138E-2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44651</v>
      </c>
      <c r="E85" s="37">
        <v>1508.45</v>
      </c>
      <c r="F85" s="37">
        <v>1505.3833333333332</v>
      </c>
      <c r="G85" s="38">
        <v>1487.0666666666664</v>
      </c>
      <c r="H85" s="38">
        <v>1465.6833333333332</v>
      </c>
      <c r="I85" s="38">
        <v>1447.3666666666663</v>
      </c>
      <c r="J85" s="38">
        <v>1526.7666666666664</v>
      </c>
      <c r="K85" s="38">
        <v>1545.083333333333</v>
      </c>
      <c r="L85" s="38">
        <v>1566.4666666666665</v>
      </c>
      <c r="M85" s="28">
        <v>1523.7</v>
      </c>
      <c r="N85" s="28">
        <v>1484</v>
      </c>
      <c r="O85" s="39">
        <v>5225025</v>
      </c>
      <c r="P85" s="40">
        <v>-1.2226591300073728E-2</v>
      </c>
    </row>
    <row r="86" spans="1:16" ht="12.75" customHeight="1">
      <c r="A86" s="28">
        <v>76</v>
      </c>
      <c r="B86" s="29" t="s">
        <v>47</v>
      </c>
      <c r="C86" s="256" t="s">
        <v>110</v>
      </c>
      <c r="D86" s="31">
        <v>44651</v>
      </c>
      <c r="E86" s="37">
        <v>292.75</v>
      </c>
      <c r="F86" s="37">
        <v>293.01666666666665</v>
      </c>
      <c r="G86" s="38">
        <v>289.0333333333333</v>
      </c>
      <c r="H86" s="38">
        <v>285.31666666666666</v>
      </c>
      <c r="I86" s="38">
        <v>281.33333333333331</v>
      </c>
      <c r="J86" s="38">
        <v>296.73333333333329</v>
      </c>
      <c r="K86" s="38">
        <v>300.71666666666664</v>
      </c>
      <c r="L86" s="38">
        <v>304.43333333333328</v>
      </c>
      <c r="M86" s="28">
        <v>297</v>
      </c>
      <c r="N86" s="28">
        <v>289.3</v>
      </c>
      <c r="O86" s="39">
        <v>11390950</v>
      </c>
      <c r="P86" s="40">
        <v>1.6355458634319203E-3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44651</v>
      </c>
      <c r="E87" s="37">
        <v>1554.1</v>
      </c>
      <c r="F87" s="37">
        <v>1560.8</v>
      </c>
      <c r="G87" s="38">
        <v>1535.6</v>
      </c>
      <c r="H87" s="38">
        <v>1517.1</v>
      </c>
      <c r="I87" s="38">
        <v>1491.8999999999999</v>
      </c>
      <c r="J87" s="38">
        <v>1579.3</v>
      </c>
      <c r="K87" s="38">
        <v>1604.5000000000002</v>
      </c>
      <c r="L87" s="38">
        <v>1623</v>
      </c>
      <c r="M87" s="28">
        <v>1586</v>
      </c>
      <c r="N87" s="28">
        <v>1542.3</v>
      </c>
      <c r="O87" s="39">
        <v>10478025</v>
      </c>
      <c r="P87" s="40">
        <v>5.8594874748056434E-2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44651</v>
      </c>
      <c r="E88" s="37">
        <v>281.25</v>
      </c>
      <c r="F88" s="37">
        <v>284.2</v>
      </c>
      <c r="G88" s="38">
        <v>274.89999999999998</v>
      </c>
      <c r="H88" s="38">
        <v>268.55</v>
      </c>
      <c r="I88" s="38">
        <v>259.25</v>
      </c>
      <c r="J88" s="38">
        <v>290.54999999999995</v>
      </c>
      <c r="K88" s="38">
        <v>299.85000000000002</v>
      </c>
      <c r="L88" s="38">
        <v>306.19999999999993</v>
      </c>
      <c r="M88" s="28">
        <v>293.5</v>
      </c>
      <c r="N88" s="28">
        <v>277.85000000000002</v>
      </c>
      <c r="O88" s="39">
        <v>1116900</v>
      </c>
      <c r="P88" s="40">
        <v>3.9556962025316458E-2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44651</v>
      </c>
      <c r="E89" s="37">
        <v>566.79999999999995</v>
      </c>
      <c r="F89" s="37">
        <v>569.08333333333337</v>
      </c>
      <c r="G89" s="38">
        <v>553.56666666666672</v>
      </c>
      <c r="H89" s="38">
        <v>540.33333333333337</v>
      </c>
      <c r="I89" s="38">
        <v>524.81666666666672</v>
      </c>
      <c r="J89" s="38">
        <v>582.31666666666672</v>
      </c>
      <c r="K89" s="38">
        <v>597.83333333333337</v>
      </c>
      <c r="L89" s="38">
        <v>611.06666666666672</v>
      </c>
      <c r="M89" s="28">
        <v>584.6</v>
      </c>
      <c r="N89" s="28">
        <v>555.85</v>
      </c>
      <c r="O89" s="39">
        <v>2558750</v>
      </c>
      <c r="P89" s="40">
        <v>5.5698813821557502E-2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44651</v>
      </c>
      <c r="E90" s="37">
        <v>1392.15</v>
      </c>
      <c r="F90" s="37">
        <v>1396.6166666666668</v>
      </c>
      <c r="G90" s="38">
        <v>1358.9833333333336</v>
      </c>
      <c r="H90" s="38">
        <v>1325.8166666666668</v>
      </c>
      <c r="I90" s="38">
        <v>1288.1833333333336</v>
      </c>
      <c r="J90" s="38">
        <v>1429.7833333333335</v>
      </c>
      <c r="K90" s="38">
        <v>1467.4166666666667</v>
      </c>
      <c r="L90" s="38">
        <v>1500.5833333333335</v>
      </c>
      <c r="M90" s="28">
        <v>1434.25</v>
      </c>
      <c r="N90" s="28">
        <v>1363.45</v>
      </c>
      <c r="O90" s="39">
        <v>1990250</v>
      </c>
      <c r="P90" s="40">
        <v>-5.5881027489860298E-2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44651</v>
      </c>
      <c r="E91" s="37">
        <v>1152.3499999999999</v>
      </c>
      <c r="F91" s="37">
        <v>1158.2333333333333</v>
      </c>
      <c r="G91" s="38">
        <v>1134.4666666666667</v>
      </c>
      <c r="H91" s="38">
        <v>1116.5833333333333</v>
      </c>
      <c r="I91" s="38">
        <v>1092.8166666666666</v>
      </c>
      <c r="J91" s="38">
        <v>1176.1166666666668</v>
      </c>
      <c r="K91" s="38">
        <v>1199.8833333333337</v>
      </c>
      <c r="L91" s="38">
        <v>1217.7666666666669</v>
      </c>
      <c r="M91" s="28">
        <v>1182</v>
      </c>
      <c r="N91" s="28">
        <v>1140.3499999999999</v>
      </c>
      <c r="O91" s="39">
        <v>4736500</v>
      </c>
      <c r="P91" s="40">
        <v>3.8706140350877195E-2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44651</v>
      </c>
      <c r="E92" s="37">
        <v>1119.05</v>
      </c>
      <c r="F92" s="37">
        <v>1118.6333333333334</v>
      </c>
      <c r="G92" s="38">
        <v>1111.2666666666669</v>
      </c>
      <c r="H92" s="38">
        <v>1103.4833333333333</v>
      </c>
      <c r="I92" s="38">
        <v>1096.1166666666668</v>
      </c>
      <c r="J92" s="38">
        <v>1126.416666666667</v>
      </c>
      <c r="K92" s="38">
        <v>1133.7833333333333</v>
      </c>
      <c r="L92" s="38">
        <v>1141.5666666666671</v>
      </c>
      <c r="M92" s="28">
        <v>1126</v>
      </c>
      <c r="N92" s="28">
        <v>1110.8499999999999</v>
      </c>
      <c r="O92" s="39">
        <v>20692700</v>
      </c>
      <c r="P92" s="40">
        <v>2.1105354058721933E-2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44651</v>
      </c>
      <c r="E93" s="37">
        <v>2282.0500000000002</v>
      </c>
      <c r="F93" s="37">
        <v>2294.7999999999997</v>
      </c>
      <c r="G93" s="38">
        <v>2248.2499999999995</v>
      </c>
      <c r="H93" s="38">
        <v>2214.4499999999998</v>
      </c>
      <c r="I93" s="38">
        <v>2167.8999999999996</v>
      </c>
      <c r="J93" s="38">
        <v>2328.5999999999995</v>
      </c>
      <c r="K93" s="38">
        <v>2375.1499999999996</v>
      </c>
      <c r="L93" s="38">
        <v>2408.9499999999994</v>
      </c>
      <c r="M93" s="28">
        <v>2341.35</v>
      </c>
      <c r="N93" s="28">
        <v>2261</v>
      </c>
      <c r="O93" s="39">
        <v>24394200</v>
      </c>
      <c r="P93" s="40">
        <v>5.3522148659678942E-2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44651</v>
      </c>
      <c r="E94" s="37">
        <v>2118.6999999999998</v>
      </c>
      <c r="F94" s="37">
        <v>2099.25</v>
      </c>
      <c r="G94" s="38">
        <v>2074.6</v>
      </c>
      <c r="H94" s="38">
        <v>2030.5</v>
      </c>
      <c r="I94" s="38">
        <v>2005.85</v>
      </c>
      <c r="J94" s="38">
        <v>2143.35</v>
      </c>
      <c r="K94" s="38">
        <v>2167.9999999999995</v>
      </c>
      <c r="L94" s="38">
        <v>2212.1</v>
      </c>
      <c r="M94" s="28">
        <v>2123.9</v>
      </c>
      <c r="N94" s="28">
        <v>2055.15</v>
      </c>
      <c r="O94" s="39">
        <v>2771800</v>
      </c>
      <c r="P94" s="40">
        <v>2.3868074641978879E-3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44651</v>
      </c>
      <c r="E95" s="37">
        <v>1378.6</v>
      </c>
      <c r="F95" s="37">
        <v>1378.0833333333333</v>
      </c>
      <c r="G95" s="38">
        <v>1358.5166666666664</v>
      </c>
      <c r="H95" s="38">
        <v>1338.4333333333332</v>
      </c>
      <c r="I95" s="38">
        <v>1318.8666666666663</v>
      </c>
      <c r="J95" s="38">
        <v>1398.1666666666665</v>
      </c>
      <c r="K95" s="38">
        <v>1417.7333333333336</v>
      </c>
      <c r="L95" s="38">
        <v>1437.8166666666666</v>
      </c>
      <c r="M95" s="28">
        <v>1397.65</v>
      </c>
      <c r="N95" s="28">
        <v>1358</v>
      </c>
      <c r="O95" s="39">
        <v>35926550</v>
      </c>
      <c r="P95" s="40">
        <v>0.25995293573026773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44651</v>
      </c>
      <c r="E96" s="37">
        <v>561</v>
      </c>
      <c r="F96" s="37">
        <v>545.15</v>
      </c>
      <c r="G96" s="38">
        <v>526.79999999999995</v>
      </c>
      <c r="H96" s="38">
        <v>492.59999999999997</v>
      </c>
      <c r="I96" s="38">
        <v>474.24999999999994</v>
      </c>
      <c r="J96" s="38">
        <v>579.34999999999991</v>
      </c>
      <c r="K96" s="38">
        <v>597.70000000000005</v>
      </c>
      <c r="L96" s="38">
        <v>631.9</v>
      </c>
      <c r="M96" s="28">
        <v>563.5</v>
      </c>
      <c r="N96" s="28">
        <v>510.95</v>
      </c>
      <c r="O96" s="39">
        <v>30175200</v>
      </c>
      <c r="P96" s="40">
        <v>5.4874062680253799E-2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44651</v>
      </c>
      <c r="E97" s="37">
        <v>2429.8000000000002</v>
      </c>
      <c r="F97" s="37">
        <v>2449.65</v>
      </c>
      <c r="G97" s="38">
        <v>2403.9500000000003</v>
      </c>
      <c r="H97" s="38">
        <v>2378.1000000000004</v>
      </c>
      <c r="I97" s="38">
        <v>2332.4000000000005</v>
      </c>
      <c r="J97" s="38">
        <v>2475.5</v>
      </c>
      <c r="K97" s="38">
        <v>2521.1999999999998</v>
      </c>
      <c r="L97" s="38">
        <v>2547.0499999999997</v>
      </c>
      <c r="M97" s="28">
        <v>2495.35</v>
      </c>
      <c r="N97" s="28">
        <v>2423.8000000000002</v>
      </c>
      <c r="O97" s="39">
        <v>3391800</v>
      </c>
      <c r="P97" s="40">
        <v>2.9502822800947005E-2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44651</v>
      </c>
      <c r="E98" s="37">
        <v>601.35</v>
      </c>
      <c r="F98" s="37">
        <v>596.36666666666667</v>
      </c>
      <c r="G98" s="38">
        <v>579.83333333333337</v>
      </c>
      <c r="H98" s="38">
        <v>558.31666666666672</v>
      </c>
      <c r="I98" s="38">
        <v>541.78333333333342</v>
      </c>
      <c r="J98" s="38">
        <v>617.88333333333333</v>
      </c>
      <c r="K98" s="38">
        <v>634.41666666666663</v>
      </c>
      <c r="L98" s="38">
        <v>655.93333333333328</v>
      </c>
      <c r="M98" s="28">
        <v>612.9</v>
      </c>
      <c r="N98" s="28">
        <v>574.85</v>
      </c>
      <c r="O98" s="39">
        <v>39315975</v>
      </c>
      <c r="P98" s="40">
        <v>1.453577075647036E-2</v>
      </c>
    </row>
    <row r="99" spans="1:16" ht="12.75" customHeight="1">
      <c r="A99" s="28">
        <v>89</v>
      </c>
      <c r="B99" s="29" t="s">
        <v>120</v>
      </c>
      <c r="C99" s="30" t="s">
        <v>390</v>
      </c>
      <c r="D99" s="31">
        <v>44651</v>
      </c>
      <c r="E99" s="37">
        <v>120.2</v>
      </c>
      <c r="F99" s="37">
        <v>120.23333333333333</v>
      </c>
      <c r="G99" s="38">
        <v>116.96666666666667</v>
      </c>
      <c r="H99" s="38">
        <v>113.73333333333333</v>
      </c>
      <c r="I99" s="38">
        <v>110.46666666666667</v>
      </c>
      <c r="J99" s="38">
        <v>123.46666666666667</v>
      </c>
      <c r="K99" s="38">
        <v>126.73333333333335</v>
      </c>
      <c r="L99" s="38">
        <v>129.96666666666667</v>
      </c>
      <c r="M99" s="28">
        <v>123.5</v>
      </c>
      <c r="N99" s="28">
        <v>117</v>
      </c>
      <c r="O99" s="39">
        <v>14744700</v>
      </c>
      <c r="P99" s="40">
        <v>4.6703296703296704E-2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44651</v>
      </c>
      <c r="E100" s="37">
        <v>267.25</v>
      </c>
      <c r="F100" s="37">
        <v>271.09999999999997</v>
      </c>
      <c r="G100" s="38">
        <v>260.84999999999991</v>
      </c>
      <c r="H100" s="38">
        <v>254.44999999999993</v>
      </c>
      <c r="I100" s="38">
        <v>244.19999999999987</v>
      </c>
      <c r="J100" s="38">
        <v>277.49999999999994</v>
      </c>
      <c r="K100" s="38">
        <v>287.75000000000006</v>
      </c>
      <c r="L100" s="38">
        <v>294.14999999999998</v>
      </c>
      <c r="M100" s="28">
        <v>281.35000000000002</v>
      </c>
      <c r="N100" s="28">
        <v>264.7</v>
      </c>
      <c r="O100" s="39">
        <v>11558700</v>
      </c>
      <c r="P100" s="40">
        <v>0.12009419152276295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44651</v>
      </c>
      <c r="E101" s="37">
        <v>2152.15</v>
      </c>
      <c r="F101" s="37">
        <v>2146</v>
      </c>
      <c r="G101" s="38">
        <v>2135.3000000000002</v>
      </c>
      <c r="H101" s="38">
        <v>2118.4500000000003</v>
      </c>
      <c r="I101" s="38">
        <v>2107.7500000000005</v>
      </c>
      <c r="J101" s="38">
        <v>2162.85</v>
      </c>
      <c r="K101" s="38">
        <v>2173.5499999999997</v>
      </c>
      <c r="L101" s="38">
        <v>2190.3999999999996</v>
      </c>
      <c r="M101" s="28">
        <v>2156.6999999999998</v>
      </c>
      <c r="N101" s="28">
        <v>2129.15</v>
      </c>
      <c r="O101" s="39">
        <v>11566200</v>
      </c>
      <c r="P101" s="40">
        <v>4.6241519674355497E-2</v>
      </c>
    </row>
    <row r="102" spans="1:16" ht="12.75" customHeight="1">
      <c r="A102" s="28">
        <v>92</v>
      </c>
      <c r="B102" s="29" t="s">
        <v>44</v>
      </c>
      <c r="C102" s="30" t="s">
        <v>391</v>
      </c>
      <c r="D102" s="31">
        <v>44651</v>
      </c>
      <c r="E102" s="37">
        <v>40538.1</v>
      </c>
      <c r="F102" s="37">
        <v>40259.416666666664</v>
      </c>
      <c r="G102" s="38">
        <v>39278.933333333327</v>
      </c>
      <c r="H102" s="38">
        <v>38019.766666666663</v>
      </c>
      <c r="I102" s="38">
        <v>37039.283333333326</v>
      </c>
      <c r="J102" s="38">
        <v>41518.583333333328</v>
      </c>
      <c r="K102" s="38">
        <v>42499.066666666666</v>
      </c>
      <c r="L102" s="38">
        <v>43758.23333333333</v>
      </c>
      <c r="M102" s="28">
        <v>41239.9</v>
      </c>
      <c r="N102" s="28">
        <v>39000.25</v>
      </c>
      <c r="O102" s="39">
        <v>7290</v>
      </c>
      <c r="P102" s="40">
        <v>-1.2195121951219513E-2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44651</v>
      </c>
      <c r="E103" s="37">
        <v>152.05000000000001</v>
      </c>
      <c r="F103" s="37">
        <v>152.00000000000003</v>
      </c>
      <c r="G103" s="38">
        <v>147.10000000000005</v>
      </c>
      <c r="H103" s="38">
        <v>142.15000000000003</v>
      </c>
      <c r="I103" s="38">
        <v>137.25000000000006</v>
      </c>
      <c r="J103" s="38">
        <v>156.95000000000005</v>
      </c>
      <c r="K103" s="38">
        <v>161.85000000000002</v>
      </c>
      <c r="L103" s="38">
        <v>166.80000000000004</v>
      </c>
      <c r="M103" s="28">
        <v>156.9</v>
      </c>
      <c r="N103" s="28">
        <v>147.05000000000001</v>
      </c>
      <c r="O103" s="39">
        <v>36310300</v>
      </c>
      <c r="P103" s="40">
        <v>4.4311697574893012E-2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44651</v>
      </c>
      <c r="E104" s="37">
        <v>717.05</v>
      </c>
      <c r="F104" s="37">
        <v>717.4666666666667</v>
      </c>
      <c r="G104" s="38">
        <v>707.08333333333337</v>
      </c>
      <c r="H104" s="38">
        <v>697.11666666666667</v>
      </c>
      <c r="I104" s="38">
        <v>686.73333333333335</v>
      </c>
      <c r="J104" s="38">
        <v>727.43333333333339</v>
      </c>
      <c r="K104" s="38">
        <v>737.81666666666661</v>
      </c>
      <c r="L104" s="38">
        <v>747.78333333333342</v>
      </c>
      <c r="M104" s="28">
        <v>727.85</v>
      </c>
      <c r="N104" s="28">
        <v>707.5</v>
      </c>
      <c r="O104" s="39">
        <v>111207250</v>
      </c>
      <c r="P104" s="40">
        <v>0.16197344980173553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44651</v>
      </c>
      <c r="E105" s="37">
        <v>1255.3499999999999</v>
      </c>
      <c r="F105" s="37">
        <v>1254.6666666666667</v>
      </c>
      <c r="G105" s="38">
        <v>1242.3333333333335</v>
      </c>
      <c r="H105" s="38">
        <v>1229.3166666666668</v>
      </c>
      <c r="I105" s="38">
        <v>1216.9833333333336</v>
      </c>
      <c r="J105" s="38">
        <v>1267.6833333333334</v>
      </c>
      <c r="K105" s="38">
        <v>1280.0166666666669</v>
      </c>
      <c r="L105" s="38">
        <v>1293.0333333333333</v>
      </c>
      <c r="M105" s="28">
        <v>1267</v>
      </c>
      <c r="N105" s="28">
        <v>1241.6500000000001</v>
      </c>
      <c r="O105" s="39">
        <v>3300550</v>
      </c>
      <c r="P105" s="40">
        <v>7.2355702844518088E-2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44651</v>
      </c>
      <c r="E106" s="37">
        <v>489.2</v>
      </c>
      <c r="F106" s="37">
        <v>485.93333333333334</v>
      </c>
      <c r="G106" s="38">
        <v>471.9666666666667</v>
      </c>
      <c r="H106" s="38">
        <v>454.73333333333335</v>
      </c>
      <c r="I106" s="38">
        <v>440.76666666666671</v>
      </c>
      <c r="J106" s="38">
        <v>503.16666666666669</v>
      </c>
      <c r="K106" s="38">
        <v>517.13333333333321</v>
      </c>
      <c r="L106" s="38">
        <v>534.36666666666667</v>
      </c>
      <c r="M106" s="28">
        <v>499.9</v>
      </c>
      <c r="N106" s="28">
        <v>468.7</v>
      </c>
      <c r="O106" s="39">
        <v>7663500</v>
      </c>
      <c r="P106" s="40">
        <v>2.4360902255639097E-2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44651</v>
      </c>
      <c r="E107" s="37">
        <v>10.55</v>
      </c>
      <c r="F107" s="37">
        <v>10.433333333333335</v>
      </c>
      <c r="G107" s="38">
        <v>10.21666666666667</v>
      </c>
      <c r="H107" s="38">
        <v>9.8833333333333346</v>
      </c>
      <c r="I107" s="38">
        <v>9.6666666666666696</v>
      </c>
      <c r="J107" s="38">
        <v>10.766666666666671</v>
      </c>
      <c r="K107" s="38">
        <v>10.983333333333336</v>
      </c>
      <c r="L107" s="38">
        <v>11.316666666666672</v>
      </c>
      <c r="M107" s="28">
        <v>10.65</v>
      </c>
      <c r="N107" s="28">
        <v>10.1</v>
      </c>
      <c r="O107" s="39">
        <v>808360000</v>
      </c>
      <c r="P107" s="40">
        <v>2.9141787719454595E-2</v>
      </c>
    </row>
    <row r="108" spans="1:16" ht="12.75" customHeight="1">
      <c r="A108" s="28">
        <v>98</v>
      </c>
      <c r="B108" s="29" t="s">
        <v>63</v>
      </c>
      <c r="C108" s="30" t="s">
        <v>395</v>
      </c>
      <c r="D108" s="31">
        <v>44651</v>
      </c>
      <c r="E108" s="37">
        <v>57.1</v>
      </c>
      <c r="F108" s="37">
        <v>57.233333333333327</v>
      </c>
      <c r="G108" s="38">
        <v>56.216666666666654</v>
      </c>
      <c r="H108" s="38">
        <v>55.333333333333329</v>
      </c>
      <c r="I108" s="38">
        <v>54.316666666666656</v>
      </c>
      <c r="J108" s="38">
        <v>58.116666666666653</v>
      </c>
      <c r="K108" s="38">
        <v>59.133333333333319</v>
      </c>
      <c r="L108" s="38">
        <v>60.016666666666652</v>
      </c>
      <c r="M108" s="28">
        <v>58.25</v>
      </c>
      <c r="N108" s="28">
        <v>56.35</v>
      </c>
      <c r="O108" s="39">
        <v>85990000</v>
      </c>
      <c r="P108" s="40">
        <v>9.2723004694835673E-3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44651</v>
      </c>
      <c r="E109" s="37">
        <v>42.1</v>
      </c>
      <c r="F109" s="37">
        <v>41.93333333333333</v>
      </c>
      <c r="G109" s="38">
        <v>41.466666666666661</v>
      </c>
      <c r="H109" s="38">
        <v>40.833333333333329</v>
      </c>
      <c r="I109" s="38">
        <v>40.36666666666666</v>
      </c>
      <c r="J109" s="38">
        <v>42.566666666666663</v>
      </c>
      <c r="K109" s="38">
        <v>43.033333333333331</v>
      </c>
      <c r="L109" s="38">
        <v>43.666666666666664</v>
      </c>
      <c r="M109" s="28">
        <v>42.4</v>
      </c>
      <c r="N109" s="28">
        <v>41.3</v>
      </c>
      <c r="O109" s="39">
        <v>141991200</v>
      </c>
      <c r="P109" s="40">
        <v>2.8792021875502654E-2</v>
      </c>
    </row>
    <row r="110" spans="1:16" ht="12.75" customHeight="1">
      <c r="A110" s="28">
        <v>100</v>
      </c>
      <c r="B110" s="29" t="s">
        <v>44</v>
      </c>
      <c r="C110" s="30" t="s">
        <v>406</v>
      </c>
      <c r="D110" s="31">
        <v>44651</v>
      </c>
      <c r="E110" s="37">
        <v>214.05</v>
      </c>
      <c r="F110" s="37">
        <v>210.78333333333333</v>
      </c>
      <c r="G110" s="38">
        <v>206.26666666666665</v>
      </c>
      <c r="H110" s="38">
        <v>198.48333333333332</v>
      </c>
      <c r="I110" s="38">
        <v>193.96666666666664</v>
      </c>
      <c r="J110" s="38">
        <v>218.56666666666666</v>
      </c>
      <c r="K110" s="38">
        <v>223.08333333333337</v>
      </c>
      <c r="L110" s="38">
        <v>230.86666666666667</v>
      </c>
      <c r="M110" s="28">
        <v>215.3</v>
      </c>
      <c r="N110" s="28">
        <v>203</v>
      </c>
      <c r="O110" s="39">
        <v>46481250</v>
      </c>
      <c r="P110" s="40">
        <v>-3.3302136952113558E-2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44651</v>
      </c>
      <c r="E111" s="37">
        <v>342.55</v>
      </c>
      <c r="F111" s="37">
        <v>343.75</v>
      </c>
      <c r="G111" s="38">
        <v>338.9</v>
      </c>
      <c r="H111" s="38">
        <v>335.25</v>
      </c>
      <c r="I111" s="38">
        <v>330.4</v>
      </c>
      <c r="J111" s="38">
        <v>347.4</v>
      </c>
      <c r="K111" s="38">
        <v>352.25</v>
      </c>
      <c r="L111" s="38">
        <v>355.9</v>
      </c>
      <c r="M111" s="28">
        <v>348.6</v>
      </c>
      <c r="N111" s="28">
        <v>340.1</v>
      </c>
      <c r="O111" s="39">
        <v>18833375</v>
      </c>
      <c r="P111" s="40">
        <v>3.1944549084607851E-2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44651</v>
      </c>
      <c r="E112" s="37">
        <v>198.7</v>
      </c>
      <c r="F112" s="37">
        <v>198.48333333333335</v>
      </c>
      <c r="G112" s="38">
        <v>196.56666666666669</v>
      </c>
      <c r="H112" s="38">
        <v>194.43333333333334</v>
      </c>
      <c r="I112" s="38">
        <v>192.51666666666668</v>
      </c>
      <c r="J112" s="38">
        <v>200.6166666666667</v>
      </c>
      <c r="K112" s="38">
        <v>202.53333333333333</v>
      </c>
      <c r="L112" s="38">
        <v>204.66666666666671</v>
      </c>
      <c r="M112" s="28">
        <v>200.4</v>
      </c>
      <c r="N112" s="28">
        <v>196.35</v>
      </c>
      <c r="O112" s="39">
        <v>18275968</v>
      </c>
      <c r="P112" s="40">
        <v>2.3423423423423424E-2</v>
      </c>
    </row>
    <row r="113" spans="1:16" ht="12.75" customHeight="1">
      <c r="A113" s="28">
        <v>103</v>
      </c>
      <c r="B113" s="29" t="s">
        <v>42</v>
      </c>
      <c r="C113" s="30" t="s">
        <v>403</v>
      </c>
      <c r="D113" s="31">
        <v>44651</v>
      </c>
      <c r="E113" s="37">
        <v>203.7</v>
      </c>
      <c r="F113" s="37">
        <v>202.6</v>
      </c>
      <c r="G113" s="38">
        <v>198.79999999999998</v>
      </c>
      <c r="H113" s="38">
        <v>193.89999999999998</v>
      </c>
      <c r="I113" s="38">
        <v>190.09999999999997</v>
      </c>
      <c r="J113" s="38">
        <v>207.5</v>
      </c>
      <c r="K113" s="38">
        <v>211.3</v>
      </c>
      <c r="L113" s="38">
        <v>216.20000000000002</v>
      </c>
      <c r="M113" s="28">
        <v>206.4</v>
      </c>
      <c r="N113" s="28">
        <v>197.7</v>
      </c>
      <c r="O113" s="39">
        <v>12823800</v>
      </c>
      <c r="P113" s="40">
        <v>3.1971995332555424E-2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44651</v>
      </c>
      <c r="E114" s="37">
        <v>4502.5</v>
      </c>
      <c r="F114" s="37">
        <v>4485.2333333333336</v>
      </c>
      <c r="G114" s="38">
        <v>4427.2666666666673</v>
      </c>
      <c r="H114" s="38">
        <v>4352.0333333333338</v>
      </c>
      <c r="I114" s="38">
        <v>4294.0666666666675</v>
      </c>
      <c r="J114" s="38">
        <v>4560.4666666666672</v>
      </c>
      <c r="K114" s="38">
        <v>4618.4333333333343</v>
      </c>
      <c r="L114" s="38">
        <v>4693.666666666667</v>
      </c>
      <c r="M114" s="28">
        <v>4543.2</v>
      </c>
      <c r="N114" s="28">
        <v>4410</v>
      </c>
      <c r="O114" s="39">
        <v>338925</v>
      </c>
      <c r="P114" s="40">
        <v>-2.2707612456747406E-2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44651</v>
      </c>
      <c r="E115" s="37">
        <v>1811.25</v>
      </c>
      <c r="F115" s="37">
        <v>1824.25</v>
      </c>
      <c r="G115" s="38">
        <v>1779.5</v>
      </c>
      <c r="H115" s="38">
        <v>1747.75</v>
      </c>
      <c r="I115" s="38">
        <v>1703</v>
      </c>
      <c r="J115" s="38">
        <v>1856</v>
      </c>
      <c r="K115" s="38">
        <v>1900.75</v>
      </c>
      <c r="L115" s="38">
        <v>1932.5</v>
      </c>
      <c r="M115" s="28">
        <v>1869</v>
      </c>
      <c r="N115" s="28">
        <v>1792.5</v>
      </c>
      <c r="O115" s="39">
        <v>3613000</v>
      </c>
      <c r="P115" s="40">
        <v>6.0385941741873943E-2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44651</v>
      </c>
      <c r="E116" s="37">
        <v>908.15</v>
      </c>
      <c r="F116" s="37">
        <v>904.65</v>
      </c>
      <c r="G116" s="38">
        <v>891.55</v>
      </c>
      <c r="H116" s="38">
        <v>874.94999999999993</v>
      </c>
      <c r="I116" s="38">
        <v>861.84999999999991</v>
      </c>
      <c r="J116" s="38">
        <v>921.25</v>
      </c>
      <c r="K116" s="38">
        <v>934.35000000000014</v>
      </c>
      <c r="L116" s="38">
        <v>950.95</v>
      </c>
      <c r="M116" s="28">
        <v>917.75</v>
      </c>
      <c r="N116" s="28">
        <v>888.05</v>
      </c>
      <c r="O116" s="39">
        <v>25503300</v>
      </c>
      <c r="P116" s="40">
        <v>5.0569087606124642E-2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44651</v>
      </c>
      <c r="E117" s="37">
        <v>207.6</v>
      </c>
      <c r="F117" s="37">
        <v>209.58333333333334</v>
      </c>
      <c r="G117" s="38">
        <v>204.41666666666669</v>
      </c>
      <c r="H117" s="38">
        <v>201.23333333333335</v>
      </c>
      <c r="I117" s="38">
        <v>196.06666666666669</v>
      </c>
      <c r="J117" s="38">
        <v>212.76666666666668</v>
      </c>
      <c r="K117" s="38">
        <v>217.93333333333337</v>
      </c>
      <c r="L117" s="38">
        <v>221.11666666666667</v>
      </c>
      <c r="M117" s="28">
        <v>214.75</v>
      </c>
      <c r="N117" s="28">
        <v>206.4</v>
      </c>
      <c r="O117" s="39">
        <v>24253600</v>
      </c>
      <c r="P117" s="40">
        <v>1.0401016988327747E-3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44651</v>
      </c>
      <c r="E118" s="37">
        <v>1700.35</v>
      </c>
      <c r="F118" s="37">
        <v>1701.8</v>
      </c>
      <c r="G118" s="38">
        <v>1688.1999999999998</v>
      </c>
      <c r="H118" s="38">
        <v>1676.05</v>
      </c>
      <c r="I118" s="38">
        <v>1662.4499999999998</v>
      </c>
      <c r="J118" s="38">
        <v>1713.9499999999998</v>
      </c>
      <c r="K118" s="38">
        <v>1727.5499999999997</v>
      </c>
      <c r="L118" s="38">
        <v>1739.6999999999998</v>
      </c>
      <c r="M118" s="28">
        <v>1715.4</v>
      </c>
      <c r="N118" s="28">
        <v>1689.65</v>
      </c>
      <c r="O118" s="39">
        <v>40436400</v>
      </c>
      <c r="P118" s="40">
        <v>3.135664549697758E-2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44651</v>
      </c>
      <c r="E119" s="37">
        <v>111.05</v>
      </c>
      <c r="F119" s="37">
        <v>111.56666666666666</v>
      </c>
      <c r="G119" s="38">
        <v>108.83333333333333</v>
      </c>
      <c r="H119" s="38">
        <v>106.61666666666666</v>
      </c>
      <c r="I119" s="38">
        <v>103.88333333333333</v>
      </c>
      <c r="J119" s="38">
        <v>113.78333333333333</v>
      </c>
      <c r="K119" s="38">
        <v>116.51666666666668</v>
      </c>
      <c r="L119" s="38">
        <v>118.73333333333333</v>
      </c>
      <c r="M119" s="28">
        <v>114.3</v>
      </c>
      <c r="N119" s="28">
        <v>109.35</v>
      </c>
      <c r="O119" s="39">
        <v>35977500</v>
      </c>
      <c r="P119" s="40">
        <v>3.2841948124650119E-2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44651</v>
      </c>
      <c r="E120" s="37">
        <v>983.15</v>
      </c>
      <c r="F120" s="37">
        <v>976.7833333333333</v>
      </c>
      <c r="G120" s="38">
        <v>967.61666666666656</v>
      </c>
      <c r="H120" s="38">
        <v>952.08333333333326</v>
      </c>
      <c r="I120" s="38">
        <v>942.91666666666652</v>
      </c>
      <c r="J120" s="38">
        <v>992.31666666666661</v>
      </c>
      <c r="K120" s="38">
        <v>1001.4833333333333</v>
      </c>
      <c r="L120" s="38">
        <v>1017.0166666666667</v>
      </c>
      <c r="M120" s="28">
        <v>985.95</v>
      </c>
      <c r="N120" s="28">
        <v>961.25</v>
      </c>
      <c r="O120" s="39">
        <v>832050</v>
      </c>
      <c r="P120" s="40">
        <v>-2.4789029535864978E-2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44651</v>
      </c>
      <c r="E121" s="37">
        <v>809.95</v>
      </c>
      <c r="F121" s="37">
        <v>806.81666666666661</v>
      </c>
      <c r="G121" s="38">
        <v>799.63333333333321</v>
      </c>
      <c r="H121" s="38">
        <v>789.31666666666661</v>
      </c>
      <c r="I121" s="38">
        <v>782.13333333333321</v>
      </c>
      <c r="J121" s="38">
        <v>817.13333333333321</v>
      </c>
      <c r="K121" s="38">
        <v>824.31666666666661</v>
      </c>
      <c r="L121" s="38">
        <v>834.63333333333321</v>
      </c>
      <c r="M121" s="28">
        <v>814</v>
      </c>
      <c r="N121" s="28">
        <v>796.5</v>
      </c>
      <c r="O121" s="39">
        <v>9241750</v>
      </c>
      <c r="P121" s="40">
        <v>1.1201531833413117E-2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44651</v>
      </c>
      <c r="E122" s="37">
        <v>215.3</v>
      </c>
      <c r="F122" s="37">
        <v>214.71666666666667</v>
      </c>
      <c r="G122" s="38">
        <v>212.93333333333334</v>
      </c>
      <c r="H122" s="38">
        <v>210.56666666666666</v>
      </c>
      <c r="I122" s="38">
        <v>208.78333333333333</v>
      </c>
      <c r="J122" s="38">
        <v>217.08333333333334</v>
      </c>
      <c r="K122" s="38">
        <v>218.8666666666667</v>
      </c>
      <c r="L122" s="38">
        <v>221.23333333333335</v>
      </c>
      <c r="M122" s="28">
        <v>216.5</v>
      </c>
      <c r="N122" s="28">
        <v>212.35</v>
      </c>
      <c r="O122" s="39">
        <v>161331200</v>
      </c>
      <c r="P122" s="40">
        <v>-1.0946757170322126E-2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44651</v>
      </c>
      <c r="E123" s="37">
        <v>445.25</v>
      </c>
      <c r="F123" s="37">
        <v>440.5333333333333</v>
      </c>
      <c r="G123" s="38">
        <v>428.16666666666663</v>
      </c>
      <c r="H123" s="38">
        <v>411.08333333333331</v>
      </c>
      <c r="I123" s="38">
        <v>398.71666666666664</v>
      </c>
      <c r="J123" s="38">
        <v>457.61666666666662</v>
      </c>
      <c r="K123" s="38">
        <v>469.98333333333329</v>
      </c>
      <c r="L123" s="38">
        <v>487.06666666666661</v>
      </c>
      <c r="M123" s="28">
        <v>452.9</v>
      </c>
      <c r="N123" s="28">
        <v>423.45</v>
      </c>
      <c r="O123" s="39">
        <v>30207500</v>
      </c>
      <c r="P123" s="40">
        <v>4.9068529607451767E-3</v>
      </c>
    </row>
    <row r="124" spans="1:16" ht="12.75" customHeight="1">
      <c r="A124" s="28">
        <v>114</v>
      </c>
      <c r="B124" s="29" t="s">
        <v>42</v>
      </c>
      <c r="C124" s="30" t="s">
        <v>415</v>
      </c>
      <c r="D124" s="31">
        <v>44651</v>
      </c>
      <c r="E124" s="37">
        <v>2790.75</v>
      </c>
      <c r="F124" s="37">
        <v>2801.1666666666665</v>
      </c>
      <c r="G124" s="38">
        <v>2753.9333333333329</v>
      </c>
      <c r="H124" s="38">
        <v>2717.1166666666663</v>
      </c>
      <c r="I124" s="38">
        <v>2669.8833333333328</v>
      </c>
      <c r="J124" s="38">
        <v>2837.9833333333331</v>
      </c>
      <c r="K124" s="38">
        <v>2885.2166666666667</v>
      </c>
      <c r="L124" s="38">
        <v>2922.0333333333333</v>
      </c>
      <c r="M124" s="28">
        <v>2848.4</v>
      </c>
      <c r="N124" s="28">
        <v>2764.35</v>
      </c>
      <c r="O124" s="39">
        <v>240800</v>
      </c>
      <c r="P124" s="40">
        <v>2.9169783096484669E-2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44651</v>
      </c>
      <c r="E125" s="37">
        <v>645.04999999999995</v>
      </c>
      <c r="F125" s="37">
        <v>641.66666666666663</v>
      </c>
      <c r="G125" s="38">
        <v>629.33333333333326</v>
      </c>
      <c r="H125" s="38">
        <v>613.61666666666667</v>
      </c>
      <c r="I125" s="38">
        <v>601.2833333333333</v>
      </c>
      <c r="J125" s="38">
        <v>657.38333333333321</v>
      </c>
      <c r="K125" s="38">
        <v>669.71666666666647</v>
      </c>
      <c r="L125" s="38">
        <v>685.43333333333317</v>
      </c>
      <c r="M125" s="28">
        <v>654</v>
      </c>
      <c r="N125" s="28">
        <v>625.95000000000005</v>
      </c>
      <c r="O125" s="39">
        <v>37532700</v>
      </c>
      <c r="P125" s="40">
        <v>-2.4491228070175439E-2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44651</v>
      </c>
      <c r="E126" s="37">
        <v>2865.95</v>
      </c>
      <c r="F126" s="37">
        <v>2873.15</v>
      </c>
      <c r="G126" s="38">
        <v>2833.3</v>
      </c>
      <c r="H126" s="38">
        <v>2800.65</v>
      </c>
      <c r="I126" s="38">
        <v>2760.8</v>
      </c>
      <c r="J126" s="38">
        <v>2905.8</v>
      </c>
      <c r="K126" s="38">
        <v>2945.6499999999996</v>
      </c>
      <c r="L126" s="38">
        <v>2978.3</v>
      </c>
      <c r="M126" s="28">
        <v>2913</v>
      </c>
      <c r="N126" s="28">
        <v>2840.5</v>
      </c>
      <c r="O126" s="39">
        <v>2520375</v>
      </c>
      <c r="P126" s="40">
        <v>2.8147468257610525E-2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44651</v>
      </c>
      <c r="E127" s="37">
        <v>1806.25</v>
      </c>
      <c r="F127" s="37">
        <v>1799.5833333333333</v>
      </c>
      <c r="G127" s="38">
        <v>1780.1666666666665</v>
      </c>
      <c r="H127" s="38">
        <v>1754.0833333333333</v>
      </c>
      <c r="I127" s="38">
        <v>1734.6666666666665</v>
      </c>
      <c r="J127" s="38">
        <v>1825.6666666666665</v>
      </c>
      <c r="K127" s="38">
        <v>1845.083333333333</v>
      </c>
      <c r="L127" s="38">
        <v>1871.1666666666665</v>
      </c>
      <c r="M127" s="28">
        <v>1819</v>
      </c>
      <c r="N127" s="28">
        <v>1773.5</v>
      </c>
      <c r="O127" s="39">
        <v>14238000</v>
      </c>
      <c r="P127" s="40">
        <v>8.458514884670465E-2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44651</v>
      </c>
      <c r="E128" s="37">
        <v>63.8</v>
      </c>
      <c r="F128" s="37">
        <v>64.216666666666654</v>
      </c>
      <c r="G128" s="38">
        <v>62.033333333333303</v>
      </c>
      <c r="H128" s="38">
        <v>60.266666666666652</v>
      </c>
      <c r="I128" s="38">
        <v>58.0833333333333</v>
      </c>
      <c r="J128" s="38">
        <v>65.983333333333306</v>
      </c>
      <c r="K128" s="38">
        <v>68.166666666666671</v>
      </c>
      <c r="L128" s="38">
        <v>69.933333333333309</v>
      </c>
      <c r="M128" s="28">
        <v>66.400000000000006</v>
      </c>
      <c r="N128" s="28">
        <v>62.45</v>
      </c>
      <c r="O128" s="39">
        <v>67875944</v>
      </c>
      <c r="P128" s="40">
        <v>6.9460067491563554E-2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44651</v>
      </c>
      <c r="E129" s="37">
        <v>2493.4</v>
      </c>
      <c r="F129" s="37">
        <v>2501.6</v>
      </c>
      <c r="G129" s="38">
        <v>2467.0499999999997</v>
      </c>
      <c r="H129" s="38">
        <v>2440.6999999999998</v>
      </c>
      <c r="I129" s="38">
        <v>2406.1499999999996</v>
      </c>
      <c r="J129" s="38">
        <v>2527.9499999999998</v>
      </c>
      <c r="K129" s="38">
        <v>2562.5</v>
      </c>
      <c r="L129" s="38">
        <v>2588.85</v>
      </c>
      <c r="M129" s="28">
        <v>2536.15</v>
      </c>
      <c r="N129" s="28">
        <v>2475.25</v>
      </c>
      <c r="O129" s="39">
        <v>873375</v>
      </c>
      <c r="P129" s="40">
        <v>-2.1702604312517502E-2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44651</v>
      </c>
      <c r="E130" s="37">
        <v>537.6</v>
      </c>
      <c r="F130" s="37">
        <v>540.13333333333333</v>
      </c>
      <c r="G130" s="38">
        <v>532.4666666666667</v>
      </c>
      <c r="H130" s="38">
        <v>527.33333333333337</v>
      </c>
      <c r="I130" s="38">
        <v>519.66666666666674</v>
      </c>
      <c r="J130" s="38">
        <v>545.26666666666665</v>
      </c>
      <c r="K130" s="38">
        <v>552.93333333333339</v>
      </c>
      <c r="L130" s="38">
        <v>558.06666666666661</v>
      </c>
      <c r="M130" s="28">
        <v>547.79999999999995</v>
      </c>
      <c r="N130" s="28">
        <v>535</v>
      </c>
      <c r="O130" s="39">
        <v>5293800</v>
      </c>
      <c r="P130" s="40">
        <v>-1.6998130205677376E-4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44651</v>
      </c>
      <c r="E131" s="37">
        <v>345.7</v>
      </c>
      <c r="F131" s="37">
        <v>343.83333333333331</v>
      </c>
      <c r="G131" s="38">
        <v>340.06666666666661</v>
      </c>
      <c r="H131" s="38">
        <v>334.43333333333328</v>
      </c>
      <c r="I131" s="38">
        <v>330.66666666666657</v>
      </c>
      <c r="J131" s="38">
        <v>349.46666666666664</v>
      </c>
      <c r="K131" s="38">
        <v>353.23333333333341</v>
      </c>
      <c r="L131" s="38">
        <v>358.86666666666667</v>
      </c>
      <c r="M131" s="28">
        <v>347.6</v>
      </c>
      <c r="N131" s="28">
        <v>338.2</v>
      </c>
      <c r="O131" s="39">
        <v>20560000</v>
      </c>
      <c r="P131" s="40">
        <v>-2.5777103866565579E-2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44651</v>
      </c>
      <c r="E132" s="37">
        <v>1791.2</v>
      </c>
      <c r="F132" s="37">
        <v>1796.05</v>
      </c>
      <c r="G132" s="38">
        <v>1766</v>
      </c>
      <c r="H132" s="38">
        <v>1740.8</v>
      </c>
      <c r="I132" s="38">
        <v>1710.75</v>
      </c>
      <c r="J132" s="38">
        <v>1821.25</v>
      </c>
      <c r="K132" s="38">
        <v>1851.2999999999997</v>
      </c>
      <c r="L132" s="38">
        <v>1876.5</v>
      </c>
      <c r="M132" s="28">
        <v>1826.1</v>
      </c>
      <c r="N132" s="28">
        <v>1770.85</v>
      </c>
      <c r="O132" s="39">
        <v>12882875</v>
      </c>
      <c r="P132" s="40">
        <v>7.5549759409992354E-3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44651</v>
      </c>
      <c r="E133" s="37">
        <v>5878.3</v>
      </c>
      <c r="F133" s="37">
        <v>5842.166666666667</v>
      </c>
      <c r="G133" s="38">
        <v>5786.3833333333341</v>
      </c>
      <c r="H133" s="38">
        <v>5694.4666666666672</v>
      </c>
      <c r="I133" s="38">
        <v>5638.6833333333343</v>
      </c>
      <c r="J133" s="38">
        <v>5934.0833333333339</v>
      </c>
      <c r="K133" s="38">
        <v>5989.8666666666668</v>
      </c>
      <c r="L133" s="38">
        <v>6081.7833333333338</v>
      </c>
      <c r="M133" s="28">
        <v>5897.95</v>
      </c>
      <c r="N133" s="28">
        <v>5750.25</v>
      </c>
      <c r="O133" s="39">
        <v>1011450</v>
      </c>
      <c r="P133" s="40">
        <v>1.1878247958426132E-3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44651</v>
      </c>
      <c r="E134" s="37">
        <v>4551.6000000000004</v>
      </c>
      <c r="F134" s="37">
        <v>4523.5666666666666</v>
      </c>
      <c r="G134" s="38">
        <v>4473.1333333333332</v>
      </c>
      <c r="H134" s="38">
        <v>4394.666666666667</v>
      </c>
      <c r="I134" s="38">
        <v>4344.2333333333336</v>
      </c>
      <c r="J134" s="38">
        <v>4602.0333333333328</v>
      </c>
      <c r="K134" s="38">
        <v>4652.4666666666653</v>
      </c>
      <c r="L134" s="38">
        <v>4730.9333333333325</v>
      </c>
      <c r="M134" s="28">
        <v>4574</v>
      </c>
      <c r="N134" s="28">
        <v>4445.1000000000004</v>
      </c>
      <c r="O134" s="39">
        <v>631000</v>
      </c>
      <c r="P134" s="40">
        <v>-2.2614622057001238E-2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44651</v>
      </c>
      <c r="E135" s="37">
        <v>730.35</v>
      </c>
      <c r="F135" s="37">
        <v>734.61666666666679</v>
      </c>
      <c r="G135" s="38">
        <v>720.43333333333362</v>
      </c>
      <c r="H135" s="38">
        <v>710.51666666666688</v>
      </c>
      <c r="I135" s="38">
        <v>696.33333333333371</v>
      </c>
      <c r="J135" s="38">
        <v>744.53333333333353</v>
      </c>
      <c r="K135" s="38">
        <v>758.7166666666667</v>
      </c>
      <c r="L135" s="38">
        <v>768.63333333333344</v>
      </c>
      <c r="M135" s="28">
        <v>748.8</v>
      </c>
      <c r="N135" s="28">
        <v>724.7</v>
      </c>
      <c r="O135" s="39">
        <v>8930100</v>
      </c>
      <c r="P135" s="40">
        <v>1.8319278860133761E-2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44651</v>
      </c>
      <c r="E136" s="37">
        <v>779.4</v>
      </c>
      <c r="F136" s="37">
        <v>787.66666666666663</v>
      </c>
      <c r="G136" s="38">
        <v>762.88333333333321</v>
      </c>
      <c r="H136" s="38">
        <v>746.36666666666656</v>
      </c>
      <c r="I136" s="38">
        <v>721.58333333333314</v>
      </c>
      <c r="J136" s="38">
        <v>804.18333333333328</v>
      </c>
      <c r="K136" s="38">
        <v>828.96666666666681</v>
      </c>
      <c r="L136" s="38">
        <v>845.48333333333335</v>
      </c>
      <c r="M136" s="28">
        <v>812.45</v>
      </c>
      <c r="N136" s="28">
        <v>771.15</v>
      </c>
      <c r="O136" s="39">
        <v>15745800</v>
      </c>
      <c r="P136" s="40">
        <v>4.3127434613244295E-2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44651</v>
      </c>
      <c r="E137" s="37">
        <v>143.9</v>
      </c>
      <c r="F137" s="37">
        <v>143.78333333333333</v>
      </c>
      <c r="G137" s="38">
        <v>141.96666666666667</v>
      </c>
      <c r="H137" s="38">
        <v>140.03333333333333</v>
      </c>
      <c r="I137" s="38">
        <v>138.21666666666667</v>
      </c>
      <c r="J137" s="38">
        <v>145.71666666666667</v>
      </c>
      <c r="K137" s="38">
        <v>147.53333333333333</v>
      </c>
      <c r="L137" s="38">
        <v>149.46666666666667</v>
      </c>
      <c r="M137" s="28">
        <v>145.6</v>
      </c>
      <c r="N137" s="28">
        <v>141.85</v>
      </c>
      <c r="O137" s="39">
        <v>31460000</v>
      </c>
      <c r="P137" s="40">
        <v>-1.712071982004499E-2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44651</v>
      </c>
      <c r="E138" s="37">
        <v>116.05</v>
      </c>
      <c r="F138" s="37">
        <v>115.14999999999999</v>
      </c>
      <c r="G138" s="38">
        <v>113.49999999999999</v>
      </c>
      <c r="H138" s="38">
        <v>110.94999999999999</v>
      </c>
      <c r="I138" s="38">
        <v>109.29999999999998</v>
      </c>
      <c r="J138" s="38">
        <v>117.69999999999999</v>
      </c>
      <c r="K138" s="38">
        <v>119.35</v>
      </c>
      <c r="L138" s="38">
        <v>121.89999999999999</v>
      </c>
      <c r="M138" s="28">
        <v>116.8</v>
      </c>
      <c r="N138" s="28">
        <v>112.6</v>
      </c>
      <c r="O138" s="39">
        <v>26178000</v>
      </c>
      <c r="P138" s="40">
        <v>8.3198520915183736E-3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44651</v>
      </c>
      <c r="E139" s="37">
        <v>512.25</v>
      </c>
      <c r="F139" s="37">
        <v>511.25</v>
      </c>
      <c r="G139" s="38">
        <v>506.25</v>
      </c>
      <c r="H139" s="38">
        <v>500.25</v>
      </c>
      <c r="I139" s="38">
        <v>495.25</v>
      </c>
      <c r="J139" s="38">
        <v>517.25</v>
      </c>
      <c r="K139" s="38">
        <v>522.25</v>
      </c>
      <c r="L139" s="38">
        <v>528.25</v>
      </c>
      <c r="M139" s="28">
        <v>516.25</v>
      </c>
      <c r="N139" s="28">
        <v>505.25</v>
      </c>
      <c r="O139" s="39">
        <v>9651000</v>
      </c>
      <c r="P139" s="40">
        <v>-1.1471883642323056E-2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44651</v>
      </c>
      <c r="E140" s="37">
        <v>7837.15</v>
      </c>
      <c r="F140" s="37">
        <v>7960.7166666666672</v>
      </c>
      <c r="G140" s="38">
        <v>7661.0833333333339</v>
      </c>
      <c r="H140" s="38">
        <v>7485.0166666666664</v>
      </c>
      <c r="I140" s="38">
        <v>7185.3833333333332</v>
      </c>
      <c r="J140" s="38">
        <v>8136.7833333333347</v>
      </c>
      <c r="K140" s="38">
        <v>8436.4166666666679</v>
      </c>
      <c r="L140" s="38">
        <v>8612.4833333333354</v>
      </c>
      <c r="M140" s="28">
        <v>8260.35</v>
      </c>
      <c r="N140" s="28">
        <v>7784.65</v>
      </c>
      <c r="O140" s="39">
        <v>2870800</v>
      </c>
      <c r="P140" s="40">
        <v>0.12677604207551613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44651</v>
      </c>
      <c r="E141" s="37">
        <v>883.3</v>
      </c>
      <c r="F141" s="37">
        <v>881.7833333333333</v>
      </c>
      <c r="G141" s="38">
        <v>870.66666666666663</v>
      </c>
      <c r="H141" s="38">
        <v>858.0333333333333</v>
      </c>
      <c r="I141" s="38">
        <v>846.91666666666663</v>
      </c>
      <c r="J141" s="38">
        <v>894.41666666666663</v>
      </c>
      <c r="K141" s="38">
        <v>905.53333333333342</v>
      </c>
      <c r="L141" s="38">
        <v>918.16666666666663</v>
      </c>
      <c r="M141" s="28">
        <v>892.9</v>
      </c>
      <c r="N141" s="28">
        <v>869.15</v>
      </c>
      <c r="O141" s="39">
        <v>14938750</v>
      </c>
      <c r="P141" s="40">
        <v>-3.1837329876863253E-2</v>
      </c>
    </row>
    <row r="142" spans="1:16" ht="12.75" customHeight="1">
      <c r="A142" s="28">
        <v>132</v>
      </c>
      <c r="B142" s="29" t="s">
        <v>44</v>
      </c>
      <c r="C142" s="30" t="s">
        <v>456</v>
      </c>
      <c r="D142" s="31">
        <v>44651</v>
      </c>
      <c r="E142" s="37">
        <v>1365.1</v>
      </c>
      <c r="F142" s="37">
        <v>1341.8</v>
      </c>
      <c r="G142" s="38">
        <v>1283.0999999999999</v>
      </c>
      <c r="H142" s="38">
        <v>1201.0999999999999</v>
      </c>
      <c r="I142" s="38">
        <v>1142.3999999999999</v>
      </c>
      <c r="J142" s="38">
        <v>1423.8</v>
      </c>
      <c r="K142" s="38">
        <v>1482.5000000000002</v>
      </c>
      <c r="L142" s="38">
        <v>1564.5</v>
      </c>
      <c r="M142" s="28">
        <v>1400.5</v>
      </c>
      <c r="N142" s="28">
        <v>1259.8</v>
      </c>
      <c r="O142" s="39">
        <v>1721300</v>
      </c>
      <c r="P142" s="40">
        <v>-0.12599964457081927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44651</v>
      </c>
      <c r="E143" s="37">
        <v>1966.9</v>
      </c>
      <c r="F143" s="37">
        <v>1968.5333333333335</v>
      </c>
      <c r="G143" s="38">
        <v>1932.3166666666671</v>
      </c>
      <c r="H143" s="38">
        <v>1897.7333333333336</v>
      </c>
      <c r="I143" s="38">
        <v>1861.5166666666671</v>
      </c>
      <c r="J143" s="38">
        <v>2003.116666666667</v>
      </c>
      <c r="K143" s="38">
        <v>2039.3333333333337</v>
      </c>
      <c r="L143" s="38">
        <v>2073.916666666667</v>
      </c>
      <c r="M143" s="28">
        <v>2004.75</v>
      </c>
      <c r="N143" s="28">
        <v>1933.95</v>
      </c>
      <c r="O143" s="39">
        <v>775600</v>
      </c>
      <c r="P143" s="40">
        <v>1.4386607376405965E-2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44651</v>
      </c>
      <c r="E144" s="37">
        <v>851.45</v>
      </c>
      <c r="F144" s="37">
        <v>840.93333333333339</v>
      </c>
      <c r="G144" s="38">
        <v>824.61666666666679</v>
      </c>
      <c r="H144" s="38">
        <v>797.78333333333342</v>
      </c>
      <c r="I144" s="38">
        <v>781.46666666666681</v>
      </c>
      <c r="J144" s="38">
        <v>867.76666666666677</v>
      </c>
      <c r="K144" s="38">
        <v>884.08333333333337</v>
      </c>
      <c r="L144" s="38">
        <v>910.91666666666674</v>
      </c>
      <c r="M144" s="28">
        <v>857.25</v>
      </c>
      <c r="N144" s="28">
        <v>814.1</v>
      </c>
      <c r="O144" s="39">
        <v>1524250</v>
      </c>
      <c r="P144" s="40">
        <v>2.9411764705882353E-2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44651</v>
      </c>
      <c r="E145" s="37">
        <v>725.85</v>
      </c>
      <c r="F145" s="37">
        <v>730.06666666666661</v>
      </c>
      <c r="G145" s="38">
        <v>716.08333333333326</v>
      </c>
      <c r="H145" s="38">
        <v>706.31666666666661</v>
      </c>
      <c r="I145" s="38">
        <v>692.33333333333326</v>
      </c>
      <c r="J145" s="38">
        <v>739.83333333333326</v>
      </c>
      <c r="K145" s="38">
        <v>753.81666666666661</v>
      </c>
      <c r="L145" s="38">
        <v>763.58333333333326</v>
      </c>
      <c r="M145" s="28">
        <v>744.05</v>
      </c>
      <c r="N145" s="28">
        <v>720.3</v>
      </c>
      <c r="O145" s="39">
        <v>3976800</v>
      </c>
      <c r="P145" s="40">
        <v>1.05198963256594E-2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44651</v>
      </c>
      <c r="E146" s="37">
        <v>3910.7</v>
      </c>
      <c r="F146" s="37">
        <v>3900.2999999999997</v>
      </c>
      <c r="G146" s="38">
        <v>3861.8999999999996</v>
      </c>
      <c r="H146" s="38">
        <v>3813.1</v>
      </c>
      <c r="I146" s="38">
        <v>3774.7</v>
      </c>
      <c r="J146" s="38">
        <v>3949.0999999999995</v>
      </c>
      <c r="K146" s="38">
        <v>3987.5</v>
      </c>
      <c r="L146" s="38">
        <v>4036.2999999999993</v>
      </c>
      <c r="M146" s="28">
        <v>3938.7</v>
      </c>
      <c r="N146" s="28">
        <v>3851.5</v>
      </c>
      <c r="O146" s="39">
        <v>2889400</v>
      </c>
      <c r="P146" s="40">
        <v>-5.6438846445040951E-3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44651</v>
      </c>
      <c r="E147" s="37">
        <v>147.55000000000001</v>
      </c>
      <c r="F147" s="37">
        <v>147.91666666666666</v>
      </c>
      <c r="G147" s="38">
        <v>145.7833333333333</v>
      </c>
      <c r="H147" s="38">
        <v>144.01666666666665</v>
      </c>
      <c r="I147" s="38">
        <v>141.8833333333333</v>
      </c>
      <c r="J147" s="38">
        <v>149.68333333333331</v>
      </c>
      <c r="K147" s="38">
        <v>151.81666666666669</v>
      </c>
      <c r="L147" s="38">
        <v>153.58333333333331</v>
      </c>
      <c r="M147" s="28">
        <v>150.05000000000001</v>
      </c>
      <c r="N147" s="28">
        <v>146.15</v>
      </c>
      <c r="O147" s="39">
        <v>24514000</v>
      </c>
      <c r="P147" s="40">
        <v>5.1178147981389761E-2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44651</v>
      </c>
      <c r="E148" s="37">
        <v>3153.45</v>
      </c>
      <c r="F148" s="37">
        <v>3140.25</v>
      </c>
      <c r="G148" s="38">
        <v>3100.85</v>
      </c>
      <c r="H148" s="38">
        <v>3048.25</v>
      </c>
      <c r="I148" s="38">
        <v>3008.85</v>
      </c>
      <c r="J148" s="38">
        <v>3192.85</v>
      </c>
      <c r="K148" s="38">
        <v>3232.2499999999995</v>
      </c>
      <c r="L148" s="38">
        <v>3284.85</v>
      </c>
      <c r="M148" s="28">
        <v>3179.65</v>
      </c>
      <c r="N148" s="28">
        <v>3087.65</v>
      </c>
      <c r="O148" s="39">
        <v>1609300</v>
      </c>
      <c r="P148" s="40">
        <v>-7.6062153645550367E-4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44651</v>
      </c>
      <c r="E149" s="37">
        <v>65806.149999999994</v>
      </c>
      <c r="F149" s="37">
        <v>65689.45</v>
      </c>
      <c r="G149" s="38">
        <v>65148.849999999991</v>
      </c>
      <c r="H149" s="38">
        <v>64491.549999999996</v>
      </c>
      <c r="I149" s="38">
        <v>63950.94999999999</v>
      </c>
      <c r="J149" s="38">
        <v>66346.75</v>
      </c>
      <c r="K149" s="38">
        <v>66887.350000000006</v>
      </c>
      <c r="L149" s="38">
        <v>67544.649999999994</v>
      </c>
      <c r="M149" s="28">
        <v>66230.05</v>
      </c>
      <c r="N149" s="28">
        <v>65032.15</v>
      </c>
      <c r="O149" s="39">
        <v>70590</v>
      </c>
      <c r="P149" s="40">
        <v>7.0518653321201094E-2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44651</v>
      </c>
      <c r="E150" s="37">
        <v>1369.7</v>
      </c>
      <c r="F150" s="37">
        <v>1356.7500000000002</v>
      </c>
      <c r="G150" s="38">
        <v>1339.1000000000004</v>
      </c>
      <c r="H150" s="38">
        <v>1308.5000000000002</v>
      </c>
      <c r="I150" s="38">
        <v>1290.8500000000004</v>
      </c>
      <c r="J150" s="38">
        <v>1387.3500000000004</v>
      </c>
      <c r="K150" s="38">
        <v>1405.0000000000005</v>
      </c>
      <c r="L150" s="38">
        <v>1435.6000000000004</v>
      </c>
      <c r="M150" s="28">
        <v>1374.4</v>
      </c>
      <c r="N150" s="28">
        <v>1326.15</v>
      </c>
      <c r="O150" s="39">
        <v>2955750</v>
      </c>
      <c r="P150" s="40">
        <v>3.6968819892119455E-2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44651</v>
      </c>
      <c r="E151" s="37">
        <v>307.7</v>
      </c>
      <c r="F151" s="37">
        <v>305.56666666666666</v>
      </c>
      <c r="G151" s="38">
        <v>301.38333333333333</v>
      </c>
      <c r="H151" s="38">
        <v>295.06666666666666</v>
      </c>
      <c r="I151" s="38">
        <v>290.88333333333333</v>
      </c>
      <c r="J151" s="38">
        <v>311.88333333333333</v>
      </c>
      <c r="K151" s="38">
        <v>316.06666666666661</v>
      </c>
      <c r="L151" s="38">
        <v>322.38333333333333</v>
      </c>
      <c r="M151" s="28">
        <v>309.75</v>
      </c>
      <c r="N151" s="28">
        <v>299.25</v>
      </c>
      <c r="O151" s="39">
        <v>2876800</v>
      </c>
      <c r="P151" s="40">
        <v>1.8120045300113252E-2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44651</v>
      </c>
      <c r="E152" s="37">
        <v>125.95</v>
      </c>
      <c r="F152" s="37">
        <v>125.61666666666666</v>
      </c>
      <c r="G152" s="38">
        <v>122.78333333333333</v>
      </c>
      <c r="H152" s="38">
        <v>119.61666666666667</v>
      </c>
      <c r="I152" s="38">
        <v>116.78333333333335</v>
      </c>
      <c r="J152" s="38">
        <v>128.7833333333333</v>
      </c>
      <c r="K152" s="38">
        <v>131.61666666666667</v>
      </c>
      <c r="L152" s="38">
        <v>134.7833333333333</v>
      </c>
      <c r="M152" s="28">
        <v>128.44999999999999</v>
      </c>
      <c r="N152" s="28">
        <v>122.45</v>
      </c>
      <c r="O152" s="39">
        <v>96203000</v>
      </c>
      <c r="P152" s="40">
        <v>8.6445058372694051E-3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44651</v>
      </c>
      <c r="E153" s="37">
        <v>4569.1000000000004</v>
      </c>
      <c r="F153" s="37">
        <v>4524.0999999999995</v>
      </c>
      <c r="G153" s="38">
        <v>4448.1999999999989</v>
      </c>
      <c r="H153" s="38">
        <v>4327.2999999999993</v>
      </c>
      <c r="I153" s="38">
        <v>4251.3999999999987</v>
      </c>
      <c r="J153" s="38">
        <v>4644.9999999999991</v>
      </c>
      <c r="K153" s="38">
        <v>4720.8999999999987</v>
      </c>
      <c r="L153" s="38">
        <v>4841.7999999999993</v>
      </c>
      <c r="M153" s="28">
        <v>4600</v>
      </c>
      <c r="N153" s="28">
        <v>4403.2</v>
      </c>
      <c r="O153" s="39">
        <v>1614500</v>
      </c>
      <c r="P153" s="40">
        <v>-4.0558609419105628E-2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44651</v>
      </c>
      <c r="E154" s="37">
        <v>3830.45</v>
      </c>
      <c r="F154" s="37">
        <v>3821.4833333333336</v>
      </c>
      <c r="G154" s="38">
        <v>3774.9666666666672</v>
      </c>
      <c r="H154" s="38">
        <v>3719.4833333333336</v>
      </c>
      <c r="I154" s="38">
        <v>3672.9666666666672</v>
      </c>
      <c r="J154" s="38">
        <v>3876.9666666666672</v>
      </c>
      <c r="K154" s="38">
        <v>3923.4833333333336</v>
      </c>
      <c r="L154" s="38">
        <v>3978.9666666666672</v>
      </c>
      <c r="M154" s="28">
        <v>3868</v>
      </c>
      <c r="N154" s="28">
        <v>3766</v>
      </c>
      <c r="O154" s="39">
        <v>423000</v>
      </c>
      <c r="P154" s="40">
        <v>2.1321961620469083E-3</v>
      </c>
    </row>
    <row r="155" spans="1:16" ht="12.75" customHeight="1">
      <c r="A155" s="28">
        <v>145</v>
      </c>
      <c r="B155" s="29" t="s">
        <v>44</v>
      </c>
      <c r="C155" s="30" t="s">
        <v>457</v>
      </c>
      <c r="D155" s="31">
        <v>44651</v>
      </c>
      <c r="E155" s="37">
        <v>39.35</v>
      </c>
      <c r="F155" s="37">
        <v>39.449999999999996</v>
      </c>
      <c r="G155" s="38">
        <v>38.149999999999991</v>
      </c>
      <c r="H155" s="38">
        <v>36.949999999999996</v>
      </c>
      <c r="I155" s="38">
        <v>35.649999999999991</v>
      </c>
      <c r="J155" s="38">
        <v>40.649999999999991</v>
      </c>
      <c r="K155" s="38">
        <v>41.949999999999989</v>
      </c>
      <c r="L155" s="38">
        <v>43.149999999999991</v>
      </c>
      <c r="M155" s="28">
        <v>40.75</v>
      </c>
      <c r="N155" s="28">
        <v>38.25</v>
      </c>
      <c r="O155" s="39">
        <v>24576000</v>
      </c>
      <c r="P155" s="40">
        <v>1.4669926650366749E-3</v>
      </c>
    </row>
    <row r="156" spans="1:16" ht="12.75" customHeight="1">
      <c r="A156" s="28">
        <v>146</v>
      </c>
      <c r="B156" s="254" t="s">
        <v>56</v>
      </c>
      <c r="C156" s="30" t="s">
        <v>168</v>
      </c>
      <c r="D156" s="31">
        <v>44651</v>
      </c>
      <c r="E156" s="37">
        <v>17868.75</v>
      </c>
      <c r="F156" s="37">
        <v>17756.083333333332</v>
      </c>
      <c r="G156" s="38">
        <v>17592.766666666663</v>
      </c>
      <c r="H156" s="38">
        <v>17316.783333333329</v>
      </c>
      <c r="I156" s="38">
        <v>17153.46666666666</v>
      </c>
      <c r="J156" s="38">
        <v>18032.066666666666</v>
      </c>
      <c r="K156" s="38">
        <v>18195.383333333339</v>
      </c>
      <c r="L156" s="38">
        <v>18471.366666666669</v>
      </c>
      <c r="M156" s="28">
        <v>17919.400000000001</v>
      </c>
      <c r="N156" s="28">
        <v>17480.099999999999</v>
      </c>
      <c r="O156" s="39">
        <v>376500</v>
      </c>
      <c r="P156" s="40">
        <v>4.034263608731694E-2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44651</v>
      </c>
      <c r="E157" s="37">
        <v>151</v>
      </c>
      <c r="F157" s="37">
        <v>148.70000000000002</v>
      </c>
      <c r="G157" s="38">
        <v>145.90000000000003</v>
      </c>
      <c r="H157" s="38">
        <v>140.80000000000001</v>
      </c>
      <c r="I157" s="38">
        <v>138.00000000000003</v>
      </c>
      <c r="J157" s="38">
        <v>153.80000000000004</v>
      </c>
      <c r="K157" s="38">
        <v>156.60000000000005</v>
      </c>
      <c r="L157" s="38">
        <v>161.70000000000005</v>
      </c>
      <c r="M157" s="28">
        <v>151.5</v>
      </c>
      <c r="N157" s="28">
        <v>143.6</v>
      </c>
      <c r="O157" s="39">
        <v>71589500</v>
      </c>
      <c r="P157" s="40">
        <v>-5.6121971751940886E-4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44651</v>
      </c>
      <c r="E158" s="37">
        <v>131.25</v>
      </c>
      <c r="F158" s="37">
        <v>131.96666666666667</v>
      </c>
      <c r="G158" s="38">
        <v>129.73333333333335</v>
      </c>
      <c r="H158" s="38">
        <v>128.21666666666667</v>
      </c>
      <c r="I158" s="38">
        <v>125.98333333333335</v>
      </c>
      <c r="J158" s="38">
        <v>133.48333333333335</v>
      </c>
      <c r="K158" s="38">
        <v>135.71666666666664</v>
      </c>
      <c r="L158" s="38">
        <v>137.23333333333335</v>
      </c>
      <c r="M158" s="28">
        <v>134.19999999999999</v>
      </c>
      <c r="N158" s="28">
        <v>130.44999999999999</v>
      </c>
      <c r="O158" s="39">
        <v>44123700</v>
      </c>
      <c r="P158" s="40">
        <v>8.2808784445376982E-2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44651</v>
      </c>
      <c r="E159" s="37">
        <v>893.85</v>
      </c>
      <c r="F159" s="37">
        <v>895.5</v>
      </c>
      <c r="G159" s="38">
        <v>887.35</v>
      </c>
      <c r="H159" s="38">
        <v>880.85</v>
      </c>
      <c r="I159" s="38">
        <v>872.7</v>
      </c>
      <c r="J159" s="38">
        <v>902</v>
      </c>
      <c r="K159" s="38">
        <v>910.15000000000009</v>
      </c>
      <c r="L159" s="38">
        <v>916.65</v>
      </c>
      <c r="M159" s="28">
        <v>903.65</v>
      </c>
      <c r="N159" s="28">
        <v>889</v>
      </c>
      <c r="O159" s="39">
        <v>2128700</v>
      </c>
      <c r="P159" s="40">
        <v>3.9617035325189833E-3</v>
      </c>
    </row>
    <row r="160" spans="1:16" ht="12.75" customHeight="1">
      <c r="A160" s="28">
        <v>150</v>
      </c>
      <c r="B160" s="29" t="s">
        <v>87</v>
      </c>
      <c r="C160" s="30" t="s">
        <v>467</v>
      </c>
      <c r="D160" s="31">
        <v>44651</v>
      </c>
      <c r="E160" s="37">
        <v>3374.1</v>
      </c>
      <c r="F160" s="37">
        <v>3388.4166666666665</v>
      </c>
      <c r="G160" s="38">
        <v>3336.1833333333329</v>
      </c>
      <c r="H160" s="38">
        <v>3298.2666666666664</v>
      </c>
      <c r="I160" s="38">
        <v>3246.0333333333328</v>
      </c>
      <c r="J160" s="38">
        <v>3426.333333333333</v>
      </c>
      <c r="K160" s="38">
        <v>3478.5666666666666</v>
      </c>
      <c r="L160" s="38">
        <v>3516.4833333333331</v>
      </c>
      <c r="M160" s="28">
        <v>3440.65</v>
      </c>
      <c r="N160" s="28">
        <v>3350.5</v>
      </c>
      <c r="O160" s="39">
        <v>619125</v>
      </c>
      <c r="P160" s="40">
        <v>4.665314401622718E-3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44651</v>
      </c>
      <c r="E161" s="37">
        <v>162.35</v>
      </c>
      <c r="F161" s="37">
        <v>163.21666666666667</v>
      </c>
      <c r="G161" s="38">
        <v>159.83333333333334</v>
      </c>
      <c r="H161" s="38">
        <v>157.31666666666666</v>
      </c>
      <c r="I161" s="38">
        <v>153.93333333333334</v>
      </c>
      <c r="J161" s="38">
        <v>165.73333333333335</v>
      </c>
      <c r="K161" s="38">
        <v>169.11666666666667</v>
      </c>
      <c r="L161" s="38">
        <v>171.63333333333335</v>
      </c>
      <c r="M161" s="28">
        <v>166.6</v>
      </c>
      <c r="N161" s="28">
        <v>160.69999999999999</v>
      </c>
      <c r="O161" s="39">
        <v>28613200</v>
      </c>
      <c r="P161" s="40">
        <v>7.77262180974478E-2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44651</v>
      </c>
      <c r="E162" s="37">
        <v>41671</v>
      </c>
      <c r="F162" s="37">
        <v>41656.583333333336</v>
      </c>
      <c r="G162" s="38">
        <v>41081.966666666674</v>
      </c>
      <c r="H162" s="38">
        <v>40492.933333333342</v>
      </c>
      <c r="I162" s="38">
        <v>39918.31666666668</v>
      </c>
      <c r="J162" s="38">
        <v>42245.616666666669</v>
      </c>
      <c r="K162" s="38">
        <v>42820.233333333323</v>
      </c>
      <c r="L162" s="38">
        <v>43409.266666666663</v>
      </c>
      <c r="M162" s="28">
        <v>42231.199999999997</v>
      </c>
      <c r="N162" s="28">
        <v>41067.550000000003</v>
      </c>
      <c r="O162" s="39">
        <v>97410</v>
      </c>
      <c r="P162" s="40">
        <v>3.1776294884016523E-2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44651</v>
      </c>
      <c r="E163" s="37">
        <v>2086.1</v>
      </c>
      <c r="F163" s="37">
        <v>2092.2000000000003</v>
      </c>
      <c r="G163" s="38">
        <v>2050.7500000000005</v>
      </c>
      <c r="H163" s="38">
        <v>2015.4</v>
      </c>
      <c r="I163" s="38">
        <v>1973.9500000000003</v>
      </c>
      <c r="J163" s="38">
        <v>2127.5500000000006</v>
      </c>
      <c r="K163" s="38">
        <v>2169.0000000000005</v>
      </c>
      <c r="L163" s="38">
        <v>2204.3500000000008</v>
      </c>
      <c r="M163" s="28">
        <v>2133.65</v>
      </c>
      <c r="N163" s="28">
        <v>2056.85</v>
      </c>
      <c r="O163" s="39">
        <v>4699750</v>
      </c>
      <c r="P163" s="40">
        <v>-2.1020670325820391E-3</v>
      </c>
    </row>
    <row r="164" spans="1:16" ht="12.75" customHeight="1">
      <c r="A164" s="28">
        <v>154</v>
      </c>
      <c r="B164" s="29" t="s">
        <v>87</v>
      </c>
      <c r="C164" s="30" t="s">
        <v>472</v>
      </c>
      <c r="D164" s="31">
        <v>44651</v>
      </c>
      <c r="E164" s="37">
        <v>3898.35</v>
      </c>
      <c r="F164" s="37">
        <v>3925.3166666666671</v>
      </c>
      <c r="G164" s="38">
        <v>3863.0333333333342</v>
      </c>
      <c r="H164" s="38">
        <v>3827.7166666666672</v>
      </c>
      <c r="I164" s="38">
        <v>3765.4333333333343</v>
      </c>
      <c r="J164" s="38">
        <v>3960.6333333333341</v>
      </c>
      <c r="K164" s="38">
        <v>4022.916666666667</v>
      </c>
      <c r="L164" s="38">
        <v>4058.233333333334</v>
      </c>
      <c r="M164" s="28">
        <v>3987.6</v>
      </c>
      <c r="N164" s="28">
        <v>3890</v>
      </c>
      <c r="O164" s="39">
        <v>472950</v>
      </c>
      <c r="P164" s="40">
        <v>5.3106212424849697E-2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44651</v>
      </c>
      <c r="E165" s="37">
        <v>216.7</v>
      </c>
      <c r="F165" s="37">
        <v>215.68333333333331</v>
      </c>
      <c r="G165" s="38">
        <v>213.76666666666662</v>
      </c>
      <c r="H165" s="38">
        <v>210.83333333333331</v>
      </c>
      <c r="I165" s="38">
        <v>208.91666666666663</v>
      </c>
      <c r="J165" s="38">
        <v>218.61666666666662</v>
      </c>
      <c r="K165" s="38">
        <v>220.5333333333333</v>
      </c>
      <c r="L165" s="38">
        <v>223.46666666666661</v>
      </c>
      <c r="M165" s="28">
        <v>217.6</v>
      </c>
      <c r="N165" s="28">
        <v>212.75</v>
      </c>
      <c r="O165" s="39">
        <v>17508000</v>
      </c>
      <c r="P165" s="40">
        <v>-6.1307901907356951E-3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44651</v>
      </c>
      <c r="E166" s="37">
        <v>109.8</v>
      </c>
      <c r="F166" s="37">
        <v>109.96666666666665</v>
      </c>
      <c r="G166" s="38">
        <v>108.23333333333331</v>
      </c>
      <c r="H166" s="38">
        <v>106.66666666666666</v>
      </c>
      <c r="I166" s="38">
        <v>104.93333333333331</v>
      </c>
      <c r="J166" s="38">
        <v>111.5333333333333</v>
      </c>
      <c r="K166" s="38">
        <v>113.26666666666665</v>
      </c>
      <c r="L166" s="38">
        <v>114.8333333333333</v>
      </c>
      <c r="M166" s="28">
        <v>111.7</v>
      </c>
      <c r="N166" s="28">
        <v>108.4</v>
      </c>
      <c r="O166" s="39">
        <v>40176000</v>
      </c>
      <c r="P166" s="40">
        <v>5.5865921787709499E-3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44651</v>
      </c>
      <c r="E167" s="37">
        <v>4406.95</v>
      </c>
      <c r="F167" s="37">
        <v>4389.583333333333</v>
      </c>
      <c r="G167" s="38">
        <v>4346.2166666666662</v>
      </c>
      <c r="H167" s="38">
        <v>4285.4833333333336</v>
      </c>
      <c r="I167" s="38">
        <v>4242.1166666666668</v>
      </c>
      <c r="J167" s="38">
        <v>4450.3166666666657</v>
      </c>
      <c r="K167" s="38">
        <v>4493.6833333333325</v>
      </c>
      <c r="L167" s="38">
        <v>4554.4166666666652</v>
      </c>
      <c r="M167" s="28">
        <v>4432.95</v>
      </c>
      <c r="N167" s="28">
        <v>4328.8500000000004</v>
      </c>
      <c r="O167" s="39">
        <v>112250</v>
      </c>
      <c r="P167" s="40">
        <v>-3.5445757250268529E-2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44651</v>
      </c>
      <c r="E168" s="37">
        <v>2395.0500000000002</v>
      </c>
      <c r="F168" s="37">
        <v>2378.0166666666669</v>
      </c>
      <c r="G168" s="38">
        <v>2354.0333333333338</v>
      </c>
      <c r="H168" s="38">
        <v>2313.0166666666669</v>
      </c>
      <c r="I168" s="38">
        <v>2289.0333333333338</v>
      </c>
      <c r="J168" s="38">
        <v>2419.0333333333338</v>
      </c>
      <c r="K168" s="38">
        <v>2443.0166666666664</v>
      </c>
      <c r="L168" s="38">
        <v>2484.0333333333338</v>
      </c>
      <c r="M168" s="28">
        <v>2402</v>
      </c>
      <c r="N168" s="28">
        <v>2337</v>
      </c>
      <c r="O168" s="39">
        <v>3018500</v>
      </c>
      <c r="P168" s="40">
        <v>-1.0408982870256536E-2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44651</v>
      </c>
      <c r="E169" s="37">
        <v>2527.4499999999998</v>
      </c>
      <c r="F169" s="37">
        <v>2514.4166666666665</v>
      </c>
      <c r="G169" s="38">
        <v>2463.1833333333329</v>
      </c>
      <c r="H169" s="38">
        <v>2398.9166666666665</v>
      </c>
      <c r="I169" s="38">
        <v>2347.6833333333329</v>
      </c>
      <c r="J169" s="38">
        <v>2578.6833333333329</v>
      </c>
      <c r="K169" s="38">
        <v>2629.9166666666665</v>
      </c>
      <c r="L169" s="38">
        <v>2694.1833333333329</v>
      </c>
      <c r="M169" s="28">
        <v>2565.65</v>
      </c>
      <c r="N169" s="28">
        <v>2450.15</v>
      </c>
      <c r="O169" s="39">
        <v>1903500</v>
      </c>
      <c r="P169" s="40">
        <v>4.8831991553385246E-3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44651</v>
      </c>
      <c r="E170" s="37">
        <v>35.5</v>
      </c>
      <c r="F170" s="37">
        <v>35.216666666666669</v>
      </c>
      <c r="G170" s="38">
        <v>34.783333333333339</v>
      </c>
      <c r="H170" s="38">
        <v>34.06666666666667</v>
      </c>
      <c r="I170" s="38">
        <v>33.63333333333334</v>
      </c>
      <c r="J170" s="38">
        <v>35.933333333333337</v>
      </c>
      <c r="K170" s="38">
        <v>36.366666666666674</v>
      </c>
      <c r="L170" s="38">
        <v>37.083333333333336</v>
      </c>
      <c r="M170" s="28">
        <v>35.65</v>
      </c>
      <c r="N170" s="28">
        <v>34.5</v>
      </c>
      <c r="O170" s="39">
        <v>170784000</v>
      </c>
      <c r="P170" s="40">
        <v>5.1729234407330772E-2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44651</v>
      </c>
      <c r="E171" s="37">
        <v>2339.25</v>
      </c>
      <c r="F171" s="37">
        <v>2340.0166666666669</v>
      </c>
      <c r="G171" s="38">
        <v>2296.9333333333338</v>
      </c>
      <c r="H171" s="38">
        <v>2254.6166666666668</v>
      </c>
      <c r="I171" s="38">
        <v>2211.5333333333338</v>
      </c>
      <c r="J171" s="38">
        <v>2382.3333333333339</v>
      </c>
      <c r="K171" s="38">
        <v>2425.416666666667</v>
      </c>
      <c r="L171" s="38">
        <v>2467.733333333334</v>
      </c>
      <c r="M171" s="28">
        <v>2383.1</v>
      </c>
      <c r="N171" s="28">
        <v>2297.6999999999998</v>
      </c>
      <c r="O171" s="39">
        <v>734100</v>
      </c>
      <c r="P171" s="40">
        <v>2.7287993282955499E-2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44651</v>
      </c>
      <c r="E172" s="37">
        <v>209</v>
      </c>
      <c r="F172" s="37">
        <v>208.5</v>
      </c>
      <c r="G172" s="38">
        <v>206.4</v>
      </c>
      <c r="H172" s="38">
        <v>203.8</v>
      </c>
      <c r="I172" s="38">
        <v>201.70000000000002</v>
      </c>
      <c r="J172" s="38">
        <v>211.1</v>
      </c>
      <c r="K172" s="38">
        <v>213.20000000000002</v>
      </c>
      <c r="L172" s="38">
        <v>215.79999999999998</v>
      </c>
      <c r="M172" s="28">
        <v>210.6</v>
      </c>
      <c r="N172" s="28">
        <v>205.9</v>
      </c>
      <c r="O172" s="39">
        <v>25987709</v>
      </c>
      <c r="P172" s="40">
        <v>9.604138551506973E-2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44651</v>
      </c>
      <c r="E173" s="37">
        <v>1657.35</v>
      </c>
      <c r="F173" s="37">
        <v>1650.5666666666666</v>
      </c>
      <c r="G173" s="38">
        <v>1626.7333333333331</v>
      </c>
      <c r="H173" s="38">
        <v>1596.1166666666666</v>
      </c>
      <c r="I173" s="38">
        <v>1572.2833333333331</v>
      </c>
      <c r="J173" s="38">
        <v>1681.1833333333332</v>
      </c>
      <c r="K173" s="38">
        <v>1705.0166666666667</v>
      </c>
      <c r="L173" s="38">
        <v>1735.6333333333332</v>
      </c>
      <c r="M173" s="28">
        <v>1674.4</v>
      </c>
      <c r="N173" s="28">
        <v>1619.95</v>
      </c>
      <c r="O173" s="39">
        <v>2662594</v>
      </c>
      <c r="P173" s="40">
        <v>-1.579659996991124E-2</v>
      </c>
    </row>
    <row r="174" spans="1:16" ht="12.75" customHeight="1">
      <c r="A174" s="28">
        <v>164</v>
      </c>
      <c r="B174" s="29" t="s">
        <v>44</v>
      </c>
      <c r="C174" s="30" t="s">
        <v>484</v>
      </c>
      <c r="D174" s="31">
        <v>44651</v>
      </c>
      <c r="E174" s="37">
        <v>184.35</v>
      </c>
      <c r="F174" s="37">
        <v>186.06666666666669</v>
      </c>
      <c r="G174" s="38">
        <v>178.28333333333339</v>
      </c>
      <c r="H174" s="38">
        <v>172.2166666666667</v>
      </c>
      <c r="I174" s="38">
        <v>164.43333333333339</v>
      </c>
      <c r="J174" s="38">
        <v>192.13333333333338</v>
      </c>
      <c r="K174" s="38">
        <v>199.91666666666669</v>
      </c>
      <c r="L174" s="38">
        <v>205.98333333333338</v>
      </c>
      <c r="M174" s="28">
        <v>193.85</v>
      </c>
      <c r="N174" s="28">
        <v>180</v>
      </c>
      <c r="O174" s="39">
        <v>6647500</v>
      </c>
      <c r="P174" s="40">
        <v>1.0642341315089319E-2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44651</v>
      </c>
      <c r="E175" s="37">
        <v>779.9</v>
      </c>
      <c r="F175" s="37">
        <v>781.91666666666663</v>
      </c>
      <c r="G175" s="38">
        <v>765.83333333333326</v>
      </c>
      <c r="H175" s="38">
        <v>751.76666666666665</v>
      </c>
      <c r="I175" s="38">
        <v>735.68333333333328</v>
      </c>
      <c r="J175" s="38">
        <v>795.98333333333323</v>
      </c>
      <c r="K175" s="38">
        <v>812.06666666666649</v>
      </c>
      <c r="L175" s="38">
        <v>826.13333333333321</v>
      </c>
      <c r="M175" s="28">
        <v>798</v>
      </c>
      <c r="N175" s="28">
        <v>767.85</v>
      </c>
      <c r="O175" s="39">
        <v>1535100</v>
      </c>
      <c r="P175" s="40">
        <v>2.7888446215139442E-2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44651</v>
      </c>
      <c r="E176" s="37">
        <v>133.5</v>
      </c>
      <c r="F176" s="37">
        <v>132.83333333333334</v>
      </c>
      <c r="G176" s="38">
        <v>130.76666666666668</v>
      </c>
      <c r="H176" s="38">
        <v>128.03333333333333</v>
      </c>
      <c r="I176" s="38">
        <v>125.96666666666667</v>
      </c>
      <c r="J176" s="38">
        <v>135.56666666666669</v>
      </c>
      <c r="K176" s="38">
        <v>137.63333333333335</v>
      </c>
      <c r="L176" s="38">
        <v>140.3666666666667</v>
      </c>
      <c r="M176" s="28">
        <v>134.9</v>
      </c>
      <c r="N176" s="28">
        <v>130.1</v>
      </c>
      <c r="O176" s="39">
        <v>36928600</v>
      </c>
      <c r="P176" s="40">
        <v>3.0926165803108807E-2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44651</v>
      </c>
      <c r="E177" s="37">
        <v>122.5</v>
      </c>
      <c r="F177" s="37">
        <v>122.48333333333333</v>
      </c>
      <c r="G177" s="38">
        <v>120.81666666666666</v>
      </c>
      <c r="H177" s="38">
        <v>119.13333333333333</v>
      </c>
      <c r="I177" s="38">
        <v>117.46666666666665</v>
      </c>
      <c r="J177" s="38">
        <v>124.16666666666667</v>
      </c>
      <c r="K177" s="38">
        <v>125.83333333333333</v>
      </c>
      <c r="L177" s="38">
        <v>127.51666666666668</v>
      </c>
      <c r="M177" s="28">
        <v>124.15</v>
      </c>
      <c r="N177" s="28">
        <v>120.8</v>
      </c>
      <c r="O177" s="39">
        <v>28800000</v>
      </c>
      <c r="P177" s="40">
        <v>-1.4171287738755391E-2</v>
      </c>
    </row>
    <row r="178" spans="1:16" ht="12.75" customHeight="1">
      <c r="A178" s="28">
        <v>168</v>
      </c>
      <c r="B178" s="255" t="s">
        <v>79</v>
      </c>
      <c r="C178" s="30" t="s">
        <v>187</v>
      </c>
      <c r="D178" s="31">
        <v>44651</v>
      </c>
      <c r="E178" s="37">
        <v>2401.35</v>
      </c>
      <c r="F178" s="37">
        <v>2380.5166666666664</v>
      </c>
      <c r="G178" s="38">
        <v>2356.333333333333</v>
      </c>
      <c r="H178" s="38">
        <v>2311.3166666666666</v>
      </c>
      <c r="I178" s="38">
        <v>2287.1333333333332</v>
      </c>
      <c r="J178" s="38">
        <v>2425.5333333333328</v>
      </c>
      <c r="K178" s="38">
        <v>2449.7166666666662</v>
      </c>
      <c r="L178" s="38">
        <v>2494.7333333333327</v>
      </c>
      <c r="M178" s="28">
        <v>2404.6999999999998</v>
      </c>
      <c r="N178" s="28">
        <v>2335.5</v>
      </c>
      <c r="O178" s="39">
        <v>33012500</v>
      </c>
      <c r="P178" s="40">
        <v>2.8955693736655914E-2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44651</v>
      </c>
      <c r="E179" s="37">
        <v>99.05</v>
      </c>
      <c r="F179" s="37">
        <v>98.216666666666654</v>
      </c>
      <c r="G179" s="38">
        <v>96.133333333333312</v>
      </c>
      <c r="H179" s="38">
        <v>93.216666666666654</v>
      </c>
      <c r="I179" s="38">
        <v>91.133333333333312</v>
      </c>
      <c r="J179" s="38">
        <v>101.13333333333331</v>
      </c>
      <c r="K179" s="38">
        <v>103.21666666666665</v>
      </c>
      <c r="L179" s="38">
        <v>106.13333333333331</v>
      </c>
      <c r="M179" s="28">
        <v>100.3</v>
      </c>
      <c r="N179" s="28">
        <v>95.3</v>
      </c>
      <c r="O179" s="39">
        <v>154332250</v>
      </c>
      <c r="P179" s="40">
        <v>1.7187402166426648E-2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44651</v>
      </c>
      <c r="E180" s="37">
        <v>769.6</v>
      </c>
      <c r="F180" s="37">
        <v>772.31666666666661</v>
      </c>
      <c r="G180" s="38">
        <v>762.28333333333319</v>
      </c>
      <c r="H180" s="38">
        <v>754.96666666666658</v>
      </c>
      <c r="I180" s="38">
        <v>744.93333333333317</v>
      </c>
      <c r="J180" s="38">
        <v>779.63333333333321</v>
      </c>
      <c r="K180" s="38">
        <v>789.66666666666652</v>
      </c>
      <c r="L180" s="38">
        <v>796.98333333333323</v>
      </c>
      <c r="M180" s="28">
        <v>782.35</v>
      </c>
      <c r="N180" s="28">
        <v>765</v>
      </c>
      <c r="O180" s="39">
        <v>5450000</v>
      </c>
      <c r="P180" s="40">
        <v>2.7623267653436409E-2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44651</v>
      </c>
      <c r="E181" s="37">
        <v>1120.25</v>
      </c>
      <c r="F181" s="37">
        <v>1101.5833333333333</v>
      </c>
      <c r="G181" s="38">
        <v>1080.1666666666665</v>
      </c>
      <c r="H181" s="38">
        <v>1040.0833333333333</v>
      </c>
      <c r="I181" s="38">
        <v>1018.6666666666665</v>
      </c>
      <c r="J181" s="38">
        <v>1141.6666666666665</v>
      </c>
      <c r="K181" s="38">
        <v>1163.083333333333</v>
      </c>
      <c r="L181" s="38">
        <v>1203.1666666666665</v>
      </c>
      <c r="M181" s="28">
        <v>1123</v>
      </c>
      <c r="N181" s="28">
        <v>1061.5</v>
      </c>
      <c r="O181" s="39">
        <v>7758000</v>
      </c>
      <c r="P181" s="40">
        <v>-3.0189386836677292E-2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44651</v>
      </c>
      <c r="E182" s="37">
        <v>475</v>
      </c>
      <c r="F182" s="37">
        <v>473.7</v>
      </c>
      <c r="G182" s="38">
        <v>467.75</v>
      </c>
      <c r="H182" s="38">
        <v>460.5</v>
      </c>
      <c r="I182" s="38">
        <v>454.55</v>
      </c>
      <c r="J182" s="38">
        <v>480.95</v>
      </c>
      <c r="K182" s="38">
        <v>486.89999999999992</v>
      </c>
      <c r="L182" s="38">
        <v>494.15</v>
      </c>
      <c r="M182" s="28">
        <v>479.65</v>
      </c>
      <c r="N182" s="28">
        <v>466.45</v>
      </c>
      <c r="O182" s="39">
        <v>74760000</v>
      </c>
      <c r="P182" s="40">
        <v>1.4988595633756924E-2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44651</v>
      </c>
      <c r="E183" s="37">
        <v>23962.6</v>
      </c>
      <c r="F183" s="37">
        <v>23939.333333333332</v>
      </c>
      <c r="G183" s="38">
        <v>23642.266666666663</v>
      </c>
      <c r="H183" s="38">
        <v>23321.933333333331</v>
      </c>
      <c r="I183" s="38">
        <v>23024.866666666661</v>
      </c>
      <c r="J183" s="38">
        <v>24259.666666666664</v>
      </c>
      <c r="K183" s="38">
        <v>24556.733333333337</v>
      </c>
      <c r="L183" s="38">
        <v>24877.066666666666</v>
      </c>
      <c r="M183" s="28">
        <v>24236.400000000001</v>
      </c>
      <c r="N183" s="28">
        <v>23619</v>
      </c>
      <c r="O183" s="39">
        <v>187875</v>
      </c>
      <c r="P183" s="40">
        <v>2.9360736687575068E-3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44651</v>
      </c>
      <c r="E184" s="37">
        <v>2378.1</v>
      </c>
      <c r="F184" s="37">
        <v>2368.2999999999997</v>
      </c>
      <c r="G184" s="38">
        <v>2343.3999999999996</v>
      </c>
      <c r="H184" s="38">
        <v>2308.6999999999998</v>
      </c>
      <c r="I184" s="38">
        <v>2283.7999999999997</v>
      </c>
      <c r="J184" s="38">
        <v>2402.9999999999995</v>
      </c>
      <c r="K184" s="38">
        <v>2427.9</v>
      </c>
      <c r="L184" s="38">
        <v>2462.5999999999995</v>
      </c>
      <c r="M184" s="28">
        <v>2393.1999999999998</v>
      </c>
      <c r="N184" s="28">
        <v>2333.6</v>
      </c>
      <c r="O184" s="39">
        <v>1477025</v>
      </c>
      <c r="P184" s="40">
        <v>1.0156103065638519E-2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44651</v>
      </c>
      <c r="E185" s="37">
        <v>2356.9</v>
      </c>
      <c r="F185" s="37">
        <v>2369.8000000000002</v>
      </c>
      <c r="G185" s="38">
        <v>2321.0500000000002</v>
      </c>
      <c r="H185" s="38">
        <v>2285.1999999999998</v>
      </c>
      <c r="I185" s="38">
        <v>2236.4499999999998</v>
      </c>
      <c r="J185" s="38">
        <v>2405.6500000000005</v>
      </c>
      <c r="K185" s="38">
        <v>2454.4000000000005</v>
      </c>
      <c r="L185" s="38">
        <v>2490.2500000000009</v>
      </c>
      <c r="M185" s="28">
        <v>2418.5500000000002</v>
      </c>
      <c r="N185" s="28">
        <v>2333.9499999999998</v>
      </c>
      <c r="O185" s="39">
        <v>3058500</v>
      </c>
      <c r="P185" s="40">
        <v>3.2013159559660886E-2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44651</v>
      </c>
      <c r="E186" s="37">
        <v>1091.45</v>
      </c>
      <c r="F186" s="37">
        <v>1094.8</v>
      </c>
      <c r="G186" s="38">
        <v>1052.0999999999999</v>
      </c>
      <c r="H186" s="38">
        <v>1012.75</v>
      </c>
      <c r="I186" s="38">
        <v>970.05</v>
      </c>
      <c r="J186" s="38">
        <v>1134.1499999999999</v>
      </c>
      <c r="K186" s="38">
        <v>1176.8500000000001</v>
      </c>
      <c r="L186" s="38">
        <v>1216.1999999999998</v>
      </c>
      <c r="M186" s="28">
        <v>1137.5</v>
      </c>
      <c r="N186" s="28">
        <v>1055.45</v>
      </c>
      <c r="O186" s="39">
        <v>4046800</v>
      </c>
      <c r="P186" s="40">
        <v>3.6896587065696422E-2</v>
      </c>
    </row>
    <row r="187" spans="1:16" ht="12.75" customHeight="1">
      <c r="A187" s="28">
        <v>177</v>
      </c>
      <c r="B187" s="29" t="s">
        <v>47</v>
      </c>
      <c r="C187" s="30" t="s">
        <v>513</v>
      </c>
      <c r="D187" s="31">
        <v>44651</v>
      </c>
      <c r="E187" s="37">
        <v>321.2</v>
      </c>
      <c r="F187" s="37">
        <v>320.73333333333335</v>
      </c>
      <c r="G187" s="38">
        <v>316.9666666666667</v>
      </c>
      <c r="H187" s="38">
        <v>312.73333333333335</v>
      </c>
      <c r="I187" s="38">
        <v>308.9666666666667</v>
      </c>
      <c r="J187" s="38">
        <v>324.9666666666667</v>
      </c>
      <c r="K187" s="38">
        <v>328.73333333333335</v>
      </c>
      <c r="L187" s="38">
        <v>332.9666666666667</v>
      </c>
      <c r="M187" s="28">
        <v>324.5</v>
      </c>
      <c r="N187" s="28">
        <v>316.5</v>
      </c>
      <c r="O187" s="39">
        <v>4267800</v>
      </c>
      <c r="P187" s="40">
        <v>1.0555203715431707E-3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44651</v>
      </c>
      <c r="E188" s="37">
        <v>823.15</v>
      </c>
      <c r="F188" s="37">
        <v>828.7833333333333</v>
      </c>
      <c r="G188" s="38">
        <v>812.01666666666665</v>
      </c>
      <c r="H188" s="38">
        <v>800.88333333333333</v>
      </c>
      <c r="I188" s="38">
        <v>784.11666666666667</v>
      </c>
      <c r="J188" s="38">
        <v>839.91666666666663</v>
      </c>
      <c r="K188" s="38">
        <v>856.68333333333328</v>
      </c>
      <c r="L188" s="38">
        <v>867.81666666666661</v>
      </c>
      <c r="M188" s="28">
        <v>845.55</v>
      </c>
      <c r="N188" s="28">
        <v>817.65</v>
      </c>
      <c r="O188" s="39">
        <v>23245600</v>
      </c>
      <c r="P188" s="40">
        <v>6.5775514534266921E-3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44651</v>
      </c>
      <c r="E189" s="37">
        <v>452.15</v>
      </c>
      <c r="F189" s="37">
        <v>451.75</v>
      </c>
      <c r="G189" s="38">
        <v>444.5</v>
      </c>
      <c r="H189" s="38">
        <v>436.85</v>
      </c>
      <c r="I189" s="38">
        <v>429.6</v>
      </c>
      <c r="J189" s="38">
        <v>459.4</v>
      </c>
      <c r="K189" s="38">
        <v>466.65</v>
      </c>
      <c r="L189" s="38">
        <v>474.29999999999995</v>
      </c>
      <c r="M189" s="28">
        <v>459</v>
      </c>
      <c r="N189" s="28">
        <v>444.1</v>
      </c>
      <c r="O189" s="39">
        <v>12571500</v>
      </c>
      <c r="P189" s="40">
        <v>4.4343240651965486E-3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44651</v>
      </c>
      <c r="E190" s="37">
        <v>540.85</v>
      </c>
      <c r="F190" s="37">
        <v>540.9666666666667</v>
      </c>
      <c r="G190" s="38">
        <v>534.88333333333344</v>
      </c>
      <c r="H190" s="38">
        <v>528.91666666666674</v>
      </c>
      <c r="I190" s="38">
        <v>522.83333333333348</v>
      </c>
      <c r="J190" s="38">
        <v>546.93333333333339</v>
      </c>
      <c r="K190" s="38">
        <v>553.01666666666665</v>
      </c>
      <c r="L190" s="38">
        <v>558.98333333333335</v>
      </c>
      <c r="M190" s="28">
        <v>547.04999999999995</v>
      </c>
      <c r="N190" s="28">
        <v>535</v>
      </c>
      <c r="O190" s="39">
        <v>870400</v>
      </c>
      <c r="P190" s="40">
        <v>6.4449064449064453E-2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44651</v>
      </c>
      <c r="E191" s="37">
        <v>856.35</v>
      </c>
      <c r="F191" s="37">
        <v>847.56666666666661</v>
      </c>
      <c r="G191" s="38">
        <v>835.28333333333319</v>
      </c>
      <c r="H191" s="38">
        <v>814.21666666666658</v>
      </c>
      <c r="I191" s="38">
        <v>801.93333333333317</v>
      </c>
      <c r="J191" s="38">
        <v>868.63333333333321</v>
      </c>
      <c r="K191" s="38">
        <v>880.91666666666652</v>
      </c>
      <c r="L191" s="38">
        <v>901.98333333333323</v>
      </c>
      <c r="M191" s="28">
        <v>859.85</v>
      </c>
      <c r="N191" s="28">
        <v>826.5</v>
      </c>
      <c r="O191" s="39">
        <v>5630000</v>
      </c>
      <c r="P191" s="40">
        <v>-5.6477291771409421E-2</v>
      </c>
    </row>
    <row r="192" spans="1:16" ht="12.75" customHeight="1">
      <c r="A192" s="28">
        <v>182</v>
      </c>
      <c r="B192" s="29" t="s">
        <v>74</v>
      </c>
      <c r="C192" s="30" t="s">
        <v>533</v>
      </c>
      <c r="D192" s="31">
        <v>44651</v>
      </c>
      <c r="E192" s="37">
        <v>1180.5999999999999</v>
      </c>
      <c r="F192" s="37">
        <v>1188.0166666666667</v>
      </c>
      <c r="G192" s="38">
        <v>1168.5333333333333</v>
      </c>
      <c r="H192" s="38">
        <v>1156.4666666666667</v>
      </c>
      <c r="I192" s="38">
        <v>1136.9833333333333</v>
      </c>
      <c r="J192" s="38">
        <v>1200.0833333333333</v>
      </c>
      <c r="K192" s="38">
        <v>1219.5666666666664</v>
      </c>
      <c r="L192" s="38">
        <v>1231.6333333333332</v>
      </c>
      <c r="M192" s="28">
        <v>1207.5</v>
      </c>
      <c r="N192" s="28">
        <v>1175.95</v>
      </c>
      <c r="O192" s="39">
        <v>2727200</v>
      </c>
      <c r="P192" s="40">
        <v>1.1572700296735905E-2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44651</v>
      </c>
      <c r="E193" s="37">
        <v>710.85</v>
      </c>
      <c r="F193" s="37">
        <v>710.4</v>
      </c>
      <c r="G193" s="38">
        <v>701.94999999999993</v>
      </c>
      <c r="H193" s="38">
        <v>693.05</v>
      </c>
      <c r="I193" s="38">
        <v>684.59999999999991</v>
      </c>
      <c r="J193" s="38">
        <v>719.3</v>
      </c>
      <c r="K193" s="38">
        <v>727.75</v>
      </c>
      <c r="L193" s="38">
        <v>736.65</v>
      </c>
      <c r="M193" s="28">
        <v>718.85</v>
      </c>
      <c r="N193" s="28">
        <v>701.5</v>
      </c>
      <c r="O193" s="39">
        <v>11386575</v>
      </c>
      <c r="P193" s="40">
        <v>4.5256952301554222E-3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44651</v>
      </c>
      <c r="E194" s="37">
        <v>448.55</v>
      </c>
      <c r="F194" s="37">
        <v>449.13333333333338</v>
      </c>
      <c r="G194" s="38">
        <v>443.91666666666674</v>
      </c>
      <c r="H194" s="38">
        <v>439.28333333333336</v>
      </c>
      <c r="I194" s="38">
        <v>434.06666666666672</v>
      </c>
      <c r="J194" s="38">
        <v>453.76666666666677</v>
      </c>
      <c r="K194" s="38">
        <v>458.98333333333335</v>
      </c>
      <c r="L194" s="38">
        <v>463.61666666666679</v>
      </c>
      <c r="M194" s="28">
        <v>454.35</v>
      </c>
      <c r="N194" s="28">
        <v>444.5</v>
      </c>
      <c r="O194" s="39">
        <v>72979950</v>
      </c>
      <c r="P194" s="40">
        <v>7.2589427829437878E-2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44651</v>
      </c>
      <c r="E195" s="37">
        <v>225.85</v>
      </c>
      <c r="F195" s="37">
        <v>223.94999999999996</v>
      </c>
      <c r="G195" s="38">
        <v>220.19999999999993</v>
      </c>
      <c r="H195" s="38">
        <v>214.54999999999998</v>
      </c>
      <c r="I195" s="38">
        <v>210.79999999999995</v>
      </c>
      <c r="J195" s="38">
        <v>229.59999999999991</v>
      </c>
      <c r="K195" s="38">
        <v>233.34999999999997</v>
      </c>
      <c r="L195" s="38">
        <v>238.99999999999989</v>
      </c>
      <c r="M195" s="28">
        <v>227.7</v>
      </c>
      <c r="N195" s="28">
        <v>218.3</v>
      </c>
      <c r="O195" s="39">
        <v>101277000</v>
      </c>
      <c r="P195" s="40">
        <v>-1.0551305724083356E-2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44651</v>
      </c>
      <c r="E196" s="37">
        <v>1288.75</v>
      </c>
      <c r="F196" s="37">
        <v>1270.4833333333333</v>
      </c>
      <c r="G196" s="38">
        <v>1239.2666666666667</v>
      </c>
      <c r="H196" s="38">
        <v>1189.7833333333333</v>
      </c>
      <c r="I196" s="38">
        <v>1158.5666666666666</v>
      </c>
      <c r="J196" s="38">
        <v>1319.9666666666667</v>
      </c>
      <c r="K196" s="38">
        <v>1351.1833333333334</v>
      </c>
      <c r="L196" s="38">
        <v>1400.6666666666667</v>
      </c>
      <c r="M196" s="28">
        <v>1301.7</v>
      </c>
      <c r="N196" s="28">
        <v>1221</v>
      </c>
      <c r="O196" s="39">
        <v>40101300</v>
      </c>
      <c r="P196" s="40">
        <v>-3.2375170490088499E-2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44651</v>
      </c>
      <c r="E197" s="37">
        <v>3552.5</v>
      </c>
      <c r="F197" s="37">
        <v>3545.4166666666665</v>
      </c>
      <c r="G197" s="38">
        <v>3518.6833333333329</v>
      </c>
      <c r="H197" s="38">
        <v>3484.8666666666663</v>
      </c>
      <c r="I197" s="38">
        <v>3458.1333333333328</v>
      </c>
      <c r="J197" s="38">
        <v>3579.2333333333331</v>
      </c>
      <c r="K197" s="38">
        <v>3605.9666666666667</v>
      </c>
      <c r="L197" s="38">
        <v>3639.7833333333333</v>
      </c>
      <c r="M197" s="28">
        <v>3572.15</v>
      </c>
      <c r="N197" s="28">
        <v>3511.6</v>
      </c>
      <c r="O197" s="39">
        <v>13636650</v>
      </c>
      <c r="P197" s="40">
        <v>1.4518468920879365E-2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44651</v>
      </c>
      <c r="E198" s="37">
        <v>1397.55</v>
      </c>
      <c r="F198" s="37">
        <v>1401.55</v>
      </c>
      <c r="G198" s="38">
        <v>1382.5</v>
      </c>
      <c r="H198" s="38">
        <v>1367.45</v>
      </c>
      <c r="I198" s="38">
        <v>1348.4</v>
      </c>
      <c r="J198" s="38">
        <v>1416.6</v>
      </c>
      <c r="K198" s="38">
        <v>1435.6499999999996</v>
      </c>
      <c r="L198" s="38">
        <v>1450.6999999999998</v>
      </c>
      <c r="M198" s="28">
        <v>1420.6</v>
      </c>
      <c r="N198" s="28">
        <v>1386.5</v>
      </c>
      <c r="O198" s="39">
        <v>16224000</v>
      </c>
      <c r="P198" s="40">
        <v>1.0501139803430622E-2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44651</v>
      </c>
      <c r="E199" s="37">
        <v>2591.5500000000002</v>
      </c>
      <c r="F199" s="37">
        <v>2566.1</v>
      </c>
      <c r="G199" s="38">
        <v>2526.3999999999996</v>
      </c>
      <c r="H199" s="38">
        <v>2461.2499999999995</v>
      </c>
      <c r="I199" s="38">
        <v>2421.5499999999993</v>
      </c>
      <c r="J199" s="38">
        <v>2631.25</v>
      </c>
      <c r="K199" s="38">
        <v>2670.95</v>
      </c>
      <c r="L199" s="38">
        <v>2736.1000000000004</v>
      </c>
      <c r="M199" s="28">
        <v>2605.8000000000002</v>
      </c>
      <c r="N199" s="28">
        <v>2500.9499999999998</v>
      </c>
      <c r="O199" s="39">
        <v>5886375</v>
      </c>
      <c r="P199" s="40">
        <v>-9.9028636306294944E-3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44651</v>
      </c>
      <c r="E200" s="37">
        <v>2770.05</v>
      </c>
      <c r="F200" s="37">
        <v>2771.25</v>
      </c>
      <c r="G200" s="38">
        <v>2743.9</v>
      </c>
      <c r="H200" s="38">
        <v>2717.75</v>
      </c>
      <c r="I200" s="38">
        <v>2690.4</v>
      </c>
      <c r="J200" s="38">
        <v>2797.4</v>
      </c>
      <c r="K200" s="38">
        <v>2824.7500000000005</v>
      </c>
      <c r="L200" s="38">
        <v>2850.9</v>
      </c>
      <c r="M200" s="28">
        <v>2798.6</v>
      </c>
      <c r="N200" s="28">
        <v>2745.1</v>
      </c>
      <c r="O200" s="39">
        <v>788750</v>
      </c>
      <c r="P200" s="40">
        <v>8.9542692676686918E-3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44651</v>
      </c>
      <c r="E201" s="37">
        <v>480</v>
      </c>
      <c r="F201" s="37">
        <v>478.68333333333334</v>
      </c>
      <c r="G201" s="38">
        <v>473.7166666666667</v>
      </c>
      <c r="H201" s="38">
        <v>467.43333333333334</v>
      </c>
      <c r="I201" s="38">
        <v>462.4666666666667</v>
      </c>
      <c r="J201" s="38">
        <v>484.9666666666667</v>
      </c>
      <c r="K201" s="38">
        <v>489.93333333333328</v>
      </c>
      <c r="L201" s="38">
        <v>496.2166666666667</v>
      </c>
      <c r="M201" s="28">
        <v>483.65</v>
      </c>
      <c r="N201" s="28">
        <v>472.4</v>
      </c>
      <c r="O201" s="39">
        <v>3400500</v>
      </c>
      <c r="P201" s="40">
        <v>1.1150758251561105E-2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44651</v>
      </c>
      <c r="E202" s="37">
        <v>1104.8</v>
      </c>
      <c r="F202" s="37">
        <v>1102.1500000000001</v>
      </c>
      <c r="G202" s="38">
        <v>1085.3000000000002</v>
      </c>
      <c r="H202" s="38">
        <v>1065.8000000000002</v>
      </c>
      <c r="I202" s="38">
        <v>1048.9500000000003</v>
      </c>
      <c r="J202" s="38">
        <v>1121.6500000000001</v>
      </c>
      <c r="K202" s="38">
        <v>1138.5</v>
      </c>
      <c r="L202" s="38">
        <v>1158</v>
      </c>
      <c r="M202" s="28">
        <v>1119</v>
      </c>
      <c r="N202" s="28">
        <v>1082.6500000000001</v>
      </c>
      <c r="O202" s="39">
        <v>2927550</v>
      </c>
      <c r="P202" s="40">
        <v>4.9649077203015334E-2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44651</v>
      </c>
      <c r="E203" s="37">
        <v>598.45000000000005</v>
      </c>
      <c r="F203" s="37">
        <v>601.56666666666672</v>
      </c>
      <c r="G203" s="38">
        <v>593.08333333333348</v>
      </c>
      <c r="H203" s="38">
        <v>587.71666666666681</v>
      </c>
      <c r="I203" s="38">
        <v>579.23333333333358</v>
      </c>
      <c r="J203" s="38">
        <v>606.93333333333339</v>
      </c>
      <c r="K203" s="38">
        <v>615.41666666666674</v>
      </c>
      <c r="L203" s="38">
        <v>620.7833333333333</v>
      </c>
      <c r="M203" s="28">
        <v>610.04999999999995</v>
      </c>
      <c r="N203" s="28">
        <v>596.20000000000005</v>
      </c>
      <c r="O203" s="39">
        <v>7798000</v>
      </c>
      <c r="P203" s="40">
        <v>4.7977422389463779E-2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44651</v>
      </c>
      <c r="E204" s="37">
        <v>1501.45</v>
      </c>
      <c r="F204" s="37">
        <v>1493.1333333333332</v>
      </c>
      <c r="G204" s="38">
        <v>1480.4166666666665</v>
      </c>
      <c r="H204" s="38">
        <v>1459.3833333333332</v>
      </c>
      <c r="I204" s="38">
        <v>1446.6666666666665</v>
      </c>
      <c r="J204" s="38">
        <v>1514.1666666666665</v>
      </c>
      <c r="K204" s="38">
        <v>1526.8833333333332</v>
      </c>
      <c r="L204" s="38">
        <v>1547.9166666666665</v>
      </c>
      <c r="M204" s="28">
        <v>1505.85</v>
      </c>
      <c r="N204" s="28">
        <v>1472.1</v>
      </c>
      <c r="O204" s="39">
        <v>939750</v>
      </c>
      <c r="P204" s="40">
        <v>4.7600468201326573E-2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44651</v>
      </c>
      <c r="E205" s="37">
        <v>6420.95</v>
      </c>
      <c r="F205" s="37">
        <v>6431.9666666666672</v>
      </c>
      <c r="G205" s="38">
        <v>6343.9833333333345</v>
      </c>
      <c r="H205" s="38">
        <v>6267.0166666666673</v>
      </c>
      <c r="I205" s="38">
        <v>6179.0333333333347</v>
      </c>
      <c r="J205" s="38">
        <v>6508.9333333333343</v>
      </c>
      <c r="K205" s="38">
        <v>6596.9166666666679</v>
      </c>
      <c r="L205" s="38">
        <v>6673.8833333333341</v>
      </c>
      <c r="M205" s="28">
        <v>6519.95</v>
      </c>
      <c r="N205" s="28">
        <v>6355</v>
      </c>
      <c r="O205" s="39">
        <v>2243400</v>
      </c>
      <c r="P205" s="40">
        <v>6.930409914204004E-2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44651</v>
      </c>
      <c r="E206" s="37">
        <v>689.55</v>
      </c>
      <c r="F206" s="37">
        <v>682.23333333333335</v>
      </c>
      <c r="G206" s="38">
        <v>667.86666666666667</v>
      </c>
      <c r="H206" s="38">
        <v>646.18333333333328</v>
      </c>
      <c r="I206" s="38">
        <v>631.81666666666661</v>
      </c>
      <c r="J206" s="38">
        <v>703.91666666666674</v>
      </c>
      <c r="K206" s="38">
        <v>718.28333333333353</v>
      </c>
      <c r="L206" s="38">
        <v>739.96666666666681</v>
      </c>
      <c r="M206" s="28">
        <v>696.6</v>
      </c>
      <c r="N206" s="28">
        <v>660.55</v>
      </c>
      <c r="O206" s="39">
        <v>27842100</v>
      </c>
      <c r="P206" s="40">
        <v>-6.7812840043525571E-2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44651</v>
      </c>
      <c r="E207" s="37">
        <v>377.6</v>
      </c>
      <c r="F207" s="37">
        <v>378.48333333333335</v>
      </c>
      <c r="G207" s="38">
        <v>370.56666666666672</v>
      </c>
      <c r="H207" s="38">
        <v>363.53333333333336</v>
      </c>
      <c r="I207" s="38">
        <v>355.61666666666673</v>
      </c>
      <c r="J207" s="38">
        <v>385.51666666666671</v>
      </c>
      <c r="K207" s="38">
        <v>393.43333333333334</v>
      </c>
      <c r="L207" s="38">
        <v>400.4666666666667</v>
      </c>
      <c r="M207" s="28">
        <v>386.4</v>
      </c>
      <c r="N207" s="28">
        <v>371.45</v>
      </c>
      <c r="O207" s="39">
        <v>55765900</v>
      </c>
      <c r="P207" s="40">
        <v>-7.2843662049555764E-3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44651</v>
      </c>
      <c r="E208" s="37">
        <v>1224.45</v>
      </c>
      <c r="F208" s="37">
        <v>1227.2</v>
      </c>
      <c r="G208" s="38">
        <v>1208.5</v>
      </c>
      <c r="H208" s="38">
        <v>1192.55</v>
      </c>
      <c r="I208" s="38">
        <v>1173.8499999999999</v>
      </c>
      <c r="J208" s="38">
        <v>1243.1500000000001</v>
      </c>
      <c r="K208" s="38">
        <v>1261.8500000000004</v>
      </c>
      <c r="L208" s="38">
        <v>1277.8000000000002</v>
      </c>
      <c r="M208" s="28">
        <v>1245.9000000000001</v>
      </c>
      <c r="N208" s="28">
        <v>1211.25</v>
      </c>
      <c r="O208" s="39">
        <v>4110000</v>
      </c>
      <c r="P208" s="40">
        <v>4.3014845831747243E-2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44651</v>
      </c>
      <c r="E209" s="37">
        <v>1664.8</v>
      </c>
      <c r="F209" s="37">
        <v>1673.2833333333335</v>
      </c>
      <c r="G209" s="38">
        <v>1641.5666666666671</v>
      </c>
      <c r="H209" s="38">
        <v>1618.3333333333335</v>
      </c>
      <c r="I209" s="38">
        <v>1586.616666666667</v>
      </c>
      <c r="J209" s="38">
        <v>1696.5166666666671</v>
      </c>
      <c r="K209" s="38">
        <v>1728.2333333333338</v>
      </c>
      <c r="L209" s="38">
        <v>1751.4666666666672</v>
      </c>
      <c r="M209" s="28">
        <v>1705</v>
      </c>
      <c r="N209" s="28">
        <v>1650.05</v>
      </c>
      <c r="O209" s="39">
        <v>474500</v>
      </c>
      <c r="P209" s="40">
        <v>3.3206314643440392E-2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44651</v>
      </c>
      <c r="E210" s="37">
        <v>557</v>
      </c>
      <c r="F210" s="37">
        <v>556.04999999999995</v>
      </c>
      <c r="G210" s="38">
        <v>552.74999999999989</v>
      </c>
      <c r="H210" s="38">
        <v>548.49999999999989</v>
      </c>
      <c r="I210" s="38">
        <v>545.19999999999982</v>
      </c>
      <c r="J210" s="38">
        <v>560.29999999999995</v>
      </c>
      <c r="K210" s="38">
        <v>563.60000000000014</v>
      </c>
      <c r="L210" s="38">
        <v>567.85</v>
      </c>
      <c r="M210" s="28">
        <v>559.35</v>
      </c>
      <c r="N210" s="28">
        <v>551.79999999999995</v>
      </c>
      <c r="O210" s="39">
        <v>35148800</v>
      </c>
      <c r="P210" s="40">
        <v>-3.2215617768501293E-3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44651</v>
      </c>
      <c r="E211" s="37">
        <v>238.65</v>
      </c>
      <c r="F211" s="37">
        <v>236.30000000000004</v>
      </c>
      <c r="G211" s="38">
        <v>230.55000000000007</v>
      </c>
      <c r="H211" s="38">
        <v>222.45000000000002</v>
      </c>
      <c r="I211" s="38">
        <v>216.70000000000005</v>
      </c>
      <c r="J211" s="38">
        <v>244.40000000000009</v>
      </c>
      <c r="K211" s="38">
        <v>250.15000000000003</v>
      </c>
      <c r="L211" s="38">
        <v>258.25000000000011</v>
      </c>
      <c r="M211" s="28">
        <v>242.05</v>
      </c>
      <c r="N211" s="28">
        <v>228.2</v>
      </c>
      <c r="O211" s="39">
        <v>81279000</v>
      </c>
      <c r="P211" s="40">
        <v>1.5327537100884425E-2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95"/>
      <c r="B213" s="333"/>
      <c r="C213" s="295"/>
      <c r="D213" s="334"/>
      <c r="E213" s="296"/>
      <c r="F213" s="296"/>
      <c r="G213" s="335"/>
      <c r="H213" s="335"/>
      <c r="I213" s="335"/>
      <c r="J213" s="335"/>
      <c r="K213" s="335"/>
      <c r="L213" s="335"/>
      <c r="M213" s="295"/>
      <c r="N213" s="295"/>
      <c r="O213" s="336"/>
      <c r="P213" s="337"/>
    </row>
    <row r="214" spans="1:16" ht="12.75" customHeight="1">
      <c r="A214" s="295"/>
      <c r="B214" s="333"/>
      <c r="C214" s="295"/>
      <c r="D214" s="334"/>
      <c r="E214" s="296"/>
      <c r="F214" s="296"/>
      <c r="G214" s="335"/>
      <c r="H214" s="335"/>
      <c r="I214" s="335"/>
      <c r="J214" s="335"/>
      <c r="K214" s="335"/>
      <c r="L214" s="335"/>
      <c r="M214" s="295"/>
      <c r="N214" s="295"/>
      <c r="O214" s="336"/>
      <c r="P214" s="337"/>
    </row>
    <row r="215" spans="1:16" ht="12.75" customHeight="1">
      <c r="A215" s="295"/>
      <c r="B215" s="333"/>
      <c r="C215" s="295"/>
      <c r="D215" s="334"/>
      <c r="E215" s="296"/>
      <c r="F215" s="296"/>
      <c r="G215" s="335"/>
      <c r="H215" s="335"/>
      <c r="I215" s="335"/>
      <c r="J215" s="335"/>
      <c r="K215" s="335"/>
      <c r="L215" s="335"/>
      <c r="M215" s="295"/>
      <c r="N215" s="295"/>
      <c r="O215" s="336"/>
      <c r="P215" s="337"/>
    </row>
    <row r="216" spans="1:16" ht="12.75" customHeight="1">
      <c r="A216" s="295"/>
      <c r="B216" s="333"/>
      <c r="C216" s="295"/>
      <c r="D216" s="334"/>
      <c r="E216" s="296"/>
      <c r="F216" s="296"/>
      <c r="G216" s="335"/>
      <c r="H216" s="335"/>
      <c r="I216" s="335"/>
      <c r="J216" s="335"/>
      <c r="K216" s="335"/>
      <c r="L216" s="335"/>
      <c r="M216" s="295"/>
      <c r="N216" s="295"/>
      <c r="O216" s="336"/>
      <c r="P216" s="337"/>
    </row>
    <row r="217" spans="1:16" ht="12.75" customHeight="1">
      <c r="A217" s="295"/>
      <c r="B217" s="333"/>
      <c r="C217" s="295"/>
      <c r="D217" s="334"/>
      <c r="E217" s="296"/>
      <c r="F217" s="296"/>
      <c r="G217" s="335"/>
      <c r="H217" s="335"/>
      <c r="I217" s="335"/>
      <c r="J217" s="335"/>
      <c r="K217" s="335"/>
      <c r="L217" s="335"/>
      <c r="M217" s="295"/>
      <c r="N217" s="295"/>
      <c r="O217" s="336"/>
      <c r="P217" s="337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4" sqref="C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5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7" t="s">
        <v>16</v>
      </c>
      <c r="B8" s="409"/>
      <c r="C8" s="413" t="s">
        <v>20</v>
      </c>
      <c r="D8" s="413" t="s">
        <v>21</v>
      </c>
      <c r="E8" s="404" t="s">
        <v>22</v>
      </c>
      <c r="F8" s="405"/>
      <c r="G8" s="406"/>
      <c r="H8" s="404" t="s">
        <v>23</v>
      </c>
      <c r="I8" s="405"/>
      <c r="J8" s="406"/>
      <c r="K8" s="23"/>
      <c r="L8" s="50"/>
      <c r="M8" s="50"/>
      <c r="N8" s="1"/>
      <c r="O8" s="1"/>
    </row>
    <row r="9" spans="1:15" ht="36" customHeight="1">
      <c r="A9" s="411"/>
      <c r="B9" s="412"/>
      <c r="C9" s="412"/>
      <c r="D9" s="41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16605.95</v>
      </c>
      <c r="D10" s="32">
        <v>16587.7</v>
      </c>
      <c r="E10" s="32">
        <v>16496.900000000001</v>
      </c>
      <c r="F10" s="32">
        <v>16387.850000000002</v>
      </c>
      <c r="G10" s="32">
        <v>16297.050000000003</v>
      </c>
      <c r="H10" s="32">
        <v>16696.75</v>
      </c>
      <c r="I10" s="32">
        <v>16787.549999999996</v>
      </c>
      <c r="J10" s="32">
        <v>16896.599999999999</v>
      </c>
      <c r="K10" s="34">
        <v>16678.5</v>
      </c>
      <c r="L10" s="34">
        <v>16478.650000000001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35372.800000000003</v>
      </c>
      <c r="D11" s="37">
        <v>35274.65</v>
      </c>
      <c r="E11" s="37">
        <v>34995.600000000006</v>
      </c>
      <c r="F11" s="37">
        <v>34618.400000000001</v>
      </c>
      <c r="G11" s="37">
        <v>34339.350000000006</v>
      </c>
      <c r="H11" s="37">
        <v>35651.850000000006</v>
      </c>
      <c r="I11" s="37">
        <v>35930.900000000009</v>
      </c>
      <c r="J11" s="37">
        <v>36308.100000000006</v>
      </c>
      <c r="K11" s="28">
        <v>35553.699999999997</v>
      </c>
      <c r="L11" s="28">
        <v>34897.449999999997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2476.5</v>
      </c>
      <c r="D12" s="37">
        <v>2459.7666666666669</v>
      </c>
      <c r="E12" s="37">
        <v>2432.9833333333336</v>
      </c>
      <c r="F12" s="37">
        <v>2389.4666666666667</v>
      </c>
      <c r="G12" s="37">
        <v>2362.6833333333334</v>
      </c>
      <c r="H12" s="37">
        <v>2503.2833333333338</v>
      </c>
      <c r="I12" s="37">
        <v>2530.0666666666675</v>
      </c>
      <c r="J12" s="37">
        <v>2573.5833333333339</v>
      </c>
      <c r="K12" s="28">
        <v>2486.5500000000002</v>
      </c>
      <c r="L12" s="28">
        <v>2416.25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4774.75</v>
      </c>
      <c r="D13" s="37">
        <v>4777.8666666666659</v>
      </c>
      <c r="E13" s="37">
        <v>4737.6833333333316</v>
      </c>
      <c r="F13" s="37">
        <v>4700.6166666666659</v>
      </c>
      <c r="G13" s="37">
        <v>4660.4333333333316</v>
      </c>
      <c r="H13" s="37">
        <v>4814.9333333333316</v>
      </c>
      <c r="I13" s="37">
        <v>4855.1166666666659</v>
      </c>
      <c r="J13" s="37">
        <v>4892.1833333333316</v>
      </c>
      <c r="K13" s="28">
        <v>4818.05</v>
      </c>
      <c r="L13" s="28">
        <v>4740.8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33720</v>
      </c>
      <c r="D14" s="37">
        <v>33709.783333333333</v>
      </c>
      <c r="E14" s="37">
        <v>33494.816666666666</v>
      </c>
      <c r="F14" s="37">
        <v>33269.633333333331</v>
      </c>
      <c r="G14" s="37">
        <v>33054.666666666664</v>
      </c>
      <c r="H14" s="37">
        <v>33934.966666666667</v>
      </c>
      <c r="I14" s="37">
        <v>34149.933333333327</v>
      </c>
      <c r="J14" s="37">
        <v>34375.116666666669</v>
      </c>
      <c r="K14" s="28">
        <v>33924.75</v>
      </c>
      <c r="L14" s="28">
        <v>33484.6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4008.65</v>
      </c>
      <c r="D15" s="37">
        <v>3998.0666666666671</v>
      </c>
      <c r="E15" s="37">
        <v>3947.5333333333342</v>
      </c>
      <c r="F15" s="37">
        <v>3886.416666666667</v>
      </c>
      <c r="G15" s="37">
        <v>3835.8833333333341</v>
      </c>
      <c r="H15" s="37">
        <v>4059.1833333333343</v>
      </c>
      <c r="I15" s="37">
        <v>4109.7166666666672</v>
      </c>
      <c r="J15" s="37">
        <v>4170.8333333333339</v>
      </c>
      <c r="K15" s="28">
        <v>4048.6</v>
      </c>
      <c r="L15" s="28">
        <v>3936.95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7793.25</v>
      </c>
      <c r="D16" s="37">
        <v>7780.916666666667</v>
      </c>
      <c r="E16" s="37">
        <v>7734.7333333333336</v>
      </c>
      <c r="F16" s="37">
        <v>7676.2166666666662</v>
      </c>
      <c r="G16" s="37">
        <v>7630.0333333333328</v>
      </c>
      <c r="H16" s="37">
        <v>7839.4333333333343</v>
      </c>
      <c r="I16" s="37">
        <v>7885.6166666666668</v>
      </c>
      <c r="J16" s="37">
        <v>7944.133333333335</v>
      </c>
      <c r="K16" s="28">
        <v>7827.1</v>
      </c>
      <c r="L16" s="28">
        <v>7722.4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2067.75</v>
      </c>
      <c r="D17" s="37">
        <v>2070.2333333333331</v>
      </c>
      <c r="E17" s="37">
        <v>2040.5166666666664</v>
      </c>
      <c r="F17" s="37">
        <v>2013.2833333333333</v>
      </c>
      <c r="G17" s="37">
        <v>1983.5666666666666</v>
      </c>
      <c r="H17" s="37">
        <v>2097.4666666666662</v>
      </c>
      <c r="I17" s="37">
        <v>2127.1833333333325</v>
      </c>
      <c r="J17" s="37">
        <v>2154.4166666666661</v>
      </c>
      <c r="K17" s="28">
        <v>2099.9499999999998</v>
      </c>
      <c r="L17" s="28">
        <v>2043</v>
      </c>
      <c r="M17" s="28">
        <v>4.9493099999999997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1209.3499999999999</v>
      </c>
      <c r="D18" s="37">
        <v>1199.8</v>
      </c>
      <c r="E18" s="37">
        <v>1178.5999999999999</v>
      </c>
      <c r="F18" s="37">
        <v>1147.8499999999999</v>
      </c>
      <c r="G18" s="37">
        <v>1126.6499999999999</v>
      </c>
      <c r="H18" s="37">
        <v>1230.55</v>
      </c>
      <c r="I18" s="37">
        <v>1251.7500000000002</v>
      </c>
      <c r="J18" s="37">
        <v>1282.5</v>
      </c>
      <c r="K18" s="28">
        <v>1221</v>
      </c>
      <c r="L18" s="28">
        <v>1169.05</v>
      </c>
      <c r="M18" s="28">
        <v>12.17121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903.45</v>
      </c>
      <c r="D19" s="37">
        <v>908.15</v>
      </c>
      <c r="E19" s="37">
        <v>891.34999999999991</v>
      </c>
      <c r="F19" s="37">
        <v>879.24999999999989</v>
      </c>
      <c r="G19" s="37">
        <v>862.44999999999982</v>
      </c>
      <c r="H19" s="37">
        <v>920.25</v>
      </c>
      <c r="I19" s="37">
        <v>937.05</v>
      </c>
      <c r="J19" s="37">
        <v>949.15000000000009</v>
      </c>
      <c r="K19" s="28">
        <v>924.95</v>
      </c>
      <c r="L19" s="28">
        <v>896.05</v>
      </c>
      <c r="M19" s="28">
        <v>6.6955299999999998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1641.8</v>
      </c>
      <c r="D20" s="37">
        <v>1640.5166666666667</v>
      </c>
      <c r="E20" s="37">
        <v>1616.7833333333333</v>
      </c>
      <c r="F20" s="37">
        <v>1591.7666666666667</v>
      </c>
      <c r="G20" s="37">
        <v>1568.0333333333333</v>
      </c>
      <c r="H20" s="37">
        <v>1665.5333333333333</v>
      </c>
      <c r="I20" s="37">
        <v>1689.2666666666664</v>
      </c>
      <c r="J20" s="37">
        <v>1714.2833333333333</v>
      </c>
      <c r="K20" s="28">
        <v>1664.25</v>
      </c>
      <c r="L20" s="28">
        <v>1615.5</v>
      </c>
      <c r="M20" s="28">
        <v>12.49817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1882.55</v>
      </c>
      <c r="D21" s="37">
        <v>1860.5333333333335</v>
      </c>
      <c r="E21" s="37">
        <v>1822.0666666666671</v>
      </c>
      <c r="F21" s="37">
        <v>1761.5833333333335</v>
      </c>
      <c r="G21" s="37">
        <v>1723.116666666667</v>
      </c>
      <c r="H21" s="37">
        <v>1921.0166666666671</v>
      </c>
      <c r="I21" s="37">
        <v>1959.4833333333338</v>
      </c>
      <c r="J21" s="37">
        <v>2019.9666666666672</v>
      </c>
      <c r="K21" s="28">
        <v>1899</v>
      </c>
      <c r="L21" s="28">
        <v>1800.05</v>
      </c>
      <c r="M21" s="28">
        <v>9.7741000000000007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710.3</v>
      </c>
      <c r="D22" s="37">
        <v>708.59999999999991</v>
      </c>
      <c r="E22" s="37">
        <v>699.29999999999984</v>
      </c>
      <c r="F22" s="37">
        <v>688.3</v>
      </c>
      <c r="G22" s="37">
        <v>678.99999999999989</v>
      </c>
      <c r="H22" s="37">
        <v>719.5999999999998</v>
      </c>
      <c r="I22" s="37">
        <v>728.9</v>
      </c>
      <c r="J22" s="37">
        <v>739.89999999999975</v>
      </c>
      <c r="K22" s="28">
        <v>717.9</v>
      </c>
      <c r="L22" s="28">
        <v>697.6</v>
      </c>
      <c r="M22" s="28">
        <v>44.485579999999999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1667.9</v>
      </c>
      <c r="D23" s="37">
        <v>1628.7</v>
      </c>
      <c r="E23" s="37">
        <v>1589.5</v>
      </c>
      <c r="F23" s="37">
        <v>1511.1</v>
      </c>
      <c r="G23" s="37">
        <v>1471.8999999999999</v>
      </c>
      <c r="H23" s="37">
        <v>1707.1000000000001</v>
      </c>
      <c r="I23" s="37">
        <v>1746.3000000000004</v>
      </c>
      <c r="J23" s="37">
        <v>1824.7000000000003</v>
      </c>
      <c r="K23" s="28">
        <v>1667.9</v>
      </c>
      <c r="L23" s="28">
        <v>1550.3</v>
      </c>
      <c r="M23" s="28">
        <v>1.2317899999999999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2241.0500000000002</v>
      </c>
      <c r="D24" s="37">
        <v>2197.7166666666667</v>
      </c>
      <c r="E24" s="37">
        <v>2154.3333333333335</v>
      </c>
      <c r="F24" s="37">
        <v>2067.6166666666668</v>
      </c>
      <c r="G24" s="37">
        <v>2024.2333333333336</v>
      </c>
      <c r="H24" s="37">
        <v>2284.4333333333334</v>
      </c>
      <c r="I24" s="37">
        <v>2327.8166666666666</v>
      </c>
      <c r="J24" s="37">
        <v>2414.5333333333333</v>
      </c>
      <c r="K24" s="28">
        <v>2241.1</v>
      </c>
      <c r="L24" s="28">
        <v>2111</v>
      </c>
      <c r="M24" s="28">
        <v>3.9527299999999999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104.85</v>
      </c>
      <c r="D25" s="37">
        <v>104.8</v>
      </c>
      <c r="E25" s="37">
        <v>103.35</v>
      </c>
      <c r="F25" s="37">
        <v>101.85</v>
      </c>
      <c r="G25" s="37">
        <v>100.39999999999999</v>
      </c>
      <c r="H25" s="37">
        <v>106.3</v>
      </c>
      <c r="I25" s="37">
        <v>107.75000000000001</v>
      </c>
      <c r="J25" s="37">
        <v>109.25</v>
      </c>
      <c r="K25" s="28">
        <v>106.25</v>
      </c>
      <c r="L25" s="28">
        <v>103.3</v>
      </c>
      <c r="M25" s="28">
        <v>33.712789999999998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272.8</v>
      </c>
      <c r="D26" s="37">
        <v>271.15000000000003</v>
      </c>
      <c r="E26" s="37">
        <v>267.40000000000009</v>
      </c>
      <c r="F26" s="37">
        <v>262.00000000000006</v>
      </c>
      <c r="G26" s="37">
        <v>258.25000000000011</v>
      </c>
      <c r="H26" s="37">
        <v>276.55000000000007</v>
      </c>
      <c r="I26" s="37">
        <v>280.29999999999995</v>
      </c>
      <c r="J26" s="37">
        <v>285.70000000000005</v>
      </c>
      <c r="K26" s="28">
        <v>274.89999999999998</v>
      </c>
      <c r="L26" s="28">
        <v>265.75</v>
      </c>
      <c r="M26" s="28">
        <v>27.576059999999998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1743.65</v>
      </c>
      <c r="D27" s="37">
        <v>1733.7833333333335</v>
      </c>
      <c r="E27" s="37">
        <v>1706.0666666666671</v>
      </c>
      <c r="F27" s="37">
        <v>1668.4833333333336</v>
      </c>
      <c r="G27" s="37">
        <v>1640.7666666666671</v>
      </c>
      <c r="H27" s="37">
        <v>1771.366666666667</v>
      </c>
      <c r="I27" s="37">
        <v>1799.0833333333337</v>
      </c>
      <c r="J27" s="37">
        <v>1836.666666666667</v>
      </c>
      <c r="K27" s="28">
        <v>1761.5</v>
      </c>
      <c r="L27" s="28">
        <v>1696.2</v>
      </c>
      <c r="M27" s="28">
        <v>0.61162000000000005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735.6</v>
      </c>
      <c r="D28" s="37">
        <v>731.4</v>
      </c>
      <c r="E28" s="37">
        <v>723.25</v>
      </c>
      <c r="F28" s="37">
        <v>710.9</v>
      </c>
      <c r="G28" s="37">
        <v>702.75</v>
      </c>
      <c r="H28" s="37">
        <v>743.75</v>
      </c>
      <c r="I28" s="37">
        <v>751.89999999999986</v>
      </c>
      <c r="J28" s="37">
        <v>764.25</v>
      </c>
      <c r="K28" s="28">
        <v>739.55</v>
      </c>
      <c r="L28" s="28">
        <v>719.05</v>
      </c>
      <c r="M28" s="28">
        <v>1.9835700000000001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3259</v>
      </c>
      <c r="D29" s="37">
        <v>3260.6666666666665</v>
      </c>
      <c r="E29" s="37">
        <v>3228.333333333333</v>
      </c>
      <c r="F29" s="37">
        <v>3197.6666666666665</v>
      </c>
      <c r="G29" s="37">
        <v>3165.333333333333</v>
      </c>
      <c r="H29" s="37">
        <v>3291.333333333333</v>
      </c>
      <c r="I29" s="37">
        <v>3323.6666666666661</v>
      </c>
      <c r="J29" s="37">
        <v>3354.333333333333</v>
      </c>
      <c r="K29" s="28">
        <v>3293</v>
      </c>
      <c r="L29" s="28">
        <v>3230</v>
      </c>
      <c r="M29" s="28">
        <v>0.22772999999999999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561.6</v>
      </c>
      <c r="D30" s="37">
        <v>559.38333333333333</v>
      </c>
      <c r="E30" s="37">
        <v>552.2166666666667</v>
      </c>
      <c r="F30" s="37">
        <v>542.83333333333337</v>
      </c>
      <c r="G30" s="37">
        <v>535.66666666666674</v>
      </c>
      <c r="H30" s="37">
        <v>568.76666666666665</v>
      </c>
      <c r="I30" s="37">
        <v>575.93333333333339</v>
      </c>
      <c r="J30" s="37">
        <v>585.31666666666661</v>
      </c>
      <c r="K30" s="28">
        <v>566.54999999999995</v>
      </c>
      <c r="L30" s="28">
        <v>550</v>
      </c>
      <c r="M30" s="28">
        <v>4.70655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304.14999999999998</v>
      </c>
      <c r="D31" s="37">
        <v>306.66666666666669</v>
      </c>
      <c r="E31" s="37">
        <v>298.48333333333335</v>
      </c>
      <c r="F31" s="37">
        <v>292.81666666666666</v>
      </c>
      <c r="G31" s="37">
        <v>284.63333333333333</v>
      </c>
      <c r="H31" s="37">
        <v>312.33333333333337</v>
      </c>
      <c r="I31" s="37">
        <v>320.51666666666665</v>
      </c>
      <c r="J31" s="37">
        <v>326.18333333333339</v>
      </c>
      <c r="K31" s="28">
        <v>314.85000000000002</v>
      </c>
      <c r="L31" s="28">
        <v>301</v>
      </c>
      <c r="M31" s="28">
        <v>66.235050000000001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4861.25</v>
      </c>
      <c r="D32" s="37">
        <v>4848.4666666666672</v>
      </c>
      <c r="E32" s="37">
        <v>4792.9833333333345</v>
      </c>
      <c r="F32" s="37">
        <v>4724.7166666666672</v>
      </c>
      <c r="G32" s="37">
        <v>4669.2333333333345</v>
      </c>
      <c r="H32" s="37">
        <v>4916.7333333333345</v>
      </c>
      <c r="I32" s="37">
        <v>4972.2166666666681</v>
      </c>
      <c r="J32" s="37">
        <v>5040.4833333333345</v>
      </c>
      <c r="K32" s="28">
        <v>4903.95</v>
      </c>
      <c r="L32" s="28">
        <v>4780.2</v>
      </c>
      <c r="M32" s="28">
        <v>11.946759999999999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181.4</v>
      </c>
      <c r="D33" s="37">
        <v>181.75</v>
      </c>
      <c r="E33" s="37">
        <v>179</v>
      </c>
      <c r="F33" s="37">
        <v>176.6</v>
      </c>
      <c r="G33" s="37">
        <v>173.85</v>
      </c>
      <c r="H33" s="37">
        <v>184.15</v>
      </c>
      <c r="I33" s="37">
        <v>186.9</v>
      </c>
      <c r="J33" s="37">
        <v>189.3</v>
      </c>
      <c r="K33" s="28">
        <v>184.5</v>
      </c>
      <c r="L33" s="28">
        <v>179.35</v>
      </c>
      <c r="M33" s="28">
        <v>29.620270000000001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117.9</v>
      </c>
      <c r="D34" s="37">
        <v>117.53333333333335</v>
      </c>
      <c r="E34" s="37">
        <v>116.7166666666667</v>
      </c>
      <c r="F34" s="37">
        <v>115.53333333333335</v>
      </c>
      <c r="G34" s="37">
        <v>114.7166666666667</v>
      </c>
      <c r="H34" s="37">
        <v>118.7166666666667</v>
      </c>
      <c r="I34" s="37">
        <v>119.53333333333333</v>
      </c>
      <c r="J34" s="37">
        <v>120.7166666666667</v>
      </c>
      <c r="K34" s="28">
        <v>118.35</v>
      </c>
      <c r="L34" s="28">
        <v>116.35</v>
      </c>
      <c r="M34" s="28">
        <v>132.9958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3028.95</v>
      </c>
      <c r="D35" s="37">
        <v>3043.75</v>
      </c>
      <c r="E35" s="37">
        <v>2976.3</v>
      </c>
      <c r="F35" s="37">
        <v>2923.65</v>
      </c>
      <c r="G35" s="37">
        <v>2856.2000000000003</v>
      </c>
      <c r="H35" s="37">
        <v>3096.4</v>
      </c>
      <c r="I35" s="37">
        <v>3163.85</v>
      </c>
      <c r="J35" s="37">
        <v>3216.5</v>
      </c>
      <c r="K35" s="28">
        <v>3111.2</v>
      </c>
      <c r="L35" s="28">
        <v>2991.1</v>
      </c>
      <c r="M35" s="28">
        <v>30.142060000000001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1905.95</v>
      </c>
      <c r="D36" s="37">
        <v>1913.3500000000001</v>
      </c>
      <c r="E36" s="37">
        <v>1877.6000000000004</v>
      </c>
      <c r="F36" s="37">
        <v>1849.2500000000002</v>
      </c>
      <c r="G36" s="37">
        <v>1813.5000000000005</v>
      </c>
      <c r="H36" s="37">
        <v>1941.7000000000003</v>
      </c>
      <c r="I36" s="37">
        <v>1977.4499999999998</v>
      </c>
      <c r="J36" s="37">
        <v>2005.8000000000002</v>
      </c>
      <c r="K36" s="28">
        <v>1949.1</v>
      </c>
      <c r="L36" s="28">
        <v>1885</v>
      </c>
      <c r="M36" s="28">
        <v>4.0534499999999998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620.15</v>
      </c>
      <c r="D37" s="37">
        <v>620.0333333333333</v>
      </c>
      <c r="E37" s="37">
        <v>614.11666666666656</v>
      </c>
      <c r="F37" s="37">
        <v>608.08333333333326</v>
      </c>
      <c r="G37" s="37">
        <v>602.16666666666652</v>
      </c>
      <c r="H37" s="37">
        <v>626.06666666666661</v>
      </c>
      <c r="I37" s="37">
        <v>631.98333333333335</v>
      </c>
      <c r="J37" s="37">
        <v>638.01666666666665</v>
      </c>
      <c r="K37" s="28">
        <v>625.95000000000005</v>
      </c>
      <c r="L37" s="28">
        <v>614</v>
      </c>
      <c r="M37" s="28">
        <v>14.597329999999999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4295.1499999999996</v>
      </c>
      <c r="D38" s="37">
        <v>4337.3666666666659</v>
      </c>
      <c r="E38" s="37">
        <v>4227.7833333333319</v>
      </c>
      <c r="F38" s="37">
        <v>4160.4166666666661</v>
      </c>
      <c r="G38" s="37">
        <v>4050.8333333333321</v>
      </c>
      <c r="H38" s="37">
        <v>4404.7333333333318</v>
      </c>
      <c r="I38" s="37">
        <v>4514.3166666666657</v>
      </c>
      <c r="J38" s="37">
        <v>4581.6833333333316</v>
      </c>
      <c r="K38" s="28">
        <v>4446.95</v>
      </c>
      <c r="L38" s="28">
        <v>4270</v>
      </c>
      <c r="M38" s="28">
        <v>4.7950699999999999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750.25</v>
      </c>
      <c r="D39" s="37">
        <v>743.9</v>
      </c>
      <c r="E39" s="37">
        <v>731.34999999999991</v>
      </c>
      <c r="F39" s="37">
        <v>712.44999999999993</v>
      </c>
      <c r="G39" s="37">
        <v>699.89999999999986</v>
      </c>
      <c r="H39" s="37">
        <v>762.8</v>
      </c>
      <c r="I39" s="37">
        <v>775.34999999999991</v>
      </c>
      <c r="J39" s="37">
        <v>794.25</v>
      </c>
      <c r="K39" s="28">
        <v>756.45</v>
      </c>
      <c r="L39" s="28">
        <v>725</v>
      </c>
      <c r="M39" s="28">
        <v>116.91602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3372.3</v>
      </c>
      <c r="D40" s="37">
        <v>3401.2000000000003</v>
      </c>
      <c r="E40" s="37">
        <v>3304.1000000000004</v>
      </c>
      <c r="F40" s="37">
        <v>3235.9</v>
      </c>
      <c r="G40" s="37">
        <v>3138.8</v>
      </c>
      <c r="H40" s="37">
        <v>3469.4000000000005</v>
      </c>
      <c r="I40" s="37">
        <v>3566.5</v>
      </c>
      <c r="J40" s="37">
        <v>3634.7000000000007</v>
      </c>
      <c r="K40" s="28">
        <v>3498.3</v>
      </c>
      <c r="L40" s="28">
        <v>3333</v>
      </c>
      <c r="M40" s="28">
        <v>9.8257999999999992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6831.55</v>
      </c>
      <c r="D41" s="37">
        <v>6843.3</v>
      </c>
      <c r="E41" s="37">
        <v>6750.25</v>
      </c>
      <c r="F41" s="37">
        <v>6668.95</v>
      </c>
      <c r="G41" s="37">
        <v>6575.9</v>
      </c>
      <c r="H41" s="37">
        <v>6924.6</v>
      </c>
      <c r="I41" s="37">
        <v>7017.6500000000015</v>
      </c>
      <c r="J41" s="37">
        <v>7098.9500000000007</v>
      </c>
      <c r="K41" s="28">
        <v>6936.35</v>
      </c>
      <c r="L41" s="28">
        <v>6762</v>
      </c>
      <c r="M41" s="28">
        <v>16.080089999999998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16053</v>
      </c>
      <c r="D42" s="37">
        <v>15947.383333333333</v>
      </c>
      <c r="E42" s="37">
        <v>15737.616666666667</v>
      </c>
      <c r="F42" s="37">
        <v>15422.233333333334</v>
      </c>
      <c r="G42" s="37">
        <v>15212.466666666667</v>
      </c>
      <c r="H42" s="37">
        <v>16262.766666666666</v>
      </c>
      <c r="I42" s="37">
        <v>16472.533333333333</v>
      </c>
      <c r="J42" s="37">
        <v>16787.916666666664</v>
      </c>
      <c r="K42" s="28">
        <v>16157.15</v>
      </c>
      <c r="L42" s="28">
        <v>15632</v>
      </c>
      <c r="M42" s="28">
        <v>2.8171499999999998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5101.7</v>
      </c>
      <c r="D43" s="37">
        <v>5140.9999999999991</v>
      </c>
      <c r="E43" s="37">
        <v>5042.3499999999985</v>
      </c>
      <c r="F43" s="37">
        <v>4982.9999999999991</v>
      </c>
      <c r="G43" s="37">
        <v>4884.3499999999985</v>
      </c>
      <c r="H43" s="37">
        <v>5200.3499999999985</v>
      </c>
      <c r="I43" s="37">
        <v>5298.9999999999982</v>
      </c>
      <c r="J43" s="37">
        <v>5358.3499999999985</v>
      </c>
      <c r="K43" s="28">
        <v>5239.6499999999996</v>
      </c>
      <c r="L43" s="28">
        <v>5081.6499999999996</v>
      </c>
      <c r="M43" s="28">
        <v>0.80781999999999998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1806.7</v>
      </c>
      <c r="D44" s="37">
        <v>1800.8999999999999</v>
      </c>
      <c r="E44" s="37">
        <v>1786.7999999999997</v>
      </c>
      <c r="F44" s="37">
        <v>1766.8999999999999</v>
      </c>
      <c r="G44" s="37">
        <v>1752.7999999999997</v>
      </c>
      <c r="H44" s="37">
        <v>1820.7999999999997</v>
      </c>
      <c r="I44" s="37">
        <v>1834.8999999999996</v>
      </c>
      <c r="J44" s="37">
        <v>1854.7999999999997</v>
      </c>
      <c r="K44" s="28">
        <v>1815</v>
      </c>
      <c r="L44" s="28">
        <v>1781</v>
      </c>
      <c r="M44" s="28">
        <v>3.4768500000000002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292.5</v>
      </c>
      <c r="D45" s="37">
        <v>294.48333333333329</v>
      </c>
      <c r="E45" s="37">
        <v>284.41666666666657</v>
      </c>
      <c r="F45" s="37">
        <v>276.33333333333326</v>
      </c>
      <c r="G45" s="37">
        <v>266.26666666666654</v>
      </c>
      <c r="H45" s="37">
        <v>302.56666666666661</v>
      </c>
      <c r="I45" s="37">
        <v>312.63333333333333</v>
      </c>
      <c r="J45" s="37">
        <v>320.71666666666664</v>
      </c>
      <c r="K45" s="28">
        <v>304.55</v>
      </c>
      <c r="L45" s="28">
        <v>286.39999999999998</v>
      </c>
      <c r="M45" s="28">
        <v>75.372309999999999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103.1</v>
      </c>
      <c r="D46" s="37">
        <v>103.75</v>
      </c>
      <c r="E46" s="37">
        <v>101.1</v>
      </c>
      <c r="F46" s="37">
        <v>99.1</v>
      </c>
      <c r="G46" s="37">
        <v>96.449999999999989</v>
      </c>
      <c r="H46" s="37">
        <v>105.75</v>
      </c>
      <c r="I46" s="37">
        <v>108.4</v>
      </c>
      <c r="J46" s="37">
        <v>110.4</v>
      </c>
      <c r="K46" s="28">
        <v>106.4</v>
      </c>
      <c r="L46" s="28">
        <v>101.75</v>
      </c>
      <c r="M46" s="28">
        <v>474.75130999999999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47.75</v>
      </c>
      <c r="D47" s="37">
        <v>47.366666666666667</v>
      </c>
      <c r="E47" s="37">
        <v>46.733333333333334</v>
      </c>
      <c r="F47" s="37">
        <v>45.716666666666669</v>
      </c>
      <c r="G47" s="37">
        <v>45.083333333333336</v>
      </c>
      <c r="H47" s="37">
        <v>48.383333333333333</v>
      </c>
      <c r="I47" s="37">
        <v>49.016666666666673</v>
      </c>
      <c r="J47" s="37">
        <v>50.033333333333331</v>
      </c>
      <c r="K47" s="28">
        <v>48</v>
      </c>
      <c r="L47" s="28">
        <v>46.35</v>
      </c>
      <c r="M47" s="28">
        <v>48.880629999999996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1819.8</v>
      </c>
      <c r="D48" s="37">
        <v>1818.6000000000001</v>
      </c>
      <c r="E48" s="37">
        <v>1793.9000000000003</v>
      </c>
      <c r="F48" s="37">
        <v>1768.0000000000002</v>
      </c>
      <c r="G48" s="37">
        <v>1743.3000000000004</v>
      </c>
      <c r="H48" s="37">
        <v>1844.5000000000002</v>
      </c>
      <c r="I48" s="37">
        <v>1869.2</v>
      </c>
      <c r="J48" s="37">
        <v>1895.1000000000001</v>
      </c>
      <c r="K48" s="28">
        <v>1843.3</v>
      </c>
      <c r="L48" s="28">
        <v>1792.7</v>
      </c>
      <c r="M48" s="28">
        <v>3.7156400000000001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677.25</v>
      </c>
      <c r="D49" s="37">
        <v>675.5333333333333</v>
      </c>
      <c r="E49" s="37">
        <v>664.71666666666658</v>
      </c>
      <c r="F49" s="37">
        <v>652.18333333333328</v>
      </c>
      <c r="G49" s="37">
        <v>641.36666666666656</v>
      </c>
      <c r="H49" s="37">
        <v>688.06666666666661</v>
      </c>
      <c r="I49" s="37">
        <v>698.88333333333321</v>
      </c>
      <c r="J49" s="37">
        <v>711.41666666666663</v>
      </c>
      <c r="K49" s="28">
        <v>686.35</v>
      </c>
      <c r="L49" s="28">
        <v>663</v>
      </c>
      <c r="M49" s="28">
        <v>11.51867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216</v>
      </c>
      <c r="D50" s="37">
        <v>214.38333333333335</v>
      </c>
      <c r="E50" s="37">
        <v>209.16666666666671</v>
      </c>
      <c r="F50" s="37">
        <v>202.33333333333337</v>
      </c>
      <c r="G50" s="37">
        <v>197.11666666666673</v>
      </c>
      <c r="H50" s="37">
        <v>221.2166666666667</v>
      </c>
      <c r="I50" s="37">
        <v>226.43333333333334</v>
      </c>
      <c r="J50" s="37">
        <v>233.26666666666668</v>
      </c>
      <c r="K50" s="28">
        <v>219.6</v>
      </c>
      <c r="L50" s="28">
        <v>207.55</v>
      </c>
      <c r="M50" s="28">
        <v>172.02697000000001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662.85</v>
      </c>
      <c r="D51" s="37">
        <v>662.61666666666667</v>
      </c>
      <c r="E51" s="37">
        <v>655.23333333333335</v>
      </c>
      <c r="F51" s="37">
        <v>647.61666666666667</v>
      </c>
      <c r="G51" s="37">
        <v>640.23333333333335</v>
      </c>
      <c r="H51" s="37">
        <v>670.23333333333335</v>
      </c>
      <c r="I51" s="37">
        <v>677.61666666666679</v>
      </c>
      <c r="J51" s="37">
        <v>685.23333333333335</v>
      </c>
      <c r="K51" s="28">
        <v>670</v>
      </c>
      <c r="L51" s="28">
        <v>655</v>
      </c>
      <c r="M51" s="28">
        <v>33.238529999999997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50.4</v>
      </c>
      <c r="D52" s="37">
        <v>50.15</v>
      </c>
      <c r="E52" s="37">
        <v>49.3</v>
      </c>
      <c r="F52" s="37">
        <v>48.199999999999996</v>
      </c>
      <c r="G52" s="37">
        <v>47.349999999999994</v>
      </c>
      <c r="H52" s="37">
        <v>51.25</v>
      </c>
      <c r="I52" s="37">
        <v>52.100000000000009</v>
      </c>
      <c r="J52" s="37">
        <v>53.2</v>
      </c>
      <c r="K52" s="28">
        <v>51</v>
      </c>
      <c r="L52" s="28">
        <v>49.05</v>
      </c>
      <c r="M52" s="28">
        <v>337.34291999999999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342.1</v>
      </c>
      <c r="D53" s="37">
        <v>346.2</v>
      </c>
      <c r="E53" s="37">
        <v>335.7</v>
      </c>
      <c r="F53" s="37">
        <v>329.3</v>
      </c>
      <c r="G53" s="37">
        <v>318.8</v>
      </c>
      <c r="H53" s="37">
        <v>352.59999999999997</v>
      </c>
      <c r="I53" s="37">
        <v>363.09999999999997</v>
      </c>
      <c r="J53" s="37">
        <v>369.49999999999994</v>
      </c>
      <c r="K53" s="28">
        <v>356.7</v>
      </c>
      <c r="L53" s="28">
        <v>339.8</v>
      </c>
      <c r="M53" s="28">
        <v>77.346019999999996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674.25</v>
      </c>
      <c r="D54" s="37">
        <v>674.75</v>
      </c>
      <c r="E54" s="37">
        <v>665.5</v>
      </c>
      <c r="F54" s="37">
        <v>656.75</v>
      </c>
      <c r="G54" s="37">
        <v>647.5</v>
      </c>
      <c r="H54" s="37">
        <v>683.5</v>
      </c>
      <c r="I54" s="37">
        <v>692.75</v>
      </c>
      <c r="J54" s="37">
        <v>701.5</v>
      </c>
      <c r="K54" s="28">
        <v>684</v>
      </c>
      <c r="L54" s="28">
        <v>666</v>
      </c>
      <c r="M54" s="28">
        <v>102.20908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344.85</v>
      </c>
      <c r="D55" s="37">
        <v>347.11666666666662</v>
      </c>
      <c r="E55" s="37">
        <v>340.78333333333325</v>
      </c>
      <c r="F55" s="37">
        <v>336.71666666666664</v>
      </c>
      <c r="G55" s="37">
        <v>330.38333333333327</v>
      </c>
      <c r="H55" s="37">
        <v>351.18333333333322</v>
      </c>
      <c r="I55" s="37">
        <v>357.51666666666659</v>
      </c>
      <c r="J55" s="37">
        <v>361.5833333333332</v>
      </c>
      <c r="K55" s="28">
        <v>353.45</v>
      </c>
      <c r="L55" s="28">
        <v>343.05</v>
      </c>
      <c r="M55" s="28">
        <v>131.22595999999999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15518.75</v>
      </c>
      <c r="D56" s="37">
        <v>15559.9</v>
      </c>
      <c r="E56" s="37">
        <v>15378.849999999999</v>
      </c>
      <c r="F56" s="37">
        <v>15238.949999999999</v>
      </c>
      <c r="G56" s="37">
        <v>15057.899999999998</v>
      </c>
      <c r="H56" s="37">
        <v>15699.8</v>
      </c>
      <c r="I56" s="37">
        <v>15880.849999999999</v>
      </c>
      <c r="J56" s="37">
        <v>16020.75</v>
      </c>
      <c r="K56" s="28">
        <v>15740.95</v>
      </c>
      <c r="L56" s="28">
        <v>15420</v>
      </c>
      <c r="M56" s="28">
        <v>0.13753000000000001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3391.75</v>
      </c>
      <c r="D57" s="37">
        <v>3394.8166666666671</v>
      </c>
      <c r="E57" s="37">
        <v>3368.6833333333343</v>
      </c>
      <c r="F57" s="37">
        <v>3345.6166666666672</v>
      </c>
      <c r="G57" s="37">
        <v>3319.4833333333345</v>
      </c>
      <c r="H57" s="37">
        <v>3417.8833333333341</v>
      </c>
      <c r="I57" s="37">
        <v>3444.0166666666664</v>
      </c>
      <c r="J57" s="37">
        <v>3467.0833333333339</v>
      </c>
      <c r="K57" s="28">
        <v>3420.95</v>
      </c>
      <c r="L57" s="28">
        <v>3371.75</v>
      </c>
      <c r="M57" s="28">
        <v>4.1658200000000001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355.05</v>
      </c>
      <c r="D58" s="37">
        <v>357.16666666666669</v>
      </c>
      <c r="E58" s="37">
        <v>350.78333333333336</v>
      </c>
      <c r="F58" s="37">
        <v>346.51666666666665</v>
      </c>
      <c r="G58" s="37">
        <v>340.13333333333333</v>
      </c>
      <c r="H58" s="37">
        <v>361.43333333333339</v>
      </c>
      <c r="I58" s="37">
        <v>367.81666666666672</v>
      </c>
      <c r="J58" s="37">
        <v>372.08333333333343</v>
      </c>
      <c r="K58" s="28">
        <v>363.55</v>
      </c>
      <c r="L58" s="28">
        <v>352.9</v>
      </c>
      <c r="M58" s="28">
        <v>9.0242699999999996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216.15</v>
      </c>
      <c r="D59" s="37">
        <v>215.75</v>
      </c>
      <c r="E59" s="37">
        <v>212.6</v>
      </c>
      <c r="F59" s="37">
        <v>209.04999999999998</v>
      </c>
      <c r="G59" s="37">
        <v>205.89999999999998</v>
      </c>
      <c r="H59" s="37">
        <v>219.3</v>
      </c>
      <c r="I59" s="37">
        <v>222.45</v>
      </c>
      <c r="J59" s="37">
        <v>226.00000000000003</v>
      </c>
      <c r="K59" s="28">
        <v>218.9</v>
      </c>
      <c r="L59" s="28">
        <v>212.2</v>
      </c>
      <c r="M59" s="28">
        <v>109.72135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108.45</v>
      </c>
      <c r="D60" s="37">
        <v>108.16666666666667</v>
      </c>
      <c r="E60" s="37">
        <v>107.33333333333334</v>
      </c>
      <c r="F60" s="37">
        <v>106.21666666666667</v>
      </c>
      <c r="G60" s="37">
        <v>105.38333333333334</v>
      </c>
      <c r="H60" s="37">
        <v>109.28333333333335</v>
      </c>
      <c r="I60" s="37">
        <v>110.11666666666669</v>
      </c>
      <c r="J60" s="37">
        <v>111.23333333333335</v>
      </c>
      <c r="K60" s="28">
        <v>109</v>
      </c>
      <c r="L60" s="28">
        <v>107.05</v>
      </c>
      <c r="M60" s="28">
        <v>8.1790299999999991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679.45</v>
      </c>
      <c r="D61" s="37">
        <v>681.85</v>
      </c>
      <c r="E61" s="37">
        <v>665.90000000000009</v>
      </c>
      <c r="F61" s="37">
        <v>652.35</v>
      </c>
      <c r="G61" s="37">
        <v>636.40000000000009</v>
      </c>
      <c r="H61" s="37">
        <v>695.40000000000009</v>
      </c>
      <c r="I61" s="37">
        <v>711.35000000000014</v>
      </c>
      <c r="J61" s="37">
        <v>724.90000000000009</v>
      </c>
      <c r="K61" s="28">
        <v>697.8</v>
      </c>
      <c r="L61" s="28">
        <v>668.3</v>
      </c>
      <c r="M61" s="28">
        <v>24.015239999999999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923.1</v>
      </c>
      <c r="D62" s="37">
        <v>921.83333333333337</v>
      </c>
      <c r="E62" s="37">
        <v>912.36666666666679</v>
      </c>
      <c r="F62" s="37">
        <v>901.63333333333344</v>
      </c>
      <c r="G62" s="37">
        <v>892.16666666666686</v>
      </c>
      <c r="H62" s="37">
        <v>932.56666666666672</v>
      </c>
      <c r="I62" s="37">
        <v>942.03333333333319</v>
      </c>
      <c r="J62" s="37">
        <v>952.76666666666665</v>
      </c>
      <c r="K62" s="28">
        <v>931.3</v>
      </c>
      <c r="L62" s="28">
        <v>911.1</v>
      </c>
      <c r="M62" s="28">
        <v>32.762599999999999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120.4</v>
      </c>
      <c r="D63" s="37">
        <v>121.65000000000002</v>
      </c>
      <c r="E63" s="37">
        <v>118.40000000000003</v>
      </c>
      <c r="F63" s="37">
        <v>116.40000000000002</v>
      </c>
      <c r="G63" s="37">
        <v>113.15000000000003</v>
      </c>
      <c r="H63" s="37">
        <v>123.65000000000003</v>
      </c>
      <c r="I63" s="37">
        <v>126.9</v>
      </c>
      <c r="J63" s="37">
        <v>128.90000000000003</v>
      </c>
      <c r="K63" s="28">
        <v>124.9</v>
      </c>
      <c r="L63" s="28">
        <v>119.65</v>
      </c>
      <c r="M63" s="28">
        <v>30.110790000000001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184.8</v>
      </c>
      <c r="D64" s="37">
        <v>180.48333333333335</v>
      </c>
      <c r="E64" s="37">
        <v>175.31666666666669</v>
      </c>
      <c r="F64" s="37">
        <v>165.83333333333334</v>
      </c>
      <c r="G64" s="37">
        <v>160.66666666666669</v>
      </c>
      <c r="H64" s="37">
        <v>189.9666666666667</v>
      </c>
      <c r="I64" s="37">
        <v>195.13333333333333</v>
      </c>
      <c r="J64" s="37">
        <v>204.6166666666667</v>
      </c>
      <c r="K64" s="28">
        <v>185.65</v>
      </c>
      <c r="L64" s="28">
        <v>171</v>
      </c>
      <c r="M64" s="28">
        <v>726.48396000000002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4492.45</v>
      </c>
      <c r="D65" s="37">
        <v>4507.416666666667</v>
      </c>
      <c r="E65" s="37">
        <v>4465.0333333333338</v>
      </c>
      <c r="F65" s="37">
        <v>4437.6166666666668</v>
      </c>
      <c r="G65" s="37">
        <v>4395.2333333333336</v>
      </c>
      <c r="H65" s="37">
        <v>4534.8333333333339</v>
      </c>
      <c r="I65" s="37">
        <v>4577.2166666666672</v>
      </c>
      <c r="J65" s="37">
        <v>4604.6333333333341</v>
      </c>
      <c r="K65" s="28">
        <v>4549.8</v>
      </c>
      <c r="L65" s="28">
        <v>4480</v>
      </c>
      <c r="M65" s="28">
        <v>2.2982300000000002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1447.5</v>
      </c>
      <c r="D66" s="37">
        <v>1439.5333333333335</v>
      </c>
      <c r="E66" s="37">
        <v>1429.0666666666671</v>
      </c>
      <c r="F66" s="37">
        <v>1410.6333333333334</v>
      </c>
      <c r="G66" s="37">
        <v>1400.166666666667</v>
      </c>
      <c r="H66" s="37">
        <v>1457.9666666666672</v>
      </c>
      <c r="I66" s="37">
        <v>1468.4333333333338</v>
      </c>
      <c r="J66" s="37">
        <v>1486.8666666666672</v>
      </c>
      <c r="K66" s="28">
        <v>1450</v>
      </c>
      <c r="L66" s="28">
        <v>1421.1</v>
      </c>
      <c r="M66" s="28">
        <v>3.94137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601.29999999999995</v>
      </c>
      <c r="D67" s="37">
        <v>599.56666666666661</v>
      </c>
      <c r="E67" s="37">
        <v>591.13333333333321</v>
      </c>
      <c r="F67" s="37">
        <v>580.96666666666658</v>
      </c>
      <c r="G67" s="37">
        <v>572.53333333333319</v>
      </c>
      <c r="H67" s="37">
        <v>609.73333333333323</v>
      </c>
      <c r="I67" s="37">
        <v>618.16666666666663</v>
      </c>
      <c r="J67" s="37">
        <v>628.33333333333326</v>
      </c>
      <c r="K67" s="28">
        <v>608</v>
      </c>
      <c r="L67" s="28">
        <v>589.4</v>
      </c>
      <c r="M67" s="28">
        <v>5.7542400000000002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786.1</v>
      </c>
      <c r="D68" s="37">
        <v>781.73333333333346</v>
      </c>
      <c r="E68" s="37">
        <v>767.51666666666688</v>
      </c>
      <c r="F68" s="37">
        <v>748.93333333333339</v>
      </c>
      <c r="G68" s="37">
        <v>734.71666666666681</v>
      </c>
      <c r="H68" s="37">
        <v>800.31666666666695</v>
      </c>
      <c r="I68" s="37">
        <v>814.53333333333342</v>
      </c>
      <c r="J68" s="37">
        <v>833.11666666666702</v>
      </c>
      <c r="K68" s="28">
        <v>795.95</v>
      </c>
      <c r="L68" s="28">
        <v>763.15</v>
      </c>
      <c r="M68" s="28">
        <v>3.1790699999999998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407.45</v>
      </c>
      <c r="D69" s="37">
        <v>414.45</v>
      </c>
      <c r="E69" s="37">
        <v>397.45</v>
      </c>
      <c r="F69" s="37">
        <v>387.45</v>
      </c>
      <c r="G69" s="37">
        <v>370.45</v>
      </c>
      <c r="H69" s="37">
        <v>424.45</v>
      </c>
      <c r="I69" s="37">
        <v>441.45</v>
      </c>
      <c r="J69" s="37">
        <v>451.45</v>
      </c>
      <c r="K69" s="28">
        <v>431.45</v>
      </c>
      <c r="L69" s="28">
        <v>404.45</v>
      </c>
      <c r="M69" s="28">
        <v>23.144590000000001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963.25</v>
      </c>
      <c r="D70" s="37">
        <v>959.43333333333339</v>
      </c>
      <c r="E70" s="37">
        <v>948.96666666666681</v>
      </c>
      <c r="F70" s="37">
        <v>934.68333333333339</v>
      </c>
      <c r="G70" s="37">
        <v>924.21666666666681</v>
      </c>
      <c r="H70" s="37">
        <v>973.71666666666681</v>
      </c>
      <c r="I70" s="37">
        <v>984.18333333333351</v>
      </c>
      <c r="J70" s="37">
        <v>998.46666666666681</v>
      </c>
      <c r="K70" s="28">
        <v>969.9</v>
      </c>
      <c r="L70" s="28">
        <v>945.15</v>
      </c>
      <c r="M70" s="28">
        <v>3.8988900000000002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346.85</v>
      </c>
      <c r="D71" s="37">
        <v>345.81666666666666</v>
      </c>
      <c r="E71" s="37">
        <v>341.13333333333333</v>
      </c>
      <c r="F71" s="37">
        <v>335.41666666666669</v>
      </c>
      <c r="G71" s="37">
        <v>330.73333333333335</v>
      </c>
      <c r="H71" s="37">
        <v>351.5333333333333</v>
      </c>
      <c r="I71" s="37">
        <v>356.21666666666658</v>
      </c>
      <c r="J71" s="37">
        <v>361.93333333333328</v>
      </c>
      <c r="K71" s="28">
        <v>350.5</v>
      </c>
      <c r="L71" s="28">
        <v>340.1</v>
      </c>
      <c r="M71" s="28">
        <v>68.542940000000002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565.25</v>
      </c>
      <c r="D72" s="37">
        <v>564.65</v>
      </c>
      <c r="E72" s="37">
        <v>559.29999999999995</v>
      </c>
      <c r="F72" s="37">
        <v>553.35</v>
      </c>
      <c r="G72" s="37">
        <v>548</v>
      </c>
      <c r="H72" s="37">
        <v>570.59999999999991</v>
      </c>
      <c r="I72" s="37">
        <v>575.95000000000005</v>
      </c>
      <c r="J72" s="37">
        <v>581.89999999999986</v>
      </c>
      <c r="K72" s="28">
        <v>570</v>
      </c>
      <c r="L72" s="28">
        <v>558.70000000000005</v>
      </c>
      <c r="M72" s="28">
        <v>18.718810000000001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1517.35</v>
      </c>
      <c r="D73" s="37">
        <v>1520.8999999999999</v>
      </c>
      <c r="E73" s="37">
        <v>1481.4499999999998</v>
      </c>
      <c r="F73" s="37">
        <v>1445.55</v>
      </c>
      <c r="G73" s="37">
        <v>1406.1</v>
      </c>
      <c r="H73" s="37">
        <v>1556.7999999999997</v>
      </c>
      <c r="I73" s="37">
        <v>1596.25</v>
      </c>
      <c r="J73" s="37">
        <v>1632.1499999999996</v>
      </c>
      <c r="K73" s="28">
        <v>1560.35</v>
      </c>
      <c r="L73" s="28">
        <v>1485</v>
      </c>
      <c r="M73" s="28">
        <v>4.0104800000000003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1941.65</v>
      </c>
      <c r="D74" s="37">
        <v>1968.6833333333334</v>
      </c>
      <c r="E74" s="37">
        <v>1908.3666666666668</v>
      </c>
      <c r="F74" s="37">
        <v>1875.0833333333335</v>
      </c>
      <c r="G74" s="37">
        <v>1814.7666666666669</v>
      </c>
      <c r="H74" s="37">
        <v>2001.9666666666667</v>
      </c>
      <c r="I74" s="37">
        <v>2062.2833333333333</v>
      </c>
      <c r="J74" s="37">
        <v>2095.5666666666666</v>
      </c>
      <c r="K74" s="28">
        <v>2029</v>
      </c>
      <c r="L74" s="28">
        <v>1935.4</v>
      </c>
      <c r="M74" s="28">
        <v>13.21644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77</v>
      </c>
      <c r="D75" s="37">
        <v>77.683333333333337</v>
      </c>
      <c r="E75" s="37">
        <v>74.716666666666669</v>
      </c>
      <c r="F75" s="37">
        <v>72.433333333333337</v>
      </c>
      <c r="G75" s="37">
        <v>69.466666666666669</v>
      </c>
      <c r="H75" s="37">
        <v>79.966666666666669</v>
      </c>
      <c r="I75" s="37">
        <v>82.933333333333337</v>
      </c>
      <c r="J75" s="37">
        <v>85.216666666666669</v>
      </c>
      <c r="K75" s="28">
        <v>80.650000000000006</v>
      </c>
      <c r="L75" s="28">
        <v>75.400000000000006</v>
      </c>
      <c r="M75" s="28">
        <v>375.19004999999999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4160.8999999999996</v>
      </c>
      <c r="D76" s="37">
        <v>4202.3499999999995</v>
      </c>
      <c r="E76" s="37">
        <v>4093.8499999999985</v>
      </c>
      <c r="F76" s="37">
        <v>4026.7999999999993</v>
      </c>
      <c r="G76" s="37">
        <v>3918.2999999999984</v>
      </c>
      <c r="H76" s="37">
        <v>4269.3999999999987</v>
      </c>
      <c r="I76" s="37">
        <v>4377.9000000000005</v>
      </c>
      <c r="J76" s="37">
        <v>4444.9499999999989</v>
      </c>
      <c r="K76" s="28">
        <v>4310.8500000000004</v>
      </c>
      <c r="L76" s="28">
        <v>4135.3</v>
      </c>
      <c r="M76" s="28">
        <v>5.7609399999999997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4280.8</v>
      </c>
      <c r="D77" s="37">
        <v>4288.5999999999995</v>
      </c>
      <c r="E77" s="37">
        <v>4233.1999999999989</v>
      </c>
      <c r="F77" s="37">
        <v>4185.5999999999995</v>
      </c>
      <c r="G77" s="37">
        <v>4130.1999999999989</v>
      </c>
      <c r="H77" s="37">
        <v>4336.1999999999989</v>
      </c>
      <c r="I77" s="37">
        <v>4391.5999999999985</v>
      </c>
      <c r="J77" s="37">
        <v>4439.1999999999989</v>
      </c>
      <c r="K77" s="28">
        <v>4344</v>
      </c>
      <c r="L77" s="28">
        <v>4241</v>
      </c>
      <c r="M77" s="28">
        <v>2.0268799999999998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2492.65</v>
      </c>
      <c r="D78" s="37">
        <v>2502.0499999999997</v>
      </c>
      <c r="E78" s="37">
        <v>2474.0999999999995</v>
      </c>
      <c r="F78" s="37">
        <v>2455.5499999999997</v>
      </c>
      <c r="G78" s="37">
        <v>2427.5999999999995</v>
      </c>
      <c r="H78" s="37">
        <v>2520.5999999999995</v>
      </c>
      <c r="I78" s="37">
        <v>2548.5499999999993</v>
      </c>
      <c r="J78" s="37">
        <v>2567.0999999999995</v>
      </c>
      <c r="K78" s="28">
        <v>2530</v>
      </c>
      <c r="L78" s="28">
        <v>2483.5</v>
      </c>
      <c r="M78" s="28">
        <v>1.5607500000000001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3853.15</v>
      </c>
      <c r="D79" s="37">
        <v>3913.85</v>
      </c>
      <c r="E79" s="37">
        <v>3764.2999999999997</v>
      </c>
      <c r="F79" s="37">
        <v>3675.45</v>
      </c>
      <c r="G79" s="37">
        <v>3525.8999999999996</v>
      </c>
      <c r="H79" s="37">
        <v>4002.7</v>
      </c>
      <c r="I79" s="37">
        <v>4152.25</v>
      </c>
      <c r="J79" s="37">
        <v>4241.1000000000004</v>
      </c>
      <c r="K79" s="28">
        <v>4063.4</v>
      </c>
      <c r="L79" s="28">
        <v>3825</v>
      </c>
      <c r="M79" s="28">
        <v>15.40635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2508.1</v>
      </c>
      <c r="D80" s="37">
        <v>2527.7833333333333</v>
      </c>
      <c r="E80" s="37">
        <v>2476.5666666666666</v>
      </c>
      <c r="F80" s="37">
        <v>2445.0333333333333</v>
      </c>
      <c r="G80" s="37">
        <v>2393.8166666666666</v>
      </c>
      <c r="H80" s="37">
        <v>2559.3166666666666</v>
      </c>
      <c r="I80" s="37">
        <v>2610.5333333333328</v>
      </c>
      <c r="J80" s="37">
        <v>2642.0666666666666</v>
      </c>
      <c r="K80" s="28">
        <v>2579</v>
      </c>
      <c r="L80" s="28">
        <v>2496.25</v>
      </c>
      <c r="M80" s="28">
        <v>6.3023499999999997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493.55</v>
      </c>
      <c r="D81" s="37">
        <v>492.66666666666669</v>
      </c>
      <c r="E81" s="37">
        <v>485.63333333333338</v>
      </c>
      <c r="F81" s="37">
        <v>477.7166666666667</v>
      </c>
      <c r="G81" s="37">
        <v>470.68333333333339</v>
      </c>
      <c r="H81" s="37">
        <v>500.58333333333337</v>
      </c>
      <c r="I81" s="37">
        <v>507.61666666666667</v>
      </c>
      <c r="J81" s="37">
        <v>515.5333333333333</v>
      </c>
      <c r="K81" s="28">
        <v>499.7</v>
      </c>
      <c r="L81" s="28">
        <v>484.75</v>
      </c>
      <c r="M81" s="28">
        <v>2.9919099999999998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1269.0999999999999</v>
      </c>
      <c r="D82" s="37">
        <v>1287.6166666666666</v>
      </c>
      <c r="E82" s="37">
        <v>1246.4833333333331</v>
      </c>
      <c r="F82" s="37">
        <v>1223.8666666666666</v>
      </c>
      <c r="G82" s="37">
        <v>1182.7333333333331</v>
      </c>
      <c r="H82" s="37">
        <v>1310.2333333333331</v>
      </c>
      <c r="I82" s="37">
        <v>1351.3666666666668</v>
      </c>
      <c r="J82" s="37">
        <v>1373.9833333333331</v>
      </c>
      <c r="K82" s="28">
        <v>1328.75</v>
      </c>
      <c r="L82" s="28">
        <v>1265</v>
      </c>
      <c r="M82" s="28">
        <v>1.25637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1868.55</v>
      </c>
      <c r="D83" s="37">
        <v>1867.5833333333333</v>
      </c>
      <c r="E83" s="37">
        <v>1853.1666666666665</v>
      </c>
      <c r="F83" s="37">
        <v>1837.7833333333333</v>
      </c>
      <c r="G83" s="37">
        <v>1823.3666666666666</v>
      </c>
      <c r="H83" s="37">
        <v>1882.9666666666665</v>
      </c>
      <c r="I83" s="37">
        <v>1897.383333333333</v>
      </c>
      <c r="J83" s="37">
        <v>1912.7666666666664</v>
      </c>
      <c r="K83" s="28">
        <v>1882</v>
      </c>
      <c r="L83" s="28">
        <v>1852.2</v>
      </c>
      <c r="M83" s="28">
        <v>20.771190000000001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148.4</v>
      </c>
      <c r="D84" s="37">
        <v>148.58333333333334</v>
      </c>
      <c r="E84" s="37">
        <v>146.86666666666667</v>
      </c>
      <c r="F84" s="37">
        <v>145.33333333333334</v>
      </c>
      <c r="G84" s="37">
        <v>143.61666666666667</v>
      </c>
      <c r="H84" s="37">
        <v>150.11666666666667</v>
      </c>
      <c r="I84" s="37">
        <v>151.83333333333331</v>
      </c>
      <c r="J84" s="37">
        <v>153.36666666666667</v>
      </c>
      <c r="K84" s="28">
        <v>150.30000000000001</v>
      </c>
      <c r="L84" s="28">
        <v>147.05000000000001</v>
      </c>
      <c r="M84" s="28">
        <v>19.478919999999999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96.05</v>
      </c>
      <c r="D85" s="37">
        <v>96.15000000000002</v>
      </c>
      <c r="E85" s="37">
        <v>94.55000000000004</v>
      </c>
      <c r="F85" s="37">
        <v>93.050000000000026</v>
      </c>
      <c r="G85" s="37">
        <v>91.450000000000045</v>
      </c>
      <c r="H85" s="37">
        <v>97.650000000000034</v>
      </c>
      <c r="I85" s="37">
        <v>99.250000000000028</v>
      </c>
      <c r="J85" s="37">
        <v>100.75000000000003</v>
      </c>
      <c r="K85" s="28">
        <v>97.75</v>
      </c>
      <c r="L85" s="28">
        <v>94.65</v>
      </c>
      <c r="M85" s="28">
        <v>155.48463000000001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246.65</v>
      </c>
      <c r="D86" s="37">
        <v>245.9</v>
      </c>
      <c r="E86" s="37">
        <v>242.8</v>
      </c>
      <c r="F86" s="37">
        <v>238.95000000000002</v>
      </c>
      <c r="G86" s="37">
        <v>235.85000000000002</v>
      </c>
      <c r="H86" s="37">
        <v>249.75</v>
      </c>
      <c r="I86" s="37">
        <v>252.84999999999997</v>
      </c>
      <c r="J86" s="37">
        <v>256.7</v>
      </c>
      <c r="K86" s="28">
        <v>249</v>
      </c>
      <c r="L86" s="28">
        <v>242.05</v>
      </c>
      <c r="M86" s="28">
        <v>10.087820000000001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152.55000000000001</v>
      </c>
      <c r="D87" s="37">
        <v>150.95000000000002</v>
      </c>
      <c r="E87" s="37">
        <v>147.10000000000002</v>
      </c>
      <c r="F87" s="37">
        <v>141.65</v>
      </c>
      <c r="G87" s="37">
        <v>137.80000000000001</v>
      </c>
      <c r="H87" s="37">
        <v>156.40000000000003</v>
      </c>
      <c r="I87" s="37">
        <v>160.25</v>
      </c>
      <c r="J87" s="37">
        <v>165.70000000000005</v>
      </c>
      <c r="K87" s="28">
        <v>154.80000000000001</v>
      </c>
      <c r="L87" s="28">
        <v>145.5</v>
      </c>
      <c r="M87" s="28">
        <v>344.37727999999998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38.049999999999997</v>
      </c>
      <c r="D88" s="37">
        <v>37.783333333333339</v>
      </c>
      <c r="E88" s="37">
        <v>37.216666666666676</v>
      </c>
      <c r="F88" s="37">
        <v>36.38333333333334</v>
      </c>
      <c r="G88" s="37">
        <v>35.816666666666677</v>
      </c>
      <c r="H88" s="37">
        <v>38.616666666666674</v>
      </c>
      <c r="I88" s="37">
        <v>39.183333333333337</v>
      </c>
      <c r="J88" s="37">
        <v>40.016666666666673</v>
      </c>
      <c r="K88" s="28">
        <v>38.35</v>
      </c>
      <c r="L88" s="28">
        <v>36.950000000000003</v>
      </c>
      <c r="M88" s="28">
        <v>99.169700000000006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3231.05</v>
      </c>
      <c r="D89" s="37">
        <v>3232.4500000000003</v>
      </c>
      <c r="E89" s="37">
        <v>3201.7000000000007</v>
      </c>
      <c r="F89" s="37">
        <v>3172.3500000000004</v>
      </c>
      <c r="G89" s="37">
        <v>3141.6000000000008</v>
      </c>
      <c r="H89" s="37">
        <v>3261.8000000000006</v>
      </c>
      <c r="I89" s="37">
        <v>3292.5499999999997</v>
      </c>
      <c r="J89" s="37">
        <v>3321.9000000000005</v>
      </c>
      <c r="K89" s="28">
        <v>3263.2</v>
      </c>
      <c r="L89" s="28">
        <v>3203.1</v>
      </c>
      <c r="M89" s="28">
        <v>1.19259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444.75</v>
      </c>
      <c r="D90" s="37">
        <v>446.7833333333333</v>
      </c>
      <c r="E90" s="37">
        <v>436.91666666666663</v>
      </c>
      <c r="F90" s="37">
        <v>429.08333333333331</v>
      </c>
      <c r="G90" s="37">
        <v>419.21666666666664</v>
      </c>
      <c r="H90" s="37">
        <v>454.61666666666662</v>
      </c>
      <c r="I90" s="37">
        <v>464.48333333333329</v>
      </c>
      <c r="J90" s="37">
        <v>472.31666666666661</v>
      </c>
      <c r="K90" s="28">
        <v>456.65</v>
      </c>
      <c r="L90" s="28">
        <v>438.95</v>
      </c>
      <c r="M90" s="28">
        <v>6.9080000000000004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752.3</v>
      </c>
      <c r="D91" s="37">
        <v>754.76666666666677</v>
      </c>
      <c r="E91" s="37">
        <v>746.53333333333353</v>
      </c>
      <c r="F91" s="37">
        <v>740.76666666666677</v>
      </c>
      <c r="G91" s="37">
        <v>732.53333333333353</v>
      </c>
      <c r="H91" s="37">
        <v>760.53333333333353</v>
      </c>
      <c r="I91" s="37">
        <v>768.76666666666688</v>
      </c>
      <c r="J91" s="37">
        <v>774.53333333333353</v>
      </c>
      <c r="K91" s="28">
        <v>763</v>
      </c>
      <c r="L91" s="28">
        <v>749</v>
      </c>
      <c r="M91" s="28">
        <v>14.83184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514.29999999999995</v>
      </c>
      <c r="D92" s="37">
        <v>509.31666666666661</v>
      </c>
      <c r="E92" s="37">
        <v>499.98333333333323</v>
      </c>
      <c r="F92" s="37">
        <v>485.66666666666663</v>
      </c>
      <c r="G92" s="37">
        <v>476.33333333333326</v>
      </c>
      <c r="H92" s="37">
        <v>523.63333333333321</v>
      </c>
      <c r="I92" s="37">
        <v>532.9666666666667</v>
      </c>
      <c r="J92" s="37">
        <v>547.28333333333319</v>
      </c>
      <c r="K92" s="28">
        <v>518.65</v>
      </c>
      <c r="L92" s="28">
        <v>495</v>
      </c>
      <c r="M92" s="28">
        <v>0.92813000000000001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1504.7</v>
      </c>
      <c r="D93" s="37">
        <v>1501.7666666666664</v>
      </c>
      <c r="E93" s="37">
        <v>1484.0333333333328</v>
      </c>
      <c r="F93" s="37">
        <v>1463.3666666666663</v>
      </c>
      <c r="G93" s="37">
        <v>1445.6333333333328</v>
      </c>
      <c r="H93" s="37">
        <v>1522.4333333333329</v>
      </c>
      <c r="I93" s="37">
        <v>1540.1666666666665</v>
      </c>
      <c r="J93" s="37">
        <v>1560.833333333333</v>
      </c>
      <c r="K93" s="28">
        <v>1519.5</v>
      </c>
      <c r="L93" s="28">
        <v>1481.1</v>
      </c>
      <c r="M93" s="28">
        <v>14.73991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1548.5</v>
      </c>
      <c r="D94" s="37">
        <v>1556.5833333333333</v>
      </c>
      <c r="E94" s="37">
        <v>1530.4166666666665</v>
      </c>
      <c r="F94" s="37">
        <v>1512.3333333333333</v>
      </c>
      <c r="G94" s="37">
        <v>1486.1666666666665</v>
      </c>
      <c r="H94" s="37">
        <v>1574.6666666666665</v>
      </c>
      <c r="I94" s="37">
        <v>1600.833333333333</v>
      </c>
      <c r="J94" s="37">
        <v>1618.9166666666665</v>
      </c>
      <c r="K94" s="28">
        <v>1582.75</v>
      </c>
      <c r="L94" s="28">
        <v>1538.5</v>
      </c>
      <c r="M94" s="28">
        <v>11.46391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565.1</v>
      </c>
      <c r="D95" s="37">
        <v>567.9</v>
      </c>
      <c r="E95" s="37">
        <v>552.9</v>
      </c>
      <c r="F95" s="37">
        <v>540.70000000000005</v>
      </c>
      <c r="G95" s="37">
        <v>525.70000000000005</v>
      </c>
      <c r="H95" s="37">
        <v>580.09999999999991</v>
      </c>
      <c r="I95" s="37">
        <v>595.09999999999991</v>
      </c>
      <c r="J95" s="37">
        <v>607.29999999999984</v>
      </c>
      <c r="K95" s="28">
        <v>582.9</v>
      </c>
      <c r="L95" s="28">
        <v>555.70000000000005</v>
      </c>
      <c r="M95" s="28">
        <v>17.45787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280.3</v>
      </c>
      <c r="D96" s="37">
        <v>283.28333333333336</v>
      </c>
      <c r="E96" s="37">
        <v>274.2166666666667</v>
      </c>
      <c r="F96" s="37">
        <v>268.13333333333333</v>
      </c>
      <c r="G96" s="37">
        <v>259.06666666666666</v>
      </c>
      <c r="H96" s="37">
        <v>289.36666666666673</v>
      </c>
      <c r="I96" s="37">
        <v>298.43333333333345</v>
      </c>
      <c r="J96" s="37">
        <v>304.51666666666677</v>
      </c>
      <c r="K96" s="28">
        <v>292.35000000000002</v>
      </c>
      <c r="L96" s="28">
        <v>277.2</v>
      </c>
      <c r="M96" s="28">
        <v>11.361520000000001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1115.55</v>
      </c>
      <c r="D97" s="37">
        <v>1116.3999999999999</v>
      </c>
      <c r="E97" s="37">
        <v>1108.1499999999996</v>
      </c>
      <c r="F97" s="37">
        <v>1100.7499999999998</v>
      </c>
      <c r="G97" s="37">
        <v>1092.4999999999995</v>
      </c>
      <c r="H97" s="37">
        <v>1123.7999999999997</v>
      </c>
      <c r="I97" s="37">
        <v>1132.0500000000002</v>
      </c>
      <c r="J97" s="37">
        <v>1139.4499999999998</v>
      </c>
      <c r="K97" s="28">
        <v>1124.6500000000001</v>
      </c>
      <c r="L97" s="28">
        <v>1109</v>
      </c>
      <c r="M97" s="28">
        <v>38.673279999999998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2118.4</v>
      </c>
      <c r="D98" s="37">
        <v>2099.15</v>
      </c>
      <c r="E98" s="37">
        <v>2074.3000000000002</v>
      </c>
      <c r="F98" s="37">
        <v>2030.2000000000003</v>
      </c>
      <c r="G98" s="37">
        <v>2005.3500000000004</v>
      </c>
      <c r="H98" s="37">
        <v>2143.25</v>
      </c>
      <c r="I98" s="37">
        <v>2168.0999999999995</v>
      </c>
      <c r="J98" s="37">
        <v>2212.1999999999998</v>
      </c>
      <c r="K98" s="28">
        <v>2124</v>
      </c>
      <c r="L98" s="28">
        <v>2055.0500000000002</v>
      </c>
      <c r="M98" s="28">
        <v>2.8574299999999999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1374.25</v>
      </c>
      <c r="D99" s="37">
        <v>1375.6833333333334</v>
      </c>
      <c r="E99" s="37">
        <v>1352.9666666666667</v>
      </c>
      <c r="F99" s="37">
        <v>1331.6833333333334</v>
      </c>
      <c r="G99" s="37">
        <v>1308.9666666666667</v>
      </c>
      <c r="H99" s="37">
        <v>1396.9666666666667</v>
      </c>
      <c r="I99" s="37">
        <v>1419.6833333333334</v>
      </c>
      <c r="J99" s="37">
        <v>1440.9666666666667</v>
      </c>
      <c r="K99" s="28">
        <v>1398.4</v>
      </c>
      <c r="L99" s="28">
        <v>1354.4</v>
      </c>
      <c r="M99" s="28">
        <v>192.52780000000001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560.79999999999995</v>
      </c>
      <c r="D100" s="37">
        <v>544.2833333333333</v>
      </c>
      <c r="E100" s="37">
        <v>525.56666666666661</v>
      </c>
      <c r="F100" s="37">
        <v>490.33333333333331</v>
      </c>
      <c r="G100" s="37">
        <v>471.61666666666662</v>
      </c>
      <c r="H100" s="37">
        <v>579.51666666666665</v>
      </c>
      <c r="I100" s="37">
        <v>598.23333333333335</v>
      </c>
      <c r="J100" s="37">
        <v>633.46666666666658</v>
      </c>
      <c r="K100" s="28">
        <v>563</v>
      </c>
      <c r="L100" s="28">
        <v>509.05</v>
      </c>
      <c r="M100" s="28">
        <v>410.81069000000002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1148.8499999999999</v>
      </c>
      <c r="D101" s="37">
        <v>1156.95</v>
      </c>
      <c r="E101" s="37">
        <v>1129.7</v>
      </c>
      <c r="F101" s="37">
        <v>1110.55</v>
      </c>
      <c r="G101" s="37">
        <v>1083.3</v>
      </c>
      <c r="H101" s="37">
        <v>1176.1000000000001</v>
      </c>
      <c r="I101" s="37">
        <v>1203.3500000000001</v>
      </c>
      <c r="J101" s="37">
        <v>1222.5000000000002</v>
      </c>
      <c r="K101" s="28">
        <v>1184.2</v>
      </c>
      <c r="L101" s="28">
        <v>1137.8</v>
      </c>
      <c r="M101" s="28">
        <v>15.12687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2426.3000000000002</v>
      </c>
      <c r="D102" s="37">
        <v>2448.6</v>
      </c>
      <c r="E102" s="37">
        <v>2398.6999999999998</v>
      </c>
      <c r="F102" s="37">
        <v>2371.1</v>
      </c>
      <c r="G102" s="37">
        <v>2321.1999999999998</v>
      </c>
      <c r="H102" s="37">
        <v>2476.1999999999998</v>
      </c>
      <c r="I102" s="37">
        <v>2526.1000000000004</v>
      </c>
      <c r="J102" s="37">
        <v>2553.6999999999998</v>
      </c>
      <c r="K102" s="28">
        <v>2498.5</v>
      </c>
      <c r="L102" s="28">
        <v>2421</v>
      </c>
      <c r="M102" s="28">
        <v>8.5509000000000004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600.1</v>
      </c>
      <c r="D103" s="37">
        <v>596.5333333333333</v>
      </c>
      <c r="E103" s="37">
        <v>578.81666666666661</v>
      </c>
      <c r="F103" s="37">
        <v>557.5333333333333</v>
      </c>
      <c r="G103" s="37">
        <v>539.81666666666661</v>
      </c>
      <c r="H103" s="37">
        <v>617.81666666666661</v>
      </c>
      <c r="I103" s="37">
        <v>635.5333333333333</v>
      </c>
      <c r="J103" s="37">
        <v>656.81666666666661</v>
      </c>
      <c r="K103" s="28">
        <v>614.25</v>
      </c>
      <c r="L103" s="28">
        <v>575.25</v>
      </c>
      <c r="M103" s="28">
        <v>412.48361999999997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1390.4</v>
      </c>
      <c r="D104" s="37">
        <v>1394.0666666666668</v>
      </c>
      <c r="E104" s="37">
        <v>1358.1833333333336</v>
      </c>
      <c r="F104" s="37">
        <v>1325.9666666666667</v>
      </c>
      <c r="G104" s="37">
        <v>1290.0833333333335</v>
      </c>
      <c r="H104" s="37">
        <v>1426.2833333333338</v>
      </c>
      <c r="I104" s="37">
        <v>1462.166666666667</v>
      </c>
      <c r="J104" s="37">
        <v>1494.3833333333339</v>
      </c>
      <c r="K104" s="28">
        <v>1429.95</v>
      </c>
      <c r="L104" s="28">
        <v>1361.85</v>
      </c>
      <c r="M104" s="28">
        <v>9.2263500000000001</v>
      </c>
      <c r="N104" s="1"/>
      <c r="O104" s="1"/>
    </row>
    <row r="105" spans="1:15" ht="12.75" customHeight="1">
      <c r="A105" s="53">
        <v>96</v>
      </c>
      <c r="B105" s="28" t="s">
        <v>390</v>
      </c>
      <c r="C105" s="28">
        <v>119.9</v>
      </c>
      <c r="D105" s="37">
        <v>120.18333333333334</v>
      </c>
      <c r="E105" s="37">
        <v>117.01666666666668</v>
      </c>
      <c r="F105" s="37">
        <v>114.13333333333334</v>
      </c>
      <c r="G105" s="37">
        <v>110.96666666666668</v>
      </c>
      <c r="H105" s="37">
        <v>123.06666666666668</v>
      </c>
      <c r="I105" s="37">
        <v>126.23333333333333</v>
      </c>
      <c r="J105" s="37">
        <v>129.11666666666667</v>
      </c>
      <c r="K105" s="28">
        <v>123.35</v>
      </c>
      <c r="L105" s="28">
        <v>117.3</v>
      </c>
      <c r="M105" s="28">
        <v>100.91114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266.8</v>
      </c>
      <c r="D106" s="37">
        <v>271.16666666666669</v>
      </c>
      <c r="E106" s="37">
        <v>260.83333333333337</v>
      </c>
      <c r="F106" s="37">
        <v>254.86666666666667</v>
      </c>
      <c r="G106" s="37">
        <v>244.53333333333336</v>
      </c>
      <c r="H106" s="37">
        <v>277.13333333333338</v>
      </c>
      <c r="I106" s="37">
        <v>287.46666666666675</v>
      </c>
      <c r="J106" s="37">
        <v>293.43333333333339</v>
      </c>
      <c r="K106" s="28">
        <v>281.5</v>
      </c>
      <c r="L106" s="28">
        <v>265.2</v>
      </c>
      <c r="M106" s="28">
        <v>55.060639999999999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2149.1</v>
      </c>
      <c r="D107" s="37">
        <v>2142.3166666666666</v>
      </c>
      <c r="E107" s="37">
        <v>2129.833333333333</v>
      </c>
      <c r="F107" s="37">
        <v>2110.5666666666666</v>
      </c>
      <c r="G107" s="37">
        <v>2098.083333333333</v>
      </c>
      <c r="H107" s="37">
        <v>2161.583333333333</v>
      </c>
      <c r="I107" s="37">
        <v>2174.0666666666666</v>
      </c>
      <c r="J107" s="37">
        <v>2193.333333333333</v>
      </c>
      <c r="K107" s="28">
        <v>2154.8000000000002</v>
      </c>
      <c r="L107" s="28">
        <v>2123.0500000000002</v>
      </c>
      <c r="M107" s="28">
        <v>20.346879999999999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351.75</v>
      </c>
      <c r="D108" s="37">
        <v>341.05</v>
      </c>
      <c r="E108" s="37">
        <v>322.10000000000002</v>
      </c>
      <c r="F108" s="37">
        <v>292.45</v>
      </c>
      <c r="G108" s="37">
        <v>273.5</v>
      </c>
      <c r="H108" s="37">
        <v>370.70000000000005</v>
      </c>
      <c r="I108" s="37">
        <v>389.65</v>
      </c>
      <c r="J108" s="37">
        <v>419.30000000000007</v>
      </c>
      <c r="K108" s="28">
        <v>360</v>
      </c>
      <c r="L108" s="28">
        <v>311.39999999999998</v>
      </c>
      <c r="M108" s="28">
        <v>92.733760000000004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2278.1</v>
      </c>
      <c r="D109" s="37">
        <v>2286.35</v>
      </c>
      <c r="E109" s="37">
        <v>2251.1999999999998</v>
      </c>
      <c r="F109" s="37">
        <v>2224.2999999999997</v>
      </c>
      <c r="G109" s="37">
        <v>2189.1499999999996</v>
      </c>
      <c r="H109" s="37">
        <v>2313.25</v>
      </c>
      <c r="I109" s="37">
        <v>2348.4000000000005</v>
      </c>
      <c r="J109" s="37">
        <v>2375.3000000000002</v>
      </c>
      <c r="K109" s="28">
        <v>2321.5</v>
      </c>
      <c r="L109" s="28">
        <v>2259.4499999999998</v>
      </c>
      <c r="M109" s="28">
        <v>88.909700000000001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714.85</v>
      </c>
      <c r="D110" s="37">
        <v>715.85</v>
      </c>
      <c r="E110" s="37">
        <v>706.75</v>
      </c>
      <c r="F110" s="37">
        <v>698.65</v>
      </c>
      <c r="G110" s="37">
        <v>689.55</v>
      </c>
      <c r="H110" s="37">
        <v>723.95</v>
      </c>
      <c r="I110" s="37">
        <v>733.05000000000018</v>
      </c>
      <c r="J110" s="37">
        <v>741.15000000000009</v>
      </c>
      <c r="K110" s="28">
        <v>724.95</v>
      </c>
      <c r="L110" s="28">
        <v>707.75</v>
      </c>
      <c r="M110" s="28">
        <v>252.52492000000001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1251.55</v>
      </c>
      <c r="D111" s="37">
        <v>1250.5166666666667</v>
      </c>
      <c r="E111" s="37">
        <v>1239.0333333333333</v>
      </c>
      <c r="F111" s="37">
        <v>1226.5166666666667</v>
      </c>
      <c r="G111" s="37">
        <v>1215.0333333333333</v>
      </c>
      <c r="H111" s="37">
        <v>1263.0333333333333</v>
      </c>
      <c r="I111" s="37">
        <v>1274.5166666666664</v>
      </c>
      <c r="J111" s="37">
        <v>1287.0333333333333</v>
      </c>
      <c r="K111" s="28">
        <v>1262</v>
      </c>
      <c r="L111" s="28">
        <v>1238</v>
      </c>
      <c r="M111" s="28">
        <v>9.1562099999999997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487.8</v>
      </c>
      <c r="D112" s="37">
        <v>484.86666666666662</v>
      </c>
      <c r="E112" s="37">
        <v>471.28333333333325</v>
      </c>
      <c r="F112" s="37">
        <v>454.76666666666665</v>
      </c>
      <c r="G112" s="37">
        <v>441.18333333333328</v>
      </c>
      <c r="H112" s="37">
        <v>501.38333333333321</v>
      </c>
      <c r="I112" s="37">
        <v>514.96666666666658</v>
      </c>
      <c r="J112" s="37">
        <v>531.48333333333312</v>
      </c>
      <c r="K112" s="28">
        <v>498.45</v>
      </c>
      <c r="L112" s="28">
        <v>468.35</v>
      </c>
      <c r="M112" s="28">
        <v>20.674759999999999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648.1</v>
      </c>
      <c r="D113" s="37">
        <v>660.31666666666672</v>
      </c>
      <c r="E113" s="37">
        <v>633.78333333333342</v>
      </c>
      <c r="F113" s="37">
        <v>619.4666666666667</v>
      </c>
      <c r="G113" s="37">
        <v>592.93333333333339</v>
      </c>
      <c r="H113" s="37">
        <v>674.63333333333344</v>
      </c>
      <c r="I113" s="37">
        <v>701.16666666666674</v>
      </c>
      <c r="J113" s="37">
        <v>715.48333333333346</v>
      </c>
      <c r="K113" s="28">
        <v>686.85</v>
      </c>
      <c r="L113" s="28">
        <v>646</v>
      </c>
      <c r="M113" s="28">
        <v>2.6730499999999999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41.95</v>
      </c>
      <c r="D114" s="37">
        <v>41.783333333333331</v>
      </c>
      <c r="E114" s="37">
        <v>41.316666666666663</v>
      </c>
      <c r="F114" s="37">
        <v>40.68333333333333</v>
      </c>
      <c r="G114" s="37">
        <v>40.216666666666661</v>
      </c>
      <c r="H114" s="37">
        <v>42.416666666666664</v>
      </c>
      <c r="I114" s="37">
        <v>42.883333333333333</v>
      </c>
      <c r="J114" s="37">
        <v>43.516666666666666</v>
      </c>
      <c r="K114" s="28">
        <v>42.25</v>
      </c>
      <c r="L114" s="28">
        <v>41.15</v>
      </c>
      <c r="M114" s="28">
        <v>218.25830999999999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215.3</v>
      </c>
      <c r="D115" s="37">
        <v>214.7833333333333</v>
      </c>
      <c r="E115" s="37">
        <v>212.96666666666661</v>
      </c>
      <c r="F115" s="37">
        <v>210.6333333333333</v>
      </c>
      <c r="G115" s="37">
        <v>208.81666666666661</v>
      </c>
      <c r="H115" s="37">
        <v>217.11666666666662</v>
      </c>
      <c r="I115" s="37">
        <v>218.93333333333334</v>
      </c>
      <c r="J115" s="37">
        <v>221.26666666666662</v>
      </c>
      <c r="K115" s="28">
        <v>216.6</v>
      </c>
      <c r="L115" s="28">
        <v>212.45</v>
      </c>
      <c r="M115" s="28">
        <v>192.95993999999999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4741.55</v>
      </c>
      <c r="D116" s="37">
        <v>4769.2333333333327</v>
      </c>
      <c r="E116" s="37">
        <v>4658.4666666666653</v>
      </c>
      <c r="F116" s="37">
        <v>4575.3833333333323</v>
      </c>
      <c r="G116" s="37">
        <v>4464.616666666665</v>
      </c>
      <c r="H116" s="37">
        <v>4852.3166666666657</v>
      </c>
      <c r="I116" s="37">
        <v>4963.0833333333339</v>
      </c>
      <c r="J116" s="37">
        <v>5046.1666666666661</v>
      </c>
      <c r="K116" s="28">
        <v>4880</v>
      </c>
      <c r="L116" s="28">
        <v>4686.1499999999996</v>
      </c>
      <c r="M116" s="28">
        <v>1.2281599999999999</v>
      </c>
      <c r="N116" s="1"/>
      <c r="O116" s="1"/>
    </row>
    <row r="117" spans="1:15" ht="12.75" customHeight="1">
      <c r="A117" s="53">
        <v>108</v>
      </c>
      <c r="B117" s="28" t="s">
        <v>405</v>
      </c>
      <c r="C117" s="28">
        <v>142.5</v>
      </c>
      <c r="D117" s="37">
        <v>142.26666666666665</v>
      </c>
      <c r="E117" s="37">
        <v>140.83333333333331</v>
      </c>
      <c r="F117" s="37">
        <v>139.16666666666666</v>
      </c>
      <c r="G117" s="37">
        <v>137.73333333333332</v>
      </c>
      <c r="H117" s="37">
        <v>143.93333333333331</v>
      </c>
      <c r="I117" s="37">
        <v>145.36666666666665</v>
      </c>
      <c r="J117" s="37">
        <v>147.0333333333333</v>
      </c>
      <c r="K117" s="28">
        <v>143.69999999999999</v>
      </c>
      <c r="L117" s="28">
        <v>140.6</v>
      </c>
      <c r="M117" s="28">
        <v>14.220359999999999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198.05</v>
      </c>
      <c r="D118" s="37">
        <v>198.03333333333333</v>
      </c>
      <c r="E118" s="37">
        <v>196.31666666666666</v>
      </c>
      <c r="F118" s="37">
        <v>194.58333333333334</v>
      </c>
      <c r="G118" s="37">
        <v>192.86666666666667</v>
      </c>
      <c r="H118" s="37">
        <v>199.76666666666665</v>
      </c>
      <c r="I118" s="37">
        <v>201.48333333333329</v>
      </c>
      <c r="J118" s="37">
        <v>203.21666666666664</v>
      </c>
      <c r="K118" s="28">
        <v>199.75</v>
      </c>
      <c r="L118" s="28">
        <v>196.3</v>
      </c>
      <c r="M118" s="28">
        <v>36.385599999999997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112.25</v>
      </c>
      <c r="D119" s="37">
        <v>113.36666666666667</v>
      </c>
      <c r="E119" s="37">
        <v>110.33333333333334</v>
      </c>
      <c r="F119" s="37">
        <v>108.41666666666667</v>
      </c>
      <c r="G119" s="37">
        <v>105.38333333333334</v>
      </c>
      <c r="H119" s="37">
        <v>115.28333333333335</v>
      </c>
      <c r="I119" s="37">
        <v>118.31666666666668</v>
      </c>
      <c r="J119" s="37">
        <v>120.23333333333335</v>
      </c>
      <c r="K119" s="28">
        <v>116.4</v>
      </c>
      <c r="L119" s="28">
        <v>111.45</v>
      </c>
      <c r="M119" s="28">
        <v>149.26831000000001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808.8</v>
      </c>
      <c r="D120" s="37">
        <v>806.5333333333333</v>
      </c>
      <c r="E120" s="37">
        <v>797.26666666666665</v>
      </c>
      <c r="F120" s="37">
        <v>785.73333333333335</v>
      </c>
      <c r="G120" s="37">
        <v>776.4666666666667</v>
      </c>
      <c r="H120" s="37">
        <v>818.06666666666661</v>
      </c>
      <c r="I120" s="37">
        <v>827.33333333333326</v>
      </c>
      <c r="J120" s="37">
        <v>838.86666666666656</v>
      </c>
      <c r="K120" s="28">
        <v>815.8</v>
      </c>
      <c r="L120" s="28">
        <v>795</v>
      </c>
      <c r="M120" s="28">
        <v>30.108260000000001</v>
      </c>
      <c r="N120" s="1"/>
      <c r="O120" s="1"/>
    </row>
    <row r="121" spans="1:15" ht="12.75" customHeight="1">
      <c r="A121" s="53">
        <v>112</v>
      </c>
      <c r="B121" s="28" t="s">
        <v>830</v>
      </c>
      <c r="C121" s="28">
        <v>21.7</v>
      </c>
      <c r="D121" s="37">
        <v>21.7</v>
      </c>
      <c r="E121" s="37">
        <v>21.549999999999997</v>
      </c>
      <c r="F121" s="37">
        <v>21.4</v>
      </c>
      <c r="G121" s="37">
        <v>21.249999999999996</v>
      </c>
      <c r="H121" s="37">
        <v>21.849999999999998</v>
      </c>
      <c r="I121" s="37">
        <v>21.999999999999996</v>
      </c>
      <c r="J121" s="37">
        <v>22.15</v>
      </c>
      <c r="K121" s="28">
        <v>21.85</v>
      </c>
      <c r="L121" s="28">
        <v>21.55</v>
      </c>
      <c r="M121" s="28">
        <v>45.964329999999997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341.75</v>
      </c>
      <c r="D122" s="37">
        <v>342.95</v>
      </c>
      <c r="E122" s="37">
        <v>337.9</v>
      </c>
      <c r="F122" s="37">
        <v>334.05</v>
      </c>
      <c r="G122" s="37">
        <v>329</v>
      </c>
      <c r="H122" s="37">
        <v>346.79999999999995</v>
      </c>
      <c r="I122" s="37">
        <v>351.85</v>
      </c>
      <c r="J122" s="37">
        <v>355.69999999999993</v>
      </c>
      <c r="K122" s="28">
        <v>348</v>
      </c>
      <c r="L122" s="28">
        <v>339.1</v>
      </c>
      <c r="M122" s="28">
        <v>24.157350000000001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207.15</v>
      </c>
      <c r="D123" s="37">
        <v>209.81666666666669</v>
      </c>
      <c r="E123" s="37">
        <v>203.63333333333338</v>
      </c>
      <c r="F123" s="37">
        <v>200.1166666666667</v>
      </c>
      <c r="G123" s="37">
        <v>193.93333333333339</v>
      </c>
      <c r="H123" s="37">
        <v>213.33333333333337</v>
      </c>
      <c r="I123" s="37">
        <v>219.51666666666671</v>
      </c>
      <c r="J123" s="37">
        <v>223.03333333333336</v>
      </c>
      <c r="K123" s="28">
        <v>216</v>
      </c>
      <c r="L123" s="28">
        <v>206.3</v>
      </c>
      <c r="M123" s="28">
        <v>107.82608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906.35</v>
      </c>
      <c r="D124" s="37">
        <v>902.18333333333339</v>
      </c>
      <c r="E124" s="37">
        <v>891.71666666666681</v>
      </c>
      <c r="F124" s="37">
        <v>877.08333333333337</v>
      </c>
      <c r="G124" s="37">
        <v>866.61666666666679</v>
      </c>
      <c r="H124" s="37">
        <v>916.81666666666683</v>
      </c>
      <c r="I124" s="37">
        <v>927.28333333333353</v>
      </c>
      <c r="J124" s="37">
        <v>941.91666666666686</v>
      </c>
      <c r="K124" s="28">
        <v>912.65</v>
      </c>
      <c r="L124" s="28">
        <v>887.55</v>
      </c>
      <c r="M124" s="28">
        <v>45.0794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4568.55</v>
      </c>
      <c r="D125" s="37">
        <v>4525.8666666666668</v>
      </c>
      <c r="E125" s="37">
        <v>4452.7833333333338</v>
      </c>
      <c r="F125" s="37">
        <v>4337.0166666666673</v>
      </c>
      <c r="G125" s="37">
        <v>4263.9333333333343</v>
      </c>
      <c r="H125" s="37">
        <v>4641.6333333333332</v>
      </c>
      <c r="I125" s="37">
        <v>4714.7166666666653</v>
      </c>
      <c r="J125" s="37">
        <v>4830.4833333333327</v>
      </c>
      <c r="K125" s="28">
        <v>4598.95</v>
      </c>
      <c r="L125" s="28">
        <v>4410.1000000000004</v>
      </c>
      <c r="M125" s="28">
        <v>6.1552899999999999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1702.8</v>
      </c>
      <c r="D126" s="37">
        <v>1702.7333333333333</v>
      </c>
      <c r="E126" s="37">
        <v>1691.0666666666666</v>
      </c>
      <c r="F126" s="37">
        <v>1679.3333333333333</v>
      </c>
      <c r="G126" s="37">
        <v>1667.6666666666665</v>
      </c>
      <c r="H126" s="37">
        <v>1714.4666666666667</v>
      </c>
      <c r="I126" s="37">
        <v>1726.1333333333332</v>
      </c>
      <c r="J126" s="37">
        <v>1737.8666666666668</v>
      </c>
      <c r="K126" s="28">
        <v>1714.4</v>
      </c>
      <c r="L126" s="28">
        <v>1691</v>
      </c>
      <c r="M126" s="28">
        <v>67.714889999999997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1805.05</v>
      </c>
      <c r="D127" s="37">
        <v>1818.9666666666665</v>
      </c>
      <c r="E127" s="37">
        <v>1772.9333333333329</v>
      </c>
      <c r="F127" s="37">
        <v>1740.8166666666664</v>
      </c>
      <c r="G127" s="37">
        <v>1694.7833333333328</v>
      </c>
      <c r="H127" s="37">
        <v>1851.083333333333</v>
      </c>
      <c r="I127" s="37">
        <v>1897.1166666666663</v>
      </c>
      <c r="J127" s="37">
        <v>1929.2333333333331</v>
      </c>
      <c r="K127" s="28">
        <v>1865</v>
      </c>
      <c r="L127" s="28">
        <v>1786.85</v>
      </c>
      <c r="M127" s="28">
        <v>16.02449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984.8</v>
      </c>
      <c r="D128" s="37">
        <v>976.98333333333323</v>
      </c>
      <c r="E128" s="37">
        <v>966.91666666666652</v>
      </c>
      <c r="F128" s="37">
        <v>949.0333333333333</v>
      </c>
      <c r="G128" s="37">
        <v>938.96666666666658</v>
      </c>
      <c r="H128" s="37">
        <v>994.86666666666645</v>
      </c>
      <c r="I128" s="37">
        <v>1004.9333333333333</v>
      </c>
      <c r="J128" s="37">
        <v>1022.8166666666664</v>
      </c>
      <c r="K128" s="28">
        <v>987.05</v>
      </c>
      <c r="L128" s="28">
        <v>959.1</v>
      </c>
      <c r="M128" s="28">
        <v>2.7787899999999999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339.15</v>
      </c>
      <c r="D129" s="37">
        <v>342.38333333333338</v>
      </c>
      <c r="E129" s="37">
        <v>331.76666666666677</v>
      </c>
      <c r="F129" s="37">
        <v>324.38333333333338</v>
      </c>
      <c r="G129" s="37">
        <v>313.76666666666677</v>
      </c>
      <c r="H129" s="37">
        <v>349.76666666666677</v>
      </c>
      <c r="I129" s="37">
        <v>360.38333333333344</v>
      </c>
      <c r="J129" s="37">
        <v>367.76666666666677</v>
      </c>
      <c r="K129" s="28">
        <v>353</v>
      </c>
      <c r="L129" s="28">
        <v>335</v>
      </c>
      <c r="M129" s="28">
        <v>11.72222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644.6</v>
      </c>
      <c r="D130" s="37">
        <v>640.25</v>
      </c>
      <c r="E130" s="37">
        <v>626.5</v>
      </c>
      <c r="F130" s="37">
        <v>608.4</v>
      </c>
      <c r="G130" s="37">
        <v>594.65</v>
      </c>
      <c r="H130" s="37">
        <v>658.35</v>
      </c>
      <c r="I130" s="37">
        <v>672.1</v>
      </c>
      <c r="J130" s="37">
        <v>690.2</v>
      </c>
      <c r="K130" s="28">
        <v>654</v>
      </c>
      <c r="L130" s="28">
        <v>622.15</v>
      </c>
      <c r="M130" s="28">
        <v>88.949399999999997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444.15</v>
      </c>
      <c r="D131" s="37">
        <v>439.05</v>
      </c>
      <c r="E131" s="37">
        <v>425.85</v>
      </c>
      <c r="F131" s="37">
        <v>407.55</v>
      </c>
      <c r="G131" s="37">
        <v>394.35</v>
      </c>
      <c r="H131" s="37">
        <v>457.35</v>
      </c>
      <c r="I131" s="37">
        <v>470.54999999999995</v>
      </c>
      <c r="J131" s="37">
        <v>488.85</v>
      </c>
      <c r="K131" s="28">
        <v>452.25</v>
      </c>
      <c r="L131" s="28">
        <v>420.75</v>
      </c>
      <c r="M131" s="28">
        <v>139.39789999999999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2857.25</v>
      </c>
      <c r="D132" s="37">
        <v>2866.2833333333333</v>
      </c>
      <c r="E132" s="37">
        <v>2827.1166666666668</v>
      </c>
      <c r="F132" s="37">
        <v>2796.9833333333336</v>
      </c>
      <c r="G132" s="37">
        <v>2757.8166666666671</v>
      </c>
      <c r="H132" s="37">
        <v>2896.4166666666665</v>
      </c>
      <c r="I132" s="37">
        <v>2935.5833333333335</v>
      </c>
      <c r="J132" s="37">
        <v>2965.7166666666662</v>
      </c>
      <c r="K132" s="28">
        <v>2905.45</v>
      </c>
      <c r="L132" s="28">
        <v>2836.15</v>
      </c>
      <c r="M132" s="28">
        <v>7.2980700000000001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1806</v>
      </c>
      <c r="D133" s="37">
        <v>1800.2166666666665</v>
      </c>
      <c r="E133" s="37">
        <v>1781.083333333333</v>
      </c>
      <c r="F133" s="37">
        <v>1756.1666666666665</v>
      </c>
      <c r="G133" s="37">
        <v>1737.0333333333331</v>
      </c>
      <c r="H133" s="37">
        <v>1825.133333333333</v>
      </c>
      <c r="I133" s="37">
        <v>1844.2666666666667</v>
      </c>
      <c r="J133" s="37">
        <v>1869.1833333333329</v>
      </c>
      <c r="K133" s="28">
        <v>1819.35</v>
      </c>
      <c r="L133" s="28">
        <v>1775.3</v>
      </c>
      <c r="M133" s="28">
        <v>28.309550000000002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63.7</v>
      </c>
      <c r="D134" s="37">
        <v>64.166666666666671</v>
      </c>
      <c r="E134" s="37">
        <v>62.033333333333346</v>
      </c>
      <c r="F134" s="37">
        <v>60.366666666666674</v>
      </c>
      <c r="G134" s="37">
        <v>58.233333333333348</v>
      </c>
      <c r="H134" s="37">
        <v>65.833333333333343</v>
      </c>
      <c r="I134" s="37">
        <v>67.966666666666669</v>
      </c>
      <c r="J134" s="37">
        <v>69.63333333333334</v>
      </c>
      <c r="K134" s="28">
        <v>66.3</v>
      </c>
      <c r="L134" s="28">
        <v>62.5</v>
      </c>
      <c r="M134" s="28">
        <v>110.75595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4539.05</v>
      </c>
      <c r="D135" s="37">
        <v>4515.9333333333334</v>
      </c>
      <c r="E135" s="37">
        <v>4457.916666666667</v>
      </c>
      <c r="F135" s="37">
        <v>4376.7833333333338</v>
      </c>
      <c r="G135" s="37">
        <v>4318.7666666666673</v>
      </c>
      <c r="H135" s="37">
        <v>4597.0666666666666</v>
      </c>
      <c r="I135" s="37">
        <v>4655.083333333333</v>
      </c>
      <c r="J135" s="37">
        <v>4736.2166666666662</v>
      </c>
      <c r="K135" s="28">
        <v>4573.95</v>
      </c>
      <c r="L135" s="28">
        <v>4434.8</v>
      </c>
      <c r="M135" s="28">
        <v>2.9435699999999998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345.5</v>
      </c>
      <c r="D136" s="37">
        <v>343.41666666666669</v>
      </c>
      <c r="E136" s="37">
        <v>339.53333333333336</v>
      </c>
      <c r="F136" s="37">
        <v>333.56666666666666</v>
      </c>
      <c r="G136" s="37">
        <v>329.68333333333334</v>
      </c>
      <c r="H136" s="37">
        <v>349.38333333333338</v>
      </c>
      <c r="I136" s="37">
        <v>353.26666666666671</v>
      </c>
      <c r="J136" s="37">
        <v>359.23333333333341</v>
      </c>
      <c r="K136" s="28">
        <v>347.3</v>
      </c>
      <c r="L136" s="28">
        <v>337.45</v>
      </c>
      <c r="M136" s="28">
        <v>35.71998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5861.3</v>
      </c>
      <c r="D137" s="37">
        <v>5831.833333333333</v>
      </c>
      <c r="E137" s="37">
        <v>5784.6666666666661</v>
      </c>
      <c r="F137" s="37">
        <v>5708.0333333333328</v>
      </c>
      <c r="G137" s="37">
        <v>5660.8666666666659</v>
      </c>
      <c r="H137" s="37">
        <v>5908.4666666666662</v>
      </c>
      <c r="I137" s="37">
        <v>5955.6333333333323</v>
      </c>
      <c r="J137" s="37">
        <v>6032.2666666666664</v>
      </c>
      <c r="K137" s="28">
        <v>5879</v>
      </c>
      <c r="L137" s="28">
        <v>5755.2</v>
      </c>
      <c r="M137" s="28">
        <v>2.2172299999999998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1784.5</v>
      </c>
      <c r="D138" s="37">
        <v>1793.3166666666666</v>
      </c>
      <c r="E138" s="37">
        <v>1759.6833333333332</v>
      </c>
      <c r="F138" s="37">
        <v>1734.8666666666666</v>
      </c>
      <c r="G138" s="37">
        <v>1701.2333333333331</v>
      </c>
      <c r="H138" s="37">
        <v>1818.1333333333332</v>
      </c>
      <c r="I138" s="37">
        <v>1851.7666666666664</v>
      </c>
      <c r="J138" s="37">
        <v>1876.5833333333333</v>
      </c>
      <c r="K138" s="28">
        <v>1826.95</v>
      </c>
      <c r="L138" s="28">
        <v>1768.5</v>
      </c>
      <c r="M138" s="28">
        <v>31.52628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535.85</v>
      </c>
      <c r="D139" s="37">
        <v>538.16666666666663</v>
      </c>
      <c r="E139" s="37">
        <v>529.98333333333323</v>
      </c>
      <c r="F139" s="37">
        <v>524.11666666666656</v>
      </c>
      <c r="G139" s="37">
        <v>515.93333333333317</v>
      </c>
      <c r="H139" s="37">
        <v>544.0333333333333</v>
      </c>
      <c r="I139" s="37">
        <v>552.2166666666667</v>
      </c>
      <c r="J139" s="37">
        <v>558.08333333333337</v>
      </c>
      <c r="K139" s="28">
        <v>546.35</v>
      </c>
      <c r="L139" s="28">
        <v>532.29999999999995</v>
      </c>
      <c r="M139" s="28">
        <v>10.310750000000001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728.15</v>
      </c>
      <c r="D140" s="37">
        <v>733.5</v>
      </c>
      <c r="E140" s="37">
        <v>717.65</v>
      </c>
      <c r="F140" s="37">
        <v>707.15</v>
      </c>
      <c r="G140" s="37">
        <v>691.3</v>
      </c>
      <c r="H140" s="37">
        <v>744</v>
      </c>
      <c r="I140" s="37">
        <v>759.84999999999991</v>
      </c>
      <c r="J140" s="37">
        <v>770.35</v>
      </c>
      <c r="K140" s="28">
        <v>749.35</v>
      </c>
      <c r="L140" s="28">
        <v>723</v>
      </c>
      <c r="M140" s="28">
        <v>11.875579999999999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66223.850000000006</v>
      </c>
      <c r="D141" s="37">
        <v>65954.900000000009</v>
      </c>
      <c r="E141" s="37">
        <v>65409.800000000017</v>
      </c>
      <c r="F141" s="37">
        <v>64595.750000000007</v>
      </c>
      <c r="G141" s="37">
        <v>64050.650000000016</v>
      </c>
      <c r="H141" s="37">
        <v>66768.950000000012</v>
      </c>
      <c r="I141" s="37">
        <v>67314.050000000017</v>
      </c>
      <c r="J141" s="37">
        <v>68128.10000000002</v>
      </c>
      <c r="K141" s="28">
        <v>66500</v>
      </c>
      <c r="L141" s="28">
        <v>65140.85</v>
      </c>
      <c r="M141" s="28">
        <v>0.18103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725.9</v>
      </c>
      <c r="D142" s="37">
        <v>729.88333333333333</v>
      </c>
      <c r="E142" s="37">
        <v>716.36666666666667</v>
      </c>
      <c r="F142" s="37">
        <v>706.83333333333337</v>
      </c>
      <c r="G142" s="37">
        <v>693.31666666666672</v>
      </c>
      <c r="H142" s="37">
        <v>739.41666666666663</v>
      </c>
      <c r="I142" s="37">
        <v>752.93333333333328</v>
      </c>
      <c r="J142" s="37">
        <v>762.46666666666658</v>
      </c>
      <c r="K142" s="28">
        <v>743.4</v>
      </c>
      <c r="L142" s="28">
        <v>720.35</v>
      </c>
      <c r="M142" s="28">
        <v>4.8982400000000004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143.5</v>
      </c>
      <c r="D143" s="37">
        <v>143.48333333333335</v>
      </c>
      <c r="E143" s="37">
        <v>141.66666666666669</v>
      </c>
      <c r="F143" s="37">
        <v>139.83333333333334</v>
      </c>
      <c r="G143" s="37">
        <v>138.01666666666668</v>
      </c>
      <c r="H143" s="37">
        <v>145.31666666666669</v>
      </c>
      <c r="I143" s="37">
        <v>147.13333333333335</v>
      </c>
      <c r="J143" s="37">
        <v>148.9666666666667</v>
      </c>
      <c r="K143" s="28">
        <v>145.30000000000001</v>
      </c>
      <c r="L143" s="28">
        <v>141.65</v>
      </c>
      <c r="M143" s="28">
        <v>42.150689999999997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778.35</v>
      </c>
      <c r="D144" s="37">
        <v>786.0333333333333</v>
      </c>
      <c r="E144" s="37">
        <v>761.31666666666661</v>
      </c>
      <c r="F144" s="37">
        <v>744.2833333333333</v>
      </c>
      <c r="G144" s="37">
        <v>719.56666666666661</v>
      </c>
      <c r="H144" s="37">
        <v>803.06666666666661</v>
      </c>
      <c r="I144" s="37">
        <v>827.7833333333333</v>
      </c>
      <c r="J144" s="37">
        <v>844.81666666666661</v>
      </c>
      <c r="K144" s="28">
        <v>810.75</v>
      </c>
      <c r="L144" s="28">
        <v>769</v>
      </c>
      <c r="M144" s="28">
        <v>57.79175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115.75</v>
      </c>
      <c r="D145" s="37">
        <v>114.85000000000001</v>
      </c>
      <c r="E145" s="37">
        <v>112.90000000000002</v>
      </c>
      <c r="F145" s="37">
        <v>110.05000000000001</v>
      </c>
      <c r="G145" s="37">
        <v>108.10000000000002</v>
      </c>
      <c r="H145" s="37">
        <v>117.70000000000002</v>
      </c>
      <c r="I145" s="37">
        <v>119.65</v>
      </c>
      <c r="J145" s="37">
        <v>122.50000000000001</v>
      </c>
      <c r="K145" s="28">
        <v>116.8</v>
      </c>
      <c r="L145" s="28">
        <v>112</v>
      </c>
      <c r="M145" s="28">
        <v>54.684130000000003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512.54999999999995</v>
      </c>
      <c r="D146" s="37">
        <v>510.83333333333331</v>
      </c>
      <c r="E146" s="37">
        <v>505.96666666666658</v>
      </c>
      <c r="F146" s="37">
        <v>499.38333333333327</v>
      </c>
      <c r="G146" s="37">
        <v>494.51666666666654</v>
      </c>
      <c r="H146" s="37">
        <v>517.41666666666663</v>
      </c>
      <c r="I146" s="37">
        <v>522.2833333333333</v>
      </c>
      <c r="J146" s="37">
        <v>528.86666666666667</v>
      </c>
      <c r="K146" s="28">
        <v>515.70000000000005</v>
      </c>
      <c r="L146" s="28">
        <v>504.25</v>
      </c>
      <c r="M146" s="28">
        <v>19.850909999999999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7814.2</v>
      </c>
      <c r="D147" s="37">
        <v>7925.7333333333336</v>
      </c>
      <c r="E147" s="37">
        <v>7652.4666666666672</v>
      </c>
      <c r="F147" s="37">
        <v>7490.7333333333336</v>
      </c>
      <c r="G147" s="37">
        <v>7217.4666666666672</v>
      </c>
      <c r="H147" s="37">
        <v>8087.4666666666672</v>
      </c>
      <c r="I147" s="37">
        <v>8360.7333333333336</v>
      </c>
      <c r="J147" s="37">
        <v>8522.4666666666672</v>
      </c>
      <c r="K147" s="28">
        <v>8199</v>
      </c>
      <c r="L147" s="28">
        <v>7764</v>
      </c>
      <c r="M147" s="28">
        <v>17.830110000000001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853.55</v>
      </c>
      <c r="D148" s="37">
        <v>842.68333333333339</v>
      </c>
      <c r="E148" s="37">
        <v>826.36666666666679</v>
      </c>
      <c r="F148" s="37">
        <v>799.18333333333339</v>
      </c>
      <c r="G148" s="37">
        <v>782.86666666666679</v>
      </c>
      <c r="H148" s="37">
        <v>869.86666666666679</v>
      </c>
      <c r="I148" s="37">
        <v>886.18333333333339</v>
      </c>
      <c r="J148" s="37">
        <v>913.36666666666679</v>
      </c>
      <c r="K148" s="28">
        <v>859</v>
      </c>
      <c r="L148" s="28">
        <v>815.5</v>
      </c>
      <c r="M148" s="28">
        <v>8.9175500000000003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3911.85</v>
      </c>
      <c r="D149" s="37">
        <v>3894.2833333333333</v>
      </c>
      <c r="E149" s="37">
        <v>3853.6666666666665</v>
      </c>
      <c r="F149" s="37">
        <v>3795.4833333333331</v>
      </c>
      <c r="G149" s="37">
        <v>3754.8666666666663</v>
      </c>
      <c r="H149" s="37">
        <v>3952.4666666666667</v>
      </c>
      <c r="I149" s="37">
        <v>3993.0833333333335</v>
      </c>
      <c r="J149" s="37">
        <v>4051.2666666666669</v>
      </c>
      <c r="K149" s="28">
        <v>3934.9</v>
      </c>
      <c r="L149" s="28">
        <v>3836.1</v>
      </c>
      <c r="M149" s="28">
        <v>5.6064299999999996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3149.65</v>
      </c>
      <c r="D150" s="37">
        <v>3127.5833333333335</v>
      </c>
      <c r="E150" s="37">
        <v>3082.166666666667</v>
      </c>
      <c r="F150" s="37">
        <v>3014.6833333333334</v>
      </c>
      <c r="G150" s="37">
        <v>2969.2666666666669</v>
      </c>
      <c r="H150" s="37">
        <v>3195.0666666666671</v>
      </c>
      <c r="I150" s="37">
        <v>3240.483333333334</v>
      </c>
      <c r="J150" s="37">
        <v>3307.9666666666672</v>
      </c>
      <c r="K150" s="28">
        <v>3173</v>
      </c>
      <c r="L150" s="28">
        <v>3060.1</v>
      </c>
      <c r="M150" s="28">
        <v>3.90699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1386.3</v>
      </c>
      <c r="D151" s="37">
        <v>1376.4333333333332</v>
      </c>
      <c r="E151" s="37">
        <v>1358.2666666666664</v>
      </c>
      <c r="F151" s="37">
        <v>1330.2333333333333</v>
      </c>
      <c r="G151" s="37">
        <v>1312.0666666666666</v>
      </c>
      <c r="H151" s="37">
        <v>1404.4666666666662</v>
      </c>
      <c r="I151" s="37">
        <v>1422.6333333333328</v>
      </c>
      <c r="J151" s="37">
        <v>1450.6666666666661</v>
      </c>
      <c r="K151" s="28">
        <v>1394.6</v>
      </c>
      <c r="L151" s="28">
        <v>1348.4</v>
      </c>
      <c r="M151" s="28">
        <v>12.070589999999999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869.3</v>
      </c>
      <c r="D152" s="37">
        <v>867.06666666666661</v>
      </c>
      <c r="E152" s="37">
        <v>853.13333333333321</v>
      </c>
      <c r="F152" s="37">
        <v>836.96666666666658</v>
      </c>
      <c r="G152" s="37">
        <v>823.03333333333319</v>
      </c>
      <c r="H152" s="37">
        <v>883.23333333333323</v>
      </c>
      <c r="I152" s="37">
        <v>897.16666666666663</v>
      </c>
      <c r="J152" s="37">
        <v>913.33333333333326</v>
      </c>
      <c r="K152" s="28">
        <v>881</v>
      </c>
      <c r="L152" s="28">
        <v>850.9</v>
      </c>
      <c r="M152" s="28">
        <v>2.1252800000000001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151.1</v>
      </c>
      <c r="D153" s="37">
        <v>148.49999999999997</v>
      </c>
      <c r="E153" s="37">
        <v>145.29999999999995</v>
      </c>
      <c r="F153" s="37">
        <v>139.49999999999997</v>
      </c>
      <c r="G153" s="37">
        <v>136.29999999999995</v>
      </c>
      <c r="H153" s="37">
        <v>154.29999999999995</v>
      </c>
      <c r="I153" s="37">
        <v>157.49999999999994</v>
      </c>
      <c r="J153" s="37">
        <v>163.29999999999995</v>
      </c>
      <c r="K153" s="28">
        <v>151.69999999999999</v>
      </c>
      <c r="L153" s="28">
        <v>142.69999999999999</v>
      </c>
      <c r="M153" s="28">
        <v>188.26666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130.94999999999999</v>
      </c>
      <c r="D154" s="37">
        <v>132.13333333333333</v>
      </c>
      <c r="E154" s="37">
        <v>129.26666666666665</v>
      </c>
      <c r="F154" s="37">
        <v>127.58333333333331</v>
      </c>
      <c r="G154" s="37">
        <v>124.71666666666664</v>
      </c>
      <c r="H154" s="37">
        <v>133.81666666666666</v>
      </c>
      <c r="I154" s="37">
        <v>136.68333333333334</v>
      </c>
      <c r="J154" s="37">
        <v>138.36666666666667</v>
      </c>
      <c r="K154" s="28">
        <v>135</v>
      </c>
      <c r="L154" s="28">
        <v>130.44999999999999</v>
      </c>
      <c r="M154" s="28">
        <v>125.87947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125.95</v>
      </c>
      <c r="D155" s="37">
        <v>125.45</v>
      </c>
      <c r="E155" s="37">
        <v>122.5</v>
      </c>
      <c r="F155" s="37">
        <v>119.05</v>
      </c>
      <c r="G155" s="37">
        <v>116.1</v>
      </c>
      <c r="H155" s="37">
        <v>128.9</v>
      </c>
      <c r="I155" s="37">
        <v>131.85000000000002</v>
      </c>
      <c r="J155" s="37">
        <v>135.30000000000001</v>
      </c>
      <c r="K155" s="28">
        <v>128.4</v>
      </c>
      <c r="L155" s="28">
        <v>122</v>
      </c>
      <c r="M155" s="28">
        <v>440.96512000000001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3852.35</v>
      </c>
      <c r="D156" s="37">
        <v>3844.7833333333328</v>
      </c>
      <c r="E156" s="37">
        <v>3815.6166666666659</v>
      </c>
      <c r="F156" s="37">
        <v>3778.8833333333332</v>
      </c>
      <c r="G156" s="37">
        <v>3749.7166666666662</v>
      </c>
      <c r="H156" s="37">
        <v>3881.5166666666655</v>
      </c>
      <c r="I156" s="37">
        <v>3910.6833333333325</v>
      </c>
      <c r="J156" s="37">
        <v>3947.4166666666652</v>
      </c>
      <c r="K156" s="28">
        <v>3873.95</v>
      </c>
      <c r="L156" s="28">
        <v>3808.05</v>
      </c>
      <c r="M156" s="28">
        <v>1.1455900000000001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17844.599999999999</v>
      </c>
      <c r="D157" s="37">
        <v>17730.350000000002</v>
      </c>
      <c r="E157" s="37">
        <v>17571.300000000003</v>
      </c>
      <c r="F157" s="37">
        <v>17298</v>
      </c>
      <c r="G157" s="37">
        <v>17138.95</v>
      </c>
      <c r="H157" s="37">
        <v>18003.650000000005</v>
      </c>
      <c r="I157" s="37">
        <v>18162.7</v>
      </c>
      <c r="J157" s="37">
        <v>18436.000000000007</v>
      </c>
      <c r="K157" s="28">
        <v>17889.400000000001</v>
      </c>
      <c r="L157" s="28">
        <v>17457.05</v>
      </c>
      <c r="M157" s="28">
        <v>0.86631000000000002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308.05</v>
      </c>
      <c r="D158" s="37">
        <v>307.34999999999997</v>
      </c>
      <c r="E158" s="37">
        <v>303.99999999999994</v>
      </c>
      <c r="F158" s="37">
        <v>299.95</v>
      </c>
      <c r="G158" s="37">
        <v>296.59999999999997</v>
      </c>
      <c r="H158" s="37">
        <v>311.39999999999992</v>
      </c>
      <c r="I158" s="37">
        <v>314.74999999999994</v>
      </c>
      <c r="J158" s="37">
        <v>318.7999999999999</v>
      </c>
      <c r="K158" s="28">
        <v>310.7</v>
      </c>
      <c r="L158" s="28">
        <v>303.3</v>
      </c>
      <c r="M158" s="28">
        <v>4.8125099999999996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891.15</v>
      </c>
      <c r="D159" s="37">
        <v>893.43333333333339</v>
      </c>
      <c r="E159" s="37">
        <v>885.71666666666681</v>
      </c>
      <c r="F159" s="37">
        <v>880.28333333333342</v>
      </c>
      <c r="G159" s="37">
        <v>872.56666666666683</v>
      </c>
      <c r="H159" s="37">
        <v>898.86666666666679</v>
      </c>
      <c r="I159" s="37">
        <v>906.58333333333348</v>
      </c>
      <c r="J159" s="37">
        <v>912.01666666666677</v>
      </c>
      <c r="K159" s="28">
        <v>901.15</v>
      </c>
      <c r="L159" s="28">
        <v>888</v>
      </c>
      <c r="M159" s="28">
        <v>4.9273100000000003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162.94999999999999</v>
      </c>
      <c r="D160" s="37">
        <v>164.39999999999998</v>
      </c>
      <c r="E160" s="37">
        <v>160.44999999999996</v>
      </c>
      <c r="F160" s="37">
        <v>157.94999999999999</v>
      </c>
      <c r="G160" s="37">
        <v>153.99999999999997</v>
      </c>
      <c r="H160" s="37">
        <v>166.89999999999995</v>
      </c>
      <c r="I160" s="37">
        <v>170.85</v>
      </c>
      <c r="J160" s="37">
        <v>173.34999999999994</v>
      </c>
      <c r="K160" s="28">
        <v>168.35</v>
      </c>
      <c r="L160" s="28">
        <v>161.9</v>
      </c>
      <c r="M160" s="28">
        <v>411.03406000000001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244.5</v>
      </c>
      <c r="D161" s="37">
        <v>239.75</v>
      </c>
      <c r="E161" s="37">
        <v>233</v>
      </c>
      <c r="F161" s="37">
        <v>221.5</v>
      </c>
      <c r="G161" s="37">
        <v>214.75</v>
      </c>
      <c r="H161" s="37">
        <v>251.25</v>
      </c>
      <c r="I161" s="37">
        <v>258</v>
      </c>
      <c r="J161" s="37">
        <v>269.5</v>
      </c>
      <c r="K161" s="28">
        <v>246.5</v>
      </c>
      <c r="L161" s="28">
        <v>228.25</v>
      </c>
      <c r="M161" s="28">
        <v>68.008489999999995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2516.75</v>
      </c>
      <c r="D162" s="37">
        <v>2495.1166666666668</v>
      </c>
      <c r="E162" s="37">
        <v>2464.3833333333337</v>
      </c>
      <c r="F162" s="37">
        <v>2412.0166666666669</v>
      </c>
      <c r="G162" s="37">
        <v>2381.2833333333338</v>
      </c>
      <c r="H162" s="37">
        <v>2547.4833333333336</v>
      </c>
      <c r="I162" s="37">
        <v>2578.2166666666672</v>
      </c>
      <c r="J162" s="37">
        <v>2630.5833333333335</v>
      </c>
      <c r="K162" s="28">
        <v>2525.85</v>
      </c>
      <c r="L162" s="28">
        <v>2442.75</v>
      </c>
      <c r="M162" s="28">
        <v>2.0059100000000001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41597.85</v>
      </c>
      <c r="D163" s="37">
        <v>41607.999999999993</v>
      </c>
      <c r="E163" s="37">
        <v>41066.049999999988</v>
      </c>
      <c r="F163" s="37">
        <v>40534.249999999993</v>
      </c>
      <c r="G163" s="37">
        <v>39992.299999999988</v>
      </c>
      <c r="H163" s="37">
        <v>42139.799999999988</v>
      </c>
      <c r="I163" s="37">
        <v>42681.749999999985</v>
      </c>
      <c r="J163" s="37">
        <v>43213.549999999988</v>
      </c>
      <c r="K163" s="28">
        <v>42149.95</v>
      </c>
      <c r="L163" s="28">
        <v>41076.199999999997</v>
      </c>
      <c r="M163" s="28">
        <v>0.22523000000000001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216.2</v>
      </c>
      <c r="D164" s="37">
        <v>215.28333333333333</v>
      </c>
      <c r="E164" s="37">
        <v>213.16666666666666</v>
      </c>
      <c r="F164" s="37">
        <v>210.13333333333333</v>
      </c>
      <c r="G164" s="37">
        <v>208.01666666666665</v>
      </c>
      <c r="H164" s="37">
        <v>218.31666666666666</v>
      </c>
      <c r="I164" s="37">
        <v>220.43333333333334</v>
      </c>
      <c r="J164" s="37">
        <v>223.46666666666667</v>
      </c>
      <c r="K164" s="28">
        <v>217.4</v>
      </c>
      <c r="L164" s="28">
        <v>212.25</v>
      </c>
      <c r="M164" s="28">
        <v>27.74981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4411.45</v>
      </c>
      <c r="D165" s="37">
        <v>4395.0666666666666</v>
      </c>
      <c r="E165" s="37">
        <v>4347.3833333333332</v>
      </c>
      <c r="F165" s="37">
        <v>4283.3166666666666</v>
      </c>
      <c r="G165" s="37">
        <v>4235.6333333333332</v>
      </c>
      <c r="H165" s="37">
        <v>4459.1333333333332</v>
      </c>
      <c r="I165" s="37">
        <v>4506.8166666666657</v>
      </c>
      <c r="J165" s="37">
        <v>4570.8833333333332</v>
      </c>
      <c r="K165" s="28">
        <v>4442.75</v>
      </c>
      <c r="L165" s="28">
        <v>4331</v>
      </c>
      <c r="M165" s="28">
        <v>0.37165999999999999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2397.8000000000002</v>
      </c>
      <c r="D166" s="37">
        <v>2381.4666666666667</v>
      </c>
      <c r="E166" s="37">
        <v>2358.8833333333332</v>
      </c>
      <c r="F166" s="37">
        <v>2319.9666666666667</v>
      </c>
      <c r="G166" s="37">
        <v>2297.3833333333332</v>
      </c>
      <c r="H166" s="37">
        <v>2420.3833333333332</v>
      </c>
      <c r="I166" s="37">
        <v>2442.9666666666662</v>
      </c>
      <c r="J166" s="37">
        <v>2481.8833333333332</v>
      </c>
      <c r="K166" s="28">
        <v>2404.0500000000002</v>
      </c>
      <c r="L166" s="28">
        <v>2342.5500000000002</v>
      </c>
      <c r="M166" s="28">
        <v>5.4188700000000001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2080.85</v>
      </c>
      <c r="D167" s="37">
        <v>2087.9666666666667</v>
      </c>
      <c r="E167" s="37">
        <v>2042.9333333333334</v>
      </c>
      <c r="F167" s="37">
        <v>2005.0166666666669</v>
      </c>
      <c r="G167" s="37">
        <v>1959.9833333333336</v>
      </c>
      <c r="H167" s="37">
        <v>2125.8833333333332</v>
      </c>
      <c r="I167" s="37">
        <v>2170.916666666667</v>
      </c>
      <c r="J167" s="37">
        <v>2208.833333333333</v>
      </c>
      <c r="K167" s="28">
        <v>2133</v>
      </c>
      <c r="L167" s="28">
        <v>2050.0500000000002</v>
      </c>
      <c r="M167" s="28">
        <v>10.037940000000001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2340.8000000000002</v>
      </c>
      <c r="D168" s="37">
        <v>2346.2999999999997</v>
      </c>
      <c r="E168" s="37">
        <v>2303.5999999999995</v>
      </c>
      <c r="F168" s="37">
        <v>2266.3999999999996</v>
      </c>
      <c r="G168" s="37">
        <v>2223.6999999999994</v>
      </c>
      <c r="H168" s="37">
        <v>2383.4999999999995</v>
      </c>
      <c r="I168" s="37">
        <v>2426.1999999999994</v>
      </c>
      <c r="J168" s="37">
        <v>2463.3999999999996</v>
      </c>
      <c r="K168" s="28">
        <v>2389</v>
      </c>
      <c r="L168" s="28">
        <v>2309.1</v>
      </c>
      <c r="M168" s="28">
        <v>2.3956499999999998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109.55</v>
      </c>
      <c r="D169" s="37">
        <v>109.76666666666667</v>
      </c>
      <c r="E169" s="37">
        <v>108.08333333333333</v>
      </c>
      <c r="F169" s="37">
        <v>106.61666666666666</v>
      </c>
      <c r="G169" s="37">
        <v>104.93333333333332</v>
      </c>
      <c r="H169" s="37">
        <v>111.23333333333333</v>
      </c>
      <c r="I169" s="37">
        <v>112.91666666666667</v>
      </c>
      <c r="J169" s="37">
        <v>114.38333333333334</v>
      </c>
      <c r="K169" s="28">
        <v>111.45</v>
      </c>
      <c r="L169" s="28">
        <v>108.3</v>
      </c>
      <c r="M169" s="28">
        <v>37.636429999999997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210.9</v>
      </c>
      <c r="D170" s="37">
        <v>210.08333333333334</v>
      </c>
      <c r="E170" s="37">
        <v>207.01666666666668</v>
      </c>
      <c r="F170" s="37">
        <v>203.13333333333333</v>
      </c>
      <c r="G170" s="37">
        <v>200.06666666666666</v>
      </c>
      <c r="H170" s="37">
        <v>213.9666666666667</v>
      </c>
      <c r="I170" s="37">
        <v>217.03333333333336</v>
      </c>
      <c r="J170" s="37">
        <v>220.91666666666671</v>
      </c>
      <c r="K170" s="28">
        <v>213.15</v>
      </c>
      <c r="L170" s="28">
        <v>206.2</v>
      </c>
      <c r="M170" s="28">
        <v>153.76962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442.75</v>
      </c>
      <c r="D171" s="37">
        <v>446.5333333333333</v>
      </c>
      <c r="E171" s="37">
        <v>436.36666666666662</v>
      </c>
      <c r="F171" s="37">
        <v>429.98333333333329</v>
      </c>
      <c r="G171" s="37">
        <v>419.81666666666661</v>
      </c>
      <c r="H171" s="37">
        <v>452.91666666666663</v>
      </c>
      <c r="I171" s="37">
        <v>463.08333333333337</v>
      </c>
      <c r="J171" s="37">
        <v>469.46666666666664</v>
      </c>
      <c r="K171" s="28">
        <v>456.7</v>
      </c>
      <c r="L171" s="28">
        <v>440.15</v>
      </c>
      <c r="M171" s="28">
        <v>2.0889700000000002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15599.6</v>
      </c>
      <c r="D172" s="37">
        <v>15515.366666666669</v>
      </c>
      <c r="E172" s="37">
        <v>15382.683333333338</v>
      </c>
      <c r="F172" s="37">
        <v>15165.76666666667</v>
      </c>
      <c r="G172" s="37">
        <v>15033.083333333339</v>
      </c>
      <c r="H172" s="37">
        <v>15732.283333333336</v>
      </c>
      <c r="I172" s="37">
        <v>15864.966666666667</v>
      </c>
      <c r="J172" s="37">
        <v>16081.883333333335</v>
      </c>
      <c r="K172" s="28">
        <v>15648.05</v>
      </c>
      <c r="L172" s="28">
        <v>15298.45</v>
      </c>
      <c r="M172" s="28">
        <v>0.10892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35.35</v>
      </c>
      <c r="D173" s="37">
        <v>35.06666666666667</v>
      </c>
      <c r="E173" s="37">
        <v>34.583333333333343</v>
      </c>
      <c r="F173" s="37">
        <v>33.81666666666667</v>
      </c>
      <c r="G173" s="37">
        <v>33.333333333333343</v>
      </c>
      <c r="H173" s="37">
        <v>35.833333333333343</v>
      </c>
      <c r="I173" s="37">
        <v>36.316666666666677</v>
      </c>
      <c r="J173" s="37">
        <v>37.083333333333343</v>
      </c>
      <c r="K173" s="28">
        <v>35.549999999999997</v>
      </c>
      <c r="L173" s="28">
        <v>34.299999999999997</v>
      </c>
      <c r="M173" s="28">
        <v>695.15457000000004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132.85</v>
      </c>
      <c r="D174" s="37">
        <v>132.38333333333335</v>
      </c>
      <c r="E174" s="37">
        <v>130.26666666666671</v>
      </c>
      <c r="F174" s="37">
        <v>127.68333333333337</v>
      </c>
      <c r="G174" s="37">
        <v>125.56666666666672</v>
      </c>
      <c r="H174" s="37">
        <v>134.9666666666667</v>
      </c>
      <c r="I174" s="37">
        <v>137.08333333333331</v>
      </c>
      <c r="J174" s="37">
        <v>139.66666666666669</v>
      </c>
      <c r="K174" s="28">
        <v>134.5</v>
      </c>
      <c r="L174" s="28">
        <v>129.80000000000001</v>
      </c>
      <c r="M174" s="28">
        <v>101.04564999999999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122.2</v>
      </c>
      <c r="D175" s="37">
        <v>122.39999999999999</v>
      </c>
      <c r="E175" s="37">
        <v>120.79999999999998</v>
      </c>
      <c r="F175" s="37">
        <v>119.39999999999999</v>
      </c>
      <c r="G175" s="37">
        <v>117.79999999999998</v>
      </c>
      <c r="H175" s="37">
        <v>123.79999999999998</v>
      </c>
      <c r="I175" s="37">
        <v>125.39999999999998</v>
      </c>
      <c r="J175" s="37">
        <v>126.79999999999998</v>
      </c>
      <c r="K175" s="28">
        <v>124</v>
      </c>
      <c r="L175" s="28">
        <v>121</v>
      </c>
      <c r="M175" s="28">
        <v>33.395760000000003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2398.5500000000002</v>
      </c>
      <c r="D176" s="37">
        <v>2376.25</v>
      </c>
      <c r="E176" s="37">
        <v>2351.5</v>
      </c>
      <c r="F176" s="37">
        <v>2304.4499999999998</v>
      </c>
      <c r="G176" s="37">
        <v>2279.6999999999998</v>
      </c>
      <c r="H176" s="37">
        <v>2423.3000000000002</v>
      </c>
      <c r="I176" s="37">
        <v>2448.0500000000002</v>
      </c>
      <c r="J176" s="37">
        <v>2495.1000000000004</v>
      </c>
      <c r="K176" s="28">
        <v>2401</v>
      </c>
      <c r="L176" s="28">
        <v>2329.1999999999998</v>
      </c>
      <c r="M176" s="28">
        <v>99.092259999999996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767.25</v>
      </c>
      <c r="D177" s="37">
        <v>771.76666666666677</v>
      </c>
      <c r="E177" s="37">
        <v>758.53333333333353</v>
      </c>
      <c r="F177" s="37">
        <v>749.81666666666672</v>
      </c>
      <c r="G177" s="37">
        <v>736.58333333333348</v>
      </c>
      <c r="H177" s="37">
        <v>780.48333333333358</v>
      </c>
      <c r="I177" s="37">
        <v>793.71666666666692</v>
      </c>
      <c r="J177" s="37">
        <v>802.43333333333362</v>
      </c>
      <c r="K177" s="28">
        <v>785</v>
      </c>
      <c r="L177" s="28">
        <v>763.05</v>
      </c>
      <c r="M177" s="28">
        <v>14.96067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1121.1500000000001</v>
      </c>
      <c r="D178" s="37">
        <v>1100.7333333333333</v>
      </c>
      <c r="E178" s="37">
        <v>1076.4666666666667</v>
      </c>
      <c r="F178" s="37">
        <v>1031.7833333333333</v>
      </c>
      <c r="G178" s="37">
        <v>1007.5166666666667</v>
      </c>
      <c r="H178" s="37">
        <v>1145.4166666666667</v>
      </c>
      <c r="I178" s="37">
        <v>1169.6833333333336</v>
      </c>
      <c r="J178" s="37">
        <v>1214.3666666666668</v>
      </c>
      <c r="K178" s="28">
        <v>1125</v>
      </c>
      <c r="L178" s="28">
        <v>1056.05</v>
      </c>
      <c r="M178" s="28">
        <v>37.626109999999997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2349.5500000000002</v>
      </c>
      <c r="D179" s="37">
        <v>2366.2166666666667</v>
      </c>
      <c r="E179" s="37">
        <v>2313.4333333333334</v>
      </c>
      <c r="F179" s="37">
        <v>2277.3166666666666</v>
      </c>
      <c r="G179" s="37">
        <v>2224.5333333333333</v>
      </c>
      <c r="H179" s="37">
        <v>2402.3333333333335</v>
      </c>
      <c r="I179" s="37">
        <v>2455.1166666666672</v>
      </c>
      <c r="J179" s="37">
        <v>2491.2333333333336</v>
      </c>
      <c r="K179" s="28">
        <v>2419</v>
      </c>
      <c r="L179" s="28">
        <v>2330.1</v>
      </c>
      <c r="M179" s="28">
        <v>7.1081300000000001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7239.1</v>
      </c>
      <c r="D180" s="37">
        <v>7253.0333333333328</v>
      </c>
      <c r="E180" s="37">
        <v>7216.0666666666657</v>
      </c>
      <c r="F180" s="37">
        <v>7193.0333333333328</v>
      </c>
      <c r="G180" s="37">
        <v>7156.0666666666657</v>
      </c>
      <c r="H180" s="37">
        <v>7276.0666666666657</v>
      </c>
      <c r="I180" s="37">
        <v>7313.0333333333328</v>
      </c>
      <c r="J180" s="37">
        <v>7336.0666666666657</v>
      </c>
      <c r="K180" s="28">
        <v>7290</v>
      </c>
      <c r="L180" s="28">
        <v>7230</v>
      </c>
      <c r="M180" s="28">
        <v>9.0889999999999999E-2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23932.65</v>
      </c>
      <c r="D181" s="37">
        <v>23929.55</v>
      </c>
      <c r="E181" s="37">
        <v>23659.1</v>
      </c>
      <c r="F181" s="37">
        <v>23385.55</v>
      </c>
      <c r="G181" s="37">
        <v>23115.1</v>
      </c>
      <c r="H181" s="37">
        <v>24203.1</v>
      </c>
      <c r="I181" s="37">
        <v>24473.550000000003</v>
      </c>
      <c r="J181" s="37">
        <v>24747.1</v>
      </c>
      <c r="K181" s="28">
        <v>24200</v>
      </c>
      <c r="L181" s="28">
        <v>23656</v>
      </c>
      <c r="M181" s="28">
        <v>0.44055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1095.55</v>
      </c>
      <c r="D182" s="37">
        <v>1102.95</v>
      </c>
      <c r="E182" s="37">
        <v>1058.6000000000001</v>
      </c>
      <c r="F182" s="37">
        <v>1021.6500000000001</v>
      </c>
      <c r="G182" s="37">
        <v>977.30000000000018</v>
      </c>
      <c r="H182" s="37">
        <v>1139.9000000000001</v>
      </c>
      <c r="I182" s="37">
        <v>1184.25</v>
      </c>
      <c r="J182" s="37">
        <v>1221.2</v>
      </c>
      <c r="K182" s="28">
        <v>1147.3</v>
      </c>
      <c r="L182" s="28">
        <v>1066</v>
      </c>
      <c r="M182" s="28">
        <v>16.860199999999999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2372.1999999999998</v>
      </c>
      <c r="D183" s="37">
        <v>2366.65</v>
      </c>
      <c r="E183" s="37">
        <v>2340.5500000000002</v>
      </c>
      <c r="F183" s="37">
        <v>2308.9</v>
      </c>
      <c r="G183" s="37">
        <v>2282.8000000000002</v>
      </c>
      <c r="H183" s="37">
        <v>2398.3000000000002</v>
      </c>
      <c r="I183" s="37">
        <v>2424.3999999999996</v>
      </c>
      <c r="J183" s="37">
        <v>2456.0500000000002</v>
      </c>
      <c r="K183" s="28">
        <v>2392.75</v>
      </c>
      <c r="L183" s="28">
        <v>2335</v>
      </c>
      <c r="M183" s="28">
        <v>2.2261799999999998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474.25</v>
      </c>
      <c r="D184" s="37">
        <v>473.68333333333334</v>
      </c>
      <c r="E184" s="37">
        <v>467.56666666666666</v>
      </c>
      <c r="F184" s="37">
        <v>460.88333333333333</v>
      </c>
      <c r="G184" s="37">
        <v>454.76666666666665</v>
      </c>
      <c r="H184" s="37">
        <v>480.36666666666667</v>
      </c>
      <c r="I184" s="37">
        <v>486.48333333333335</v>
      </c>
      <c r="J184" s="37">
        <v>493.16666666666669</v>
      </c>
      <c r="K184" s="28">
        <v>479.8</v>
      </c>
      <c r="L184" s="28">
        <v>467</v>
      </c>
      <c r="M184" s="28">
        <v>220.03847999999999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99.35</v>
      </c>
      <c r="D185" s="37">
        <v>98.466666666666654</v>
      </c>
      <c r="E185" s="37">
        <v>96.433333333333309</v>
      </c>
      <c r="F185" s="37">
        <v>93.516666666666652</v>
      </c>
      <c r="G185" s="37">
        <v>91.483333333333306</v>
      </c>
      <c r="H185" s="37">
        <v>101.38333333333331</v>
      </c>
      <c r="I185" s="37">
        <v>103.41666666666664</v>
      </c>
      <c r="J185" s="37">
        <v>106.33333333333331</v>
      </c>
      <c r="K185" s="28">
        <v>100.5</v>
      </c>
      <c r="L185" s="28">
        <v>95.55</v>
      </c>
      <c r="M185" s="28">
        <v>573.49266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820.9</v>
      </c>
      <c r="D186" s="37">
        <v>827.18333333333339</v>
      </c>
      <c r="E186" s="37">
        <v>809.41666666666674</v>
      </c>
      <c r="F186" s="37">
        <v>797.93333333333339</v>
      </c>
      <c r="G186" s="37">
        <v>780.16666666666674</v>
      </c>
      <c r="H186" s="37">
        <v>838.66666666666674</v>
      </c>
      <c r="I186" s="37">
        <v>856.43333333333339</v>
      </c>
      <c r="J186" s="37">
        <v>867.91666666666674</v>
      </c>
      <c r="K186" s="28">
        <v>844.95</v>
      </c>
      <c r="L186" s="28">
        <v>815.7</v>
      </c>
      <c r="M186" s="28">
        <v>38.070360000000001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453.6</v>
      </c>
      <c r="D187" s="37">
        <v>451.7</v>
      </c>
      <c r="E187" s="37">
        <v>443.9</v>
      </c>
      <c r="F187" s="37">
        <v>434.2</v>
      </c>
      <c r="G187" s="37">
        <v>426.4</v>
      </c>
      <c r="H187" s="37">
        <v>461.4</v>
      </c>
      <c r="I187" s="37">
        <v>469.20000000000005</v>
      </c>
      <c r="J187" s="37">
        <v>478.9</v>
      </c>
      <c r="K187" s="28">
        <v>459.5</v>
      </c>
      <c r="L187" s="28">
        <v>442</v>
      </c>
      <c r="M187" s="28">
        <v>9.8580100000000002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539.45000000000005</v>
      </c>
      <c r="D188" s="37">
        <v>539.94999999999993</v>
      </c>
      <c r="E188" s="37">
        <v>533.14999999999986</v>
      </c>
      <c r="F188" s="37">
        <v>526.84999999999991</v>
      </c>
      <c r="G188" s="37">
        <v>520.04999999999984</v>
      </c>
      <c r="H188" s="37">
        <v>546.24999999999989</v>
      </c>
      <c r="I188" s="37">
        <v>553.04999999999984</v>
      </c>
      <c r="J188" s="37">
        <v>559.34999999999991</v>
      </c>
      <c r="K188" s="28">
        <v>546.75</v>
      </c>
      <c r="L188" s="28">
        <v>533.65</v>
      </c>
      <c r="M188" s="28">
        <v>3.26294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597.95000000000005</v>
      </c>
      <c r="D189" s="37">
        <v>601.94999999999993</v>
      </c>
      <c r="E189" s="37">
        <v>591.99999999999989</v>
      </c>
      <c r="F189" s="37">
        <v>586.04999999999995</v>
      </c>
      <c r="G189" s="37">
        <v>576.09999999999991</v>
      </c>
      <c r="H189" s="37">
        <v>607.89999999999986</v>
      </c>
      <c r="I189" s="37">
        <v>617.84999999999991</v>
      </c>
      <c r="J189" s="37">
        <v>623.79999999999984</v>
      </c>
      <c r="K189" s="28">
        <v>611.9</v>
      </c>
      <c r="L189" s="28">
        <v>596</v>
      </c>
      <c r="M189" s="28">
        <v>35.46669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855.85</v>
      </c>
      <c r="D190" s="37">
        <v>847.71666666666658</v>
      </c>
      <c r="E190" s="37">
        <v>836.18333333333317</v>
      </c>
      <c r="F190" s="37">
        <v>816.51666666666654</v>
      </c>
      <c r="G190" s="37">
        <v>804.98333333333312</v>
      </c>
      <c r="H190" s="37">
        <v>867.38333333333321</v>
      </c>
      <c r="I190" s="37">
        <v>878.91666666666674</v>
      </c>
      <c r="J190" s="37">
        <v>898.58333333333326</v>
      </c>
      <c r="K190" s="28">
        <v>859.25</v>
      </c>
      <c r="L190" s="28">
        <v>828.05</v>
      </c>
      <c r="M190" s="28">
        <v>16.44989</v>
      </c>
      <c r="N190" s="1"/>
      <c r="O190" s="1"/>
    </row>
    <row r="191" spans="1:15" ht="12.75" customHeight="1">
      <c r="A191" s="53">
        <v>182</v>
      </c>
      <c r="B191" s="28" t="s">
        <v>533</v>
      </c>
      <c r="C191" s="28">
        <v>1177.2</v>
      </c>
      <c r="D191" s="37">
        <v>1184.0833333333333</v>
      </c>
      <c r="E191" s="37">
        <v>1163.1166666666666</v>
      </c>
      <c r="F191" s="37">
        <v>1149.0333333333333</v>
      </c>
      <c r="G191" s="37">
        <v>1128.0666666666666</v>
      </c>
      <c r="H191" s="37">
        <v>1198.1666666666665</v>
      </c>
      <c r="I191" s="37">
        <v>1219.1333333333332</v>
      </c>
      <c r="J191" s="37">
        <v>1233.2166666666665</v>
      </c>
      <c r="K191" s="28">
        <v>1205.05</v>
      </c>
      <c r="L191" s="28">
        <v>1170</v>
      </c>
      <c r="M191" s="28">
        <v>5.5516899999999998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3546.15</v>
      </c>
      <c r="D192" s="37">
        <v>3541.3666666666668</v>
      </c>
      <c r="E192" s="37">
        <v>3510.7833333333338</v>
      </c>
      <c r="F192" s="37">
        <v>3475.416666666667</v>
      </c>
      <c r="G192" s="37">
        <v>3444.8333333333339</v>
      </c>
      <c r="H192" s="37">
        <v>3576.7333333333336</v>
      </c>
      <c r="I192" s="37">
        <v>3607.3166666666666</v>
      </c>
      <c r="J192" s="37">
        <v>3642.6833333333334</v>
      </c>
      <c r="K192" s="28">
        <v>3571.95</v>
      </c>
      <c r="L192" s="28">
        <v>3506</v>
      </c>
      <c r="M192" s="28">
        <v>27.613409999999998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711</v>
      </c>
      <c r="D193" s="37">
        <v>710.38333333333321</v>
      </c>
      <c r="E193" s="37">
        <v>702.1666666666664</v>
      </c>
      <c r="F193" s="37">
        <v>693.33333333333314</v>
      </c>
      <c r="G193" s="37">
        <v>685.11666666666633</v>
      </c>
      <c r="H193" s="37">
        <v>719.21666666666647</v>
      </c>
      <c r="I193" s="37">
        <v>727.43333333333317</v>
      </c>
      <c r="J193" s="37">
        <v>736.26666666666654</v>
      </c>
      <c r="K193" s="28">
        <v>718.6</v>
      </c>
      <c r="L193" s="28">
        <v>701.55</v>
      </c>
      <c r="M193" s="28">
        <v>19.384409999999999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6564.8</v>
      </c>
      <c r="D194" s="37">
        <v>6511.2833333333328</v>
      </c>
      <c r="E194" s="37">
        <v>6393.5666666666657</v>
      </c>
      <c r="F194" s="37">
        <v>6222.333333333333</v>
      </c>
      <c r="G194" s="37">
        <v>6104.6166666666659</v>
      </c>
      <c r="H194" s="37">
        <v>6682.5166666666655</v>
      </c>
      <c r="I194" s="37">
        <v>6800.2333333333327</v>
      </c>
      <c r="J194" s="37">
        <v>6971.4666666666653</v>
      </c>
      <c r="K194" s="28">
        <v>6629</v>
      </c>
      <c r="L194" s="28">
        <v>6340.05</v>
      </c>
      <c r="M194" s="28">
        <v>3.3074300000000001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447.6</v>
      </c>
      <c r="D195" s="37">
        <v>448.8</v>
      </c>
      <c r="E195" s="37">
        <v>443.35</v>
      </c>
      <c r="F195" s="37">
        <v>439.1</v>
      </c>
      <c r="G195" s="37">
        <v>433.65000000000003</v>
      </c>
      <c r="H195" s="37">
        <v>453.05</v>
      </c>
      <c r="I195" s="37">
        <v>458.49999999999994</v>
      </c>
      <c r="J195" s="37">
        <v>462.75</v>
      </c>
      <c r="K195" s="28">
        <v>454.25</v>
      </c>
      <c r="L195" s="28">
        <v>444.55</v>
      </c>
      <c r="M195" s="28">
        <v>257.91134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225.4</v>
      </c>
      <c r="D196" s="37">
        <v>223.68333333333331</v>
      </c>
      <c r="E196" s="37">
        <v>220.11666666666662</v>
      </c>
      <c r="F196" s="37">
        <v>214.83333333333331</v>
      </c>
      <c r="G196" s="37">
        <v>211.26666666666662</v>
      </c>
      <c r="H196" s="37">
        <v>228.96666666666661</v>
      </c>
      <c r="I196" s="37">
        <v>232.53333333333327</v>
      </c>
      <c r="J196" s="37">
        <v>237.81666666666661</v>
      </c>
      <c r="K196" s="28">
        <v>227.25</v>
      </c>
      <c r="L196" s="28">
        <v>218.4</v>
      </c>
      <c r="M196" s="28">
        <v>282.97089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1289.3499999999999</v>
      </c>
      <c r="D197" s="37">
        <v>1269.1666666666667</v>
      </c>
      <c r="E197" s="37">
        <v>1238.7333333333336</v>
      </c>
      <c r="F197" s="37">
        <v>1188.1166666666668</v>
      </c>
      <c r="G197" s="37">
        <v>1157.6833333333336</v>
      </c>
      <c r="H197" s="37">
        <v>1319.7833333333335</v>
      </c>
      <c r="I197" s="37">
        <v>1350.2166666666665</v>
      </c>
      <c r="J197" s="37">
        <v>1400.8333333333335</v>
      </c>
      <c r="K197" s="28">
        <v>1299.5999999999999</v>
      </c>
      <c r="L197" s="28">
        <v>1218.55</v>
      </c>
      <c r="M197" s="28">
        <v>248.47532000000001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1394.35</v>
      </c>
      <c r="D198" s="37">
        <v>1399.2666666666667</v>
      </c>
      <c r="E198" s="37">
        <v>1377.8333333333333</v>
      </c>
      <c r="F198" s="37">
        <v>1361.3166666666666</v>
      </c>
      <c r="G198" s="37">
        <v>1339.8833333333332</v>
      </c>
      <c r="H198" s="37">
        <v>1415.7833333333333</v>
      </c>
      <c r="I198" s="37">
        <v>1437.2166666666667</v>
      </c>
      <c r="J198" s="37">
        <v>1453.7333333333333</v>
      </c>
      <c r="K198" s="28">
        <v>1420.7</v>
      </c>
      <c r="L198" s="28">
        <v>1382.75</v>
      </c>
      <c r="M198" s="28">
        <v>21.601900000000001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776.4</v>
      </c>
      <c r="D199" s="37">
        <v>777.66666666666663</v>
      </c>
      <c r="E199" s="37">
        <v>767.13333333333321</v>
      </c>
      <c r="F199" s="37">
        <v>757.86666666666656</v>
      </c>
      <c r="G199" s="37">
        <v>747.33333333333314</v>
      </c>
      <c r="H199" s="37">
        <v>786.93333333333328</v>
      </c>
      <c r="I199" s="37">
        <v>797.46666666666681</v>
      </c>
      <c r="J199" s="37">
        <v>806.73333333333335</v>
      </c>
      <c r="K199" s="28">
        <v>788.2</v>
      </c>
      <c r="L199" s="28">
        <v>768.4</v>
      </c>
      <c r="M199" s="28">
        <v>2.82992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2592.65</v>
      </c>
      <c r="D200" s="37">
        <v>2573.9333333333338</v>
      </c>
      <c r="E200" s="37">
        <v>2543.0666666666675</v>
      </c>
      <c r="F200" s="37">
        <v>2493.4833333333336</v>
      </c>
      <c r="G200" s="37">
        <v>2462.6166666666672</v>
      </c>
      <c r="H200" s="37">
        <v>2623.5166666666678</v>
      </c>
      <c r="I200" s="37">
        <v>2654.3833333333337</v>
      </c>
      <c r="J200" s="37">
        <v>2703.9666666666681</v>
      </c>
      <c r="K200" s="28">
        <v>2604.8000000000002</v>
      </c>
      <c r="L200" s="28">
        <v>2524.35</v>
      </c>
      <c r="M200" s="28">
        <v>35.36974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2772.15</v>
      </c>
      <c r="D201" s="37">
        <v>2764.3666666666668</v>
      </c>
      <c r="E201" s="37">
        <v>2735.5833333333335</v>
      </c>
      <c r="F201" s="37">
        <v>2699.0166666666669</v>
      </c>
      <c r="G201" s="37">
        <v>2670.2333333333336</v>
      </c>
      <c r="H201" s="37">
        <v>2800.9333333333334</v>
      </c>
      <c r="I201" s="37">
        <v>2829.7166666666662</v>
      </c>
      <c r="J201" s="37">
        <v>2866.2833333333333</v>
      </c>
      <c r="K201" s="28">
        <v>2793.15</v>
      </c>
      <c r="L201" s="28">
        <v>2727.8</v>
      </c>
      <c r="M201" s="28">
        <v>1.1022099999999999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479.5</v>
      </c>
      <c r="D202" s="37">
        <v>477.33333333333331</v>
      </c>
      <c r="E202" s="37">
        <v>471.01666666666665</v>
      </c>
      <c r="F202" s="37">
        <v>462.53333333333336</v>
      </c>
      <c r="G202" s="37">
        <v>456.2166666666667</v>
      </c>
      <c r="H202" s="37">
        <v>485.81666666666661</v>
      </c>
      <c r="I202" s="37">
        <v>492.13333333333333</v>
      </c>
      <c r="J202" s="37">
        <v>500.61666666666656</v>
      </c>
      <c r="K202" s="28">
        <v>483.65</v>
      </c>
      <c r="L202" s="28">
        <v>468.85</v>
      </c>
      <c r="M202" s="28">
        <v>4.4316199999999997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1105.0999999999999</v>
      </c>
      <c r="D203" s="37">
        <v>1100.95</v>
      </c>
      <c r="E203" s="37">
        <v>1084.2</v>
      </c>
      <c r="F203" s="37">
        <v>1063.3</v>
      </c>
      <c r="G203" s="37">
        <v>1046.55</v>
      </c>
      <c r="H203" s="37">
        <v>1121.8500000000001</v>
      </c>
      <c r="I203" s="37">
        <v>1138.6000000000001</v>
      </c>
      <c r="J203" s="37">
        <v>1159.5000000000002</v>
      </c>
      <c r="K203" s="28">
        <v>1117.7</v>
      </c>
      <c r="L203" s="28">
        <v>1080.05</v>
      </c>
      <c r="M203" s="28">
        <v>6.6127200000000004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689.55</v>
      </c>
      <c r="D204" s="37">
        <v>682.01666666666665</v>
      </c>
      <c r="E204" s="37">
        <v>667.0333333333333</v>
      </c>
      <c r="F204" s="37">
        <v>644.51666666666665</v>
      </c>
      <c r="G204" s="37">
        <v>629.5333333333333</v>
      </c>
      <c r="H204" s="37">
        <v>704.5333333333333</v>
      </c>
      <c r="I204" s="37">
        <v>719.51666666666665</v>
      </c>
      <c r="J204" s="37">
        <v>742.0333333333333</v>
      </c>
      <c r="K204" s="28">
        <v>697</v>
      </c>
      <c r="L204" s="28">
        <v>659.5</v>
      </c>
      <c r="M204" s="28">
        <v>84.997110000000006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6399.35</v>
      </c>
      <c r="D205" s="37">
        <v>6426.7833333333328</v>
      </c>
      <c r="E205" s="37">
        <v>6314.5666666666657</v>
      </c>
      <c r="F205" s="37">
        <v>6229.7833333333328</v>
      </c>
      <c r="G205" s="37">
        <v>6117.5666666666657</v>
      </c>
      <c r="H205" s="37">
        <v>6511.5666666666657</v>
      </c>
      <c r="I205" s="37">
        <v>6623.7833333333328</v>
      </c>
      <c r="J205" s="37">
        <v>6708.5666666666657</v>
      </c>
      <c r="K205" s="28">
        <v>6539</v>
      </c>
      <c r="L205" s="28">
        <v>6342</v>
      </c>
      <c r="M205" s="28">
        <v>6.8692700000000002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41.15</v>
      </c>
      <c r="D206" s="37">
        <v>40.883333333333333</v>
      </c>
      <c r="E206" s="37">
        <v>40.016666666666666</v>
      </c>
      <c r="F206" s="37">
        <v>38.883333333333333</v>
      </c>
      <c r="G206" s="37">
        <v>38.016666666666666</v>
      </c>
      <c r="H206" s="37">
        <v>42.016666666666666</v>
      </c>
      <c r="I206" s="37">
        <v>42.883333333333326</v>
      </c>
      <c r="J206" s="37">
        <v>44.016666666666666</v>
      </c>
      <c r="K206" s="28">
        <v>41.75</v>
      </c>
      <c r="L206" s="28">
        <v>39.75</v>
      </c>
      <c r="M206" s="28">
        <v>104.43455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1498.25</v>
      </c>
      <c r="D207" s="37">
        <v>1490.0166666666667</v>
      </c>
      <c r="E207" s="37">
        <v>1476.2333333333333</v>
      </c>
      <c r="F207" s="37">
        <v>1454.2166666666667</v>
      </c>
      <c r="G207" s="37">
        <v>1440.4333333333334</v>
      </c>
      <c r="H207" s="37">
        <v>1512.0333333333333</v>
      </c>
      <c r="I207" s="37">
        <v>1525.8166666666666</v>
      </c>
      <c r="J207" s="37">
        <v>1547.8333333333333</v>
      </c>
      <c r="K207" s="28">
        <v>1503.8</v>
      </c>
      <c r="L207" s="28">
        <v>1468</v>
      </c>
      <c r="M207" s="28">
        <v>6.2835900000000002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883.6</v>
      </c>
      <c r="D208" s="37">
        <v>882.19999999999993</v>
      </c>
      <c r="E208" s="37">
        <v>871.39999999999986</v>
      </c>
      <c r="F208" s="37">
        <v>859.19999999999993</v>
      </c>
      <c r="G208" s="37">
        <v>848.39999999999986</v>
      </c>
      <c r="H208" s="37">
        <v>894.39999999999986</v>
      </c>
      <c r="I208" s="37">
        <v>905.19999999999982</v>
      </c>
      <c r="J208" s="37">
        <v>917.39999999999986</v>
      </c>
      <c r="K208" s="28">
        <v>893</v>
      </c>
      <c r="L208" s="28">
        <v>870</v>
      </c>
      <c r="M208" s="28">
        <v>22.54261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975.85</v>
      </c>
      <c r="D209" s="37">
        <v>974.56666666666661</v>
      </c>
      <c r="E209" s="37">
        <v>934.33333333333326</v>
      </c>
      <c r="F209" s="37">
        <v>892.81666666666661</v>
      </c>
      <c r="G209" s="37">
        <v>852.58333333333326</v>
      </c>
      <c r="H209" s="37">
        <v>1016.0833333333333</v>
      </c>
      <c r="I209" s="37">
        <v>1056.3166666666666</v>
      </c>
      <c r="J209" s="37">
        <v>1097.8333333333333</v>
      </c>
      <c r="K209" s="28">
        <v>1014.8</v>
      </c>
      <c r="L209" s="28">
        <v>933.05</v>
      </c>
      <c r="M209" s="28">
        <v>15.50652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387.3</v>
      </c>
      <c r="D210" s="37">
        <v>388.43333333333334</v>
      </c>
      <c r="E210" s="37">
        <v>380.86666666666667</v>
      </c>
      <c r="F210" s="37">
        <v>374.43333333333334</v>
      </c>
      <c r="G210" s="37">
        <v>366.86666666666667</v>
      </c>
      <c r="H210" s="37">
        <v>394.86666666666667</v>
      </c>
      <c r="I210" s="37">
        <v>402.43333333333339</v>
      </c>
      <c r="J210" s="37">
        <v>408.86666666666667</v>
      </c>
      <c r="K210" s="28">
        <v>396</v>
      </c>
      <c r="L210" s="28">
        <v>382</v>
      </c>
      <c r="M210" s="28">
        <v>156.10682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10.45</v>
      </c>
      <c r="D211" s="37">
        <v>10.366666666666665</v>
      </c>
      <c r="E211" s="37">
        <v>10.133333333333331</v>
      </c>
      <c r="F211" s="37">
        <v>9.8166666666666664</v>
      </c>
      <c r="G211" s="37">
        <v>9.5833333333333321</v>
      </c>
      <c r="H211" s="37">
        <v>10.68333333333333</v>
      </c>
      <c r="I211" s="37">
        <v>10.916666666666664</v>
      </c>
      <c r="J211" s="37">
        <v>11.233333333333329</v>
      </c>
      <c r="K211" s="28">
        <v>10.6</v>
      </c>
      <c r="L211" s="28">
        <v>10.050000000000001</v>
      </c>
      <c r="M211" s="28">
        <v>2176.5389700000001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1231.1500000000001</v>
      </c>
      <c r="D212" s="37">
        <v>1238.0666666666666</v>
      </c>
      <c r="E212" s="37">
        <v>1213.5333333333333</v>
      </c>
      <c r="F212" s="37">
        <v>1195.9166666666667</v>
      </c>
      <c r="G212" s="37">
        <v>1171.3833333333334</v>
      </c>
      <c r="H212" s="37">
        <v>1255.6833333333332</v>
      </c>
      <c r="I212" s="37">
        <v>1280.2166666666665</v>
      </c>
      <c r="J212" s="37">
        <v>1297.833333333333</v>
      </c>
      <c r="K212" s="28">
        <v>1262.5999999999999</v>
      </c>
      <c r="L212" s="28">
        <v>1220.45</v>
      </c>
      <c r="M212" s="28">
        <v>8.8299299999999992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1660.6</v>
      </c>
      <c r="D213" s="37">
        <v>1669.5666666666666</v>
      </c>
      <c r="E213" s="37">
        <v>1636.3833333333332</v>
      </c>
      <c r="F213" s="37">
        <v>1612.1666666666665</v>
      </c>
      <c r="G213" s="37">
        <v>1578.9833333333331</v>
      </c>
      <c r="H213" s="37">
        <v>1693.7833333333333</v>
      </c>
      <c r="I213" s="37">
        <v>1726.9666666666667</v>
      </c>
      <c r="J213" s="37">
        <v>1751.1833333333334</v>
      </c>
      <c r="K213" s="28">
        <v>1702.75</v>
      </c>
      <c r="L213" s="28">
        <v>1645.35</v>
      </c>
      <c r="M213" s="28">
        <v>1.5084200000000001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555.20000000000005</v>
      </c>
      <c r="D214" s="37">
        <v>554.63333333333333</v>
      </c>
      <c r="E214" s="37">
        <v>550.9666666666667</v>
      </c>
      <c r="F214" s="37">
        <v>546.73333333333335</v>
      </c>
      <c r="G214" s="37">
        <v>543.06666666666672</v>
      </c>
      <c r="H214" s="37">
        <v>558.86666666666667</v>
      </c>
      <c r="I214" s="37">
        <v>562.53333333333342</v>
      </c>
      <c r="J214" s="37">
        <v>566.76666666666665</v>
      </c>
      <c r="K214" s="37">
        <v>558.29999999999995</v>
      </c>
      <c r="L214" s="37">
        <v>550.4</v>
      </c>
      <c r="M214" s="37">
        <v>81.77055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12.9</v>
      </c>
      <c r="D215" s="37">
        <v>12.916666666666666</v>
      </c>
      <c r="E215" s="37">
        <v>12.583333333333332</v>
      </c>
      <c r="F215" s="37">
        <v>12.266666666666666</v>
      </c>
      <c r="G215" s="37">
        <v>11.933333333333332</v>
      </c>
      <c r="H215" s="37">
        <v>13.233333333333333</v>
      </c>
      <c r="I215" s="37">
        <v>13.566666666666665</v>
      </c>
      <c r="J215" s="37">
        <v>13.883333333333333</v>
      </c>
      <c r="K215" s="37">
        <v>13.25</v>
      </c>
      <c r="L215" s="37">
        <v>12.6</v>
      </c>
      <c r="M215" s="37">
        <v>1298.3054199999999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237.85</v>
      </c>
      <c r="D216" s="37">
        <v>235.43333333333331</v>
      </c>
      <c r="E216" s="37">
        <v>229.61666666666662</v>
      </c>
      <c r="F216" s="37">
        <v>221.3833333333333</v>
      </c>
      <c r="G216" s="37">
        <v>215.56666666666661</v>
      </c>
      <c r="H216" s="37">
        <v>243.66666666666663</v>
      </c>
      <c r="I216" s="37">
        <v>249.48333333333329</v>
      </c>
      <c r="J216" s="37">
        <v>257.71666666666664</v>
      </c>
      <c r="K216" s="37">
        <v>241.25</v>
      </c>
      <c r="L216" s="37">
        <v>227.2</v>
      </c>
      <c r="M216" s="37">
        <v>175.41418999999999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P508" sqref="P50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4"/>
      <c r="B1" s="41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51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7" t="s">
        <v>16</v>
      </c>
      <c r="B9" s="409" t="s">
        <v>18</v>
      </c>
      <c r="C9" s="413" t="s">
        <v>20</v>
      </c>
      <c r="D9" s="413" t="s">
        <v>21</v>
      </c>
      <c r="E9" s="404" t="s">
        <v>22</v>
      </c>
      <c r="F9" s="405"/>
      <c r="G9" s="406"/>
      <c r="H9" s="404" t="s">
        <v>23</v>
      </c>
      <c r="I9" s="405"/>
      <c r="J9" s="406"/>
      <c r="K9" s="23"/>
      <c r="L9" s="24"/>
      <c r="M9" s="50"/>
      <c r="N9" s="1"/>
      <c r="O9" s="1"/>
    </row>
    <row r="10" spans="1:15" ht="42.75" customHeight="1">
      <c r="A10" s="411"/>
      <c r="B10" s="412"/>
      <c r="C10" s="412"/>
      <c r="D10" s="41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46" t="s">
        <v>289</v>
      </c>
      <c r="C11" s="328">
        <v>20923.099999999999</v>
      </c>
      <c r="D11" s="329">
        <v>21044.366666666665</v>
      </c>
      <c r="E11" s="329">
        <v>20608.73333333333</v>
      </c>
      <c r="F11" s="329">
        <v>20294.366666666665</v>
      </c>
      <c r="G11" s="329">
        <v>19858.73333333333</v>
      </c>
      <c r="H11" s="329">
        <v>21358.73333333333</v>
      </c>
      <c r="I11" s="329">
        <v>21794.366666666669</v>
      </c>
      <c r="J11" s="329">
        <v>22108.73333333333</v>
      </c>
      <c r="K11" s="328">
        <v>21480</v>
      </c>
      <c r="L11" s="328">
        <v>20730</v>
      </c>
      <c r="M11" s="328">
        <v>1.823E-2</v>
      </c>
      <c r="N11" s="1"/>
      <c r="O11" s="1"/>
    </row>
    <row r="12" spans="1:15" ht="12" customHeight="1">
      <c r="A12" s="30">
        <v>2</v>
      </c>
      <c r="B12" s="347" t="s">
        <v>294</v>
      </c>
      <c r="C12" s="328">
        <v>457.1</v>
      </c>
      <c r="D12" s="329">
        <v>456.75</v>
      </c>
      <c r="E12" s="329">
        <v>450.35</v>
      </c>
      <c r="F12" s="329">
        <v>443.6</v>
      </c>
      <c r="G12" s="329">
        <v>437.20000000000005</v>
      </c>
      <c r="H12" s="329">
        <v>463.5</v>
      </c>
      <c r="I12" s="329">
        <v>469.9</v>
      </c>
      <c r="J12" s="329">
        <v>476.65</v>
      </c>
      <c r="K12" s="328">
        <v>463.15</v>
      </c>
      <c r="L12" s="328">
        <v>450</v>
      </c>
      <c r="M12" s="328">
        <v>1.0085599999999999</v>
      </c>
      <c r="N12" s="1"/>
      <c r="O12" s="1"/>
    </row>
    <row r="13" spans="1:15" ht="12" customHeight="1">
      <c r="A13" s="30">
        <v>3</v>
      </c>
      <c r="B13" s="347" t="s">
        <v>39</v>
      </c>
      <c r="C13" s="328">
        <v>903.45</v>
      </c>
      <c r="D13" s="329">
        <v>908.15</v>
      </c>
      <c r="E13" s="329">
        <v>891.34999999999991</v>
      </c>
      <c r="F13" s="329">
        <v>879.24999999999989</v>
      </c>
      <c r="G13" s="329">
        <v>862.44999999999982</v>
      </c>
      <c r="H13" s="329">
        <v>920.25</v>
      </c>
      <c r="I13" s="329">
        <v>937.05</v>
      </c>
      <c r="J13" s="329">
        <v>949.15000000000009</v>
      </c>
      <c r="K13" s="328">
        <v>924.95</v>
      </c>
      <c r="L13" s="328">
        <v>896.05</v>
      </c>
      <c r="M13" s="328">
        <v>6.6955299999999998</v>
      </c>
      <c r="N13" s="1"/>
      <c r="O13" s="1"/>
    </row>
    <row r="14" spans="1:15" ht="12" customHeight="1">
      <c r="A14" s="30">
        <v>4</v>
      </c>
      <c r="B14" s="347" t="s">
        <v>295</v>
      </c>
      <c r="C14" s="328">
        <v>2797.85</v>
      </c>
      <c r="D14" s="329">
        <v>2803.6666666666665</v>
      </c>
      <c r="E14" s="329">
        <v>2759.1833333333329</v>
      </c>
      <c r="F14" s="329">
        <v>2720.5166666666664</v>
      </c>
      <c r="G14" s="329">
        <v>2676.0333333333328</v>
      </c>
      <c r="H14" s="329">
        <v>2842.333333333333</v>
      </c>
      <c r="I14" s="329">
        <v>2886.8166666666666</v>
      </c>
      <c r="J14" s="329">
        <v>2925.4833333333331</v>
      </c>
      <c r="K14" s="328">
        <v>2848.15</v>
      </c>
      <c r="L14" s="328">
        <v>2765</v>
      </c>
      <c r="M14" s="328">
        <v>0.69701999999999997</v>
      </c>
      <c r="N14" s="1"/>
      <c r="O14" s="1"/>
    </row>
    <row r="15" spans="1:15" ht="12" customHeight="1">
      <c r="A15" s="30">
        <v>5</v>
      </c>
      <c r="B15" s="347" t="s">
        <v>290</v>
      </c>
      <c r="C15" s="328">
        <v>2179.1999999999998</v>
      </c>
      <c r="D15" s="329">
        <v>2181.5666666666666</v>
      </c>
      <c r="E15" s="329">
        <v>2150.6333333333332</v>
      </c>
      <c r="F15" s="329">
        <v>2122.0666666666666</v>
      </c>
      <c r="G15" s="329">
        <v>2091.1333333333332</v>
      </c>
      <c r="H15" s="329">
        <v>2210.1333333333332</v>
      </c>
      <c r="I15" s="329">
        <v>2241.0666666666666</v>
      </c>
      <c r="J15" s="329">
        <v>2269.6333333333332</v>
      </c>
      <c r="K15" s="328">
        <v>2212.5</v>
      </c>
      <c r="L15" s="328">
        <v>2153</v>
      </c>
      <c r="M15" s="328">
        <v>1.57039</v>
      </c>
      <c r="N15" s="1"/>
      <c r="O15" s="1"/>
    </row>
    <row r="16" spans="1:15" ht="12" customHeight="1">
      <c r="A16" s="30">
        <v>6</v>
      </c>
      <c r="B16" s="347" t="s">
        <v>239</v>
      </c>
      <c r="C16" s="328">
        <v>17200.25</v>
      </c>
      <c r="D16" s="329">
        <v>17200.116666666665</v>
      </c>
      <c r="E16" s="329">
        <v>16900.23333333333</v>
      </c>
      <c r="F16" s="329">
        <v>16600.216666666664</v>
      </c>
      <c r="G16" s="329">
        <v>16300.333333333328</v>
      </c>
      <c r="H16" s="329">
        <v>17500.133333333331</v>
      </c>
      <c r="I16" s="329">
        <v>17800.01666666667</v>
      </c>
      <c r="J16" s="329">
        <v>18100.033333333333</v>
      </c>
      <c r="K16" s="328">
        <v>17500</v>
      </c>
      <c r="L16" s="328">
        <v>16900.099999999999</v>
      </c>
      <c r="M16" s="328">
        <v>0.29193000000000002</v>
      </c>
      <c r="N16" s="1"/>
      <c r="O16" s="1"/>
    </row>
    <row r="17" spans="1:15" ht="12" customHeight="1">
      <c r="A17" s="30">
        <v>7</v>
      </c>
      <c r="B17" s="347" t="s">
        <v>243</v>
      </c>
      <c r="C17" s="328">
        <v>104.85</v>
      </c>
      <c r="D17" s="329">
        <v>104.8</v>
      </c>
      <c r="E17" s="329">
        <v>103.35</v>
      </c>
      <c r="F17" s="329">
        <v>101.85</v>
      </c>
      <c r="G17" s="329">
        <v>100.39999999999999</v>
      </c>
      <c r="H17" s="329">
        <v>106.3</v>
      </c>
      <c r="I17" s="329">
        <v>107.75000000000001</v>
      </c>
      <c r="J17" s="329">
        <v>109.25</v>
      </c>
      <c r="K17" s="328">
        <v>106.25</v>
      </c>
      <c r="L17" s="328">
        <v>103.3</v>
      </c>
      <c r="M17" s="328">
        <v>33.712789999999998</v>
      </c>
      <c r="N17" s="1"/>
      <c r="O17" s="1"/>
    </row>
    <row r="18" spans="1:15" ht="12" customHeight="1">
      <c r="A18" s="30">
        <v>8</v>
      </c>
      <c r="B18" s="347" t="s">
        <v>41</v>
      </c>
      <c r="C18" s="328">
        <v>272.8</v>
      </c>
      <c r="D18" s="329">
        <v>271.15000000000003</v>
      </c>
      <c r="E18" s="329">
        <v>267.40000000000009</v>
      </c>
      <c r="F18" s="329">
        <v>262.00000000000006</v>
      </c>
      <c r="G18" s="329">
        <v>258.25000000000011</v>
      </c>
      <c r="H18" s="329">
        <v>276.55000000000007</v>
      </c>
      <c r="I18" s="329">
        <v>280.29999999999995</v>
      </c>
      <c r="J18" s="329">
        <v>285.70000000000005</v>
      </c>
      <c r="K18" s="328">
        <v>274.89999999999998</v>
      </c>
      <c r="L18" s="328">
        <v>265.75</v>
      </c>
      <c r="M18" s="328">
        <v>27.576059999999998</v>
      </c>
      <c r="N18" s="1"/>
      <c r="O18" s="1"/>
    </row>
    <row r="19" spans="1:15" ht="12" customHeight="1">
      <c r="A19" s="30">
        <v>9</v>
      </c>
      <c r="B19" s="347" t="s">
        <v>43</v>
      </c>
      <c r="C19" s="328">
        <v>2067.75</v>
      </c>
      <c r="D19" s="329">
        <v>2070.2333333333331</v>
      </c>
      <c r="E19" s="329">
        <v>2040.5166666666664</v>
      </c>
      <c r="F19" s="329">
        <v>2013.2833333333333</v>
      </c>
      <c r="G19" s="329">
        <v>1983.5666666666666</v>
      </c>
      <c r="H19" s="329">
        <v>2097.4666666666662</v>
      </c>
      <c r="I19" s="329">
        <v>2127.1833333333325</v>
      </c>
      <c r="J19" s="329">
        <v>2154.4166666666661</v>
      </c>
      <c r="K19" s="328">
        <v>2099.9499999999998</v>
      </c>
      <c r="L19" s="328">
        <v>2043</v>
      </c>
      <c r="M19" s="328">
        <v>4.9493099999999997</v>
      </c>
      <c r="N19" s="1"/>
      <c r="O19" s="1"/>
    </row>
    <row r="20" spans="1:15" ht="12" customHeight="1">
      <c r="A20" s="30">
        <v>10</v>
      </c>
      <c r="B20" s="347" t="s">
        <v>45</v>
      </c>
      <c r="C20" s="328">
        <v>1641.8</v>
      </c>
      <c r="D20" s="329">
        <v>1640.5166666666667</v>
      </c>
      <c r="E20" s="329">
        <v>1616.7833333333333</v>
      </c>
      <c r="F20" s="329">
        <v>1591.7666666666667</v>
      </c>
      <c r="G20" s="329">
        <v>1568.0333333333333</v>
      </c>
      <c r="H20" s="329">
        <v>1665.5333333333333</v>
      </c>
      <c r="I20" s="329">
        <v>1689.2666666666664</v>
      </c>
      <c r="J20" s="329">
        <v>1714.2833333333333</v>
      </c>
      <c r="K20" s="328">
        <v>1664.25</v>
      </c>
      <c r="L20" s="328">
        <v>1615.5</v>
      </c>
      <c r="M20" s="328">
        <v>12.49817</v>
      </c>
      <c r="N20" s="1"/>
      <c r="O20" s="1"/>
    </row>
    <row r="21" spans="1:15" ht="12" customHeight="1">
      <c r="A21" s="30">
        <v>11</v>
      </c>
      <c r="B21" s="347" t="s">
        <v>240</v>
      </c>
      <c r="C21" s="328">
        <v>1882.55</v>
      </c>
      <c r="D21" s="329">
        <v>1860.5333333333335</v>
      </c>
      <c r="E21" s="329">
        <v>1822.0666666666671</v>
      </c>
      <c r="F21" s="329">
        <v>1761.5833333333335</v>
      </c>
      <c r="G21" s="329">
        <v>1723.116666666667</v>
      </c>
      <c r="H21" s="329">
        <v>1921.0166666666671</v>
      </c>
      <c r="I21" s="329">
        <v>1959.4833333333338</v>
      </c>
      <c r="J21" s="329">
        <v>2019.9666666666672</v>
      </c>
      <c r="K21" s="328">
        <v>1899</v>
      </c>
      <c r="L21" s="328">
        <v>1800.05</v>
      </c>
      <c r="M21" s="328">
        <v>9.7741000000000007</v>
      </c>
      <c r="N21" s="1"/>
      <c r="O21" s="1"/>
    </row>
    <row r="22" spans="1:15" ht="12" customHeight="1">
      <c r="A22" s="30">
        <v>12</v>
      </c>
      <c r="B22" s="347" t="s">
        <v>46</v>
      </c>
      <c r="C22" s="328">
        <v>710.3</v>
      </c>
      <c r="D22" s="329">
        <v>708.59999999999991</v>
      </c>
      <c r="E22" s="329">
        <v>699.29999999999984</v>
      </c>
      <c r="F22" s="329">
        <v>688.3</v>
      </c>
      <c r="G22" s="329">
        <v>678.99999999999989</v>
      </c>
      <c r="H22" s="329">
        <v>719.5999999999998</v>
      </c>
      <c r="I22" s="329">
        <v>728.9</v>
      </c>
      <c r="J22" s="329">
        <v>739.89999999999975</v>
      </c>
      <c r="K22" s="328">
        <v>717.9</v>
      </c>
      <c r="L22" s="328">
        <v>697.6</v>
      </c>
      <c r="M22" s="328">
        <v>44.485579999999999</v>
      </c>
      <c r="N22" s="1"/>
      <c r="O22" s="1"/>
    </row>
    <row r="23" spans="1:15" ht="12.75" customHeight="1">
      <c r="A23" s="30">
        <v>13</v>
      </c>
      <c r="B23" s="347" t="s">
        <v>242</v>
      </c>
      <c r="C23" s="328">
        <v>2241.0500000000002</v>
      </c>
      <c r="D23" s="329">
        <v>2197.7166666666667</v>
      </c>
      <c r="E23" s="329">
        <v>2154.3333333333335</v>
      </c>
      <c r="F23" s="329">
        <v>2067.6166666666668</v>
      </c>
      <c r="G23" s="329">
        <v>2024.2333333333336</v>
      </c>
      <c r="H23" s="329">
        <v>2284.4333333333334</v>
      </c>
      <c r="I23" s="329">
        <v>2327.8166666666666</v>
      </c>
      <c r="J23" s="329">
        <v>2414.5333333333333</v>
      </c>
      <c r="K23" s="328">
        <v>2241.1</v>
      </c>
      <c r="L23" s="328">
        <v>2111</v>
      </c>
      <c r="M23" s="328">
        <v>3.9527299999999999</v>
      </c>
      <c r="N23" s="1"/>
      <c r="O23" s="1"/>
    </row>
    <row r="24" spans="1:15" ht="12.75" customHeight="1">
      <c r="A24" s="30">
        <v>14</v>
      </c>
      <c r="B24" s="347" t="s">
        <v>296</v>
      </c>
      <c r="C24" s="328">
        <v>321.85000000000002</v>
      </c>
      <c r="D24" s="329">
        <v>323.65000000000003</v>
      </c>
      <c r="E24" s="329">
        <v>309.55000000000007</v>
      </c>
      <c r="F24" s="329">
        <v>297.25000000000006</v>
      </c>
      <c r="G24" s="329">
        <v>283.15000000000009</v>
      </c>
      <c r="H24" s="329">
        <v>335.95000000000005</v>
      </c>
      <c r="I24" s="329">
        <v>350.05000000000007</v>
      </c>
      <c r="J24" s="329">
        <v>362.35</v>
      </c>
      <c r="K24" s="328">
        <v>337.75</v>
      </c>
      <c r="L24" s="328">
        <v>311.35000000000002</v>
      </c>
      <c r="M24" s="328">
        <v>6.4019300000000001</v>
      </c>
      <c r="N24" s="1"/>
      <c r="O24" s="1"/>
    </row>
    <row r="25" spans="1:15" ht="12.75" customHeight="1">
      <c r="A25" s="30">
        <v>15</v>
      </c>
      <c r="B25" s="347" t="s">
        <v>297</v>
      </c>
      <c r="C25" s="328">
        <v>191.9</v>
      </c>
      <c r="D25" s="329">
        <v>185.55000000000004</v>
      </c>
      <c r="E25" s="329">
        <v>175.40000000000009</v>
      </c>
      <c r="F25" s="329">
        <v>158.90000000000006</v>
      </c>
      <c r="G25" s="329">
        <v>148.75000000000011</v>
      </c>
      <c r="H25" s="329">
        <v>202.05000000000007</v>
      </c>
      <c r="I25" s="329">
        <v>212.2</v>
      </c>
      <c r="J25" s="329">
        <v>228.70000000000005</v>
      </c>
      <c r="K25" s="328">
        <v>195.7</v>
      </c>
      <c r="L25" s="328">
        <v>169.05</v>
      </c>
      <c r="M25" s="328">
        <v>36.35989</v>
      </c>
      <c r="N25" s="1"/>
      <c r="O25" s="1"/>
    </row>
    <row r="26" spans="1:15" ht="12.75" customHeight="1">
      <c r="A26" s="30">
        <v>16</v>
      </c>
      <c r="B26" s="347" t="s">
        <v>298</v>
      </c>
      <c r="C26" s="328">
        <v>1183.3</v>
      </c>
      <c r="D26" s="329">
        <v>1192.6000000000001</v>
      </c>
      <c r="E26" s="329">
        <v>1170.7000000000003</v>
      </c>
      <c r="F26" s="329">
        <v>1158.1000000000001</v>
      </c>
      <c r="G26" s="329">
        <v>1136.2000000000003</v>
      </c>
      <c r="H26" s="329">
        <v>1205.2000000000003</v>
      </c>
      <c r="I26" s="329">
        <v>1227.1000000000004</v>
      </c>
      <c r="J26" s="329">
        <v>1239.7000000000003</v>
      </c>
      <c r="K26" s="328">
        <v>1214.5</v>
      </c>
      <c r="L26" s="328">
        <v>1180</v>
      </c>
      <c r="M26" s="328">
        <v>3.4016299999999999</v>
      </c>
      <c r="N26" s="1"/>
      <c r="O26" s="1"/>
    </row>
    <row r="27" spans="1:15" ht="12.75" customHeight="1">
      <c r="A27" s="30">
        <v>17</v>
      </c>
      <c r="B27" s="347" t="s">
        <v>292</v>
      </c>
      <c r="C27" s="328">
        <v>1604.6</v>
      </c>
      <c r="D27" s="329">
        <v>1609.3333333333333</v>
      </c>
      <c r="E27" s="329">
        <v>1590.3166666666666</v>
      </c>
      <c r="F27" s="329">
        <v>1576.0333333333333</v>
      </c>
      <c r="G27" s="329">
        <v>1557.0166666666667</v>
      </c>
      <c r="H27" s="329">
        <v>1623.6166666666666</v>
      </c>
      <c r="I27" s="329">
        <v>1642.6333333333334</v>
      </c>
      <c r="J27" s="329">
        <v>1656.9166666666665</v>
      </c>
      <c r="K27" s="328">
        <v>1628.35</v>
      </c>
      <c r="L27" s="328">
        <v>1595.05</v>
      </c>
      <c r="M27" s="328">
        <v>0.34344000000000002</v>
      </c>
      <c r="N27" s="1"/>
      <c r="O27" s="1"/>
    </row>
    <row r="28" spans="1:15" ht="12.75" customHeight="1">
      <c r="A28" s="30">
        <v>18</v>
      </c>
      <c r="B28" s="347" t="s">
        <v>244</v>
      </c>
      <c r="C28" s="328">
        <v>1743.65</v>
      </c>
      <c r="D28" s="329">
        <v>1733.7833333333335</v>
      </c>
      <c r="E28" s="329">
        <v>1706.0666666666671</v>
      </c>
      <c r="F28" s="329">
        <v>1668.4833333333336</v>
      </c>
      <c r="G28" s="329">
        <v>1640.7666666666671</v>
      </c>
      <c r="H28" s="329">
        <v>1771.366666666667</v>
      </c>
      <c r="I28" s="329">
        <v>1799.0833333333337</v>
      </c>
      <c r="J28" s="329">
        <v>1836.666666666667</v>
      </c>
      <c r="K28" s="328">
        <v>1761.5</v>
      </c>
      <c r="L28" s="328">
        <v>1696.2</v>
      </c>
      <c r="M28" s="328">
        <v>0.61162000000000005</v>
      </c>
      <c r="N28" s="1"/>
      <c r="O28" s="1"/>
    </row>
    <row r="29" spans="1:15" ht="12.75" customHeight="1">
      <c r="A29" s="30">
        <v>19</v>
      </c>
      <c r="B29" s="347" t="s">
        <v>299</v>
      </c>
      <c r="C29" s="328">
        <v>86.75</v>
      </c>
      <c r="D29" s="329">
        <v>87.633333333333326</v>
      </c>
      <c r="E29" s="329">
        <v>85.316666666666649</v>
      </c>
      <c r="F29" s="329">
        <v>83.883333333333326</v>
      </c>
      <c r="G29" s="329">
        <v>81.566666666666649</v>
      </c>
      <c r="H29" s="329">
        <v>89.066666666666649</v>
      </c>
      <c r="I29" s="329">
        <v>91.383333333333312</v>
      </c>
      <c r="J29" s="329">
        <v>92.816666666666649</v>
      </c>
      <c r="K29" s="328">
        <v>89.95</v>
      </c>
      <c r="L29" s="328">
        <v>86.2</v>
      </c>
      <c r="M29" s="328">
        <v>3.90097</v>
      </c>
      <c r="N29" s="1"/>
      <c r="O29" s="1"/>
    </row>
    <row r="30" spans="1:15" ht="12.75" customHeight="1">
      <c r="A30" s="30">
        <v>20</v>
      </c>
      <c r="B30" s="347" t="s">
        <v>48</v>
      </c>
      <c r="C30" s="328">
        <v>3259</v>
      </c>
      <c r="D30" s="329">
        <v>3260.6666666666665</v>
      </c>
      <c r="E30" s="329">
        <v>3228.333333333333</v>
      </c>
      <c r="F30" s="329">
        <v>3197.6666666666665</v>
      </c>
      <c r="G30" s="329">
        <v>3165.333333333333</v>
      </c>
      <c r="H30" s="329">
        <v>3291.333333333333</v>
      </c>
      <c r="I30" s="329">
        <v>3323.6666666666661</v>
      </c>
      <c r="J30" s="329">
        <v>3354.333333333333</v>
      </c>
      <c r="K30" s="328">
        <v>3293</v>
      </c>
      <c r="L30" s="328">
        <v>3230</v>
      </c>
      <c r="M30" s="328">
        <v>0.22772999999999999</v>
      </c>
      <c r="N30" s="1"/>
      <c r="O30" s="1"/>
    </row>
    <row r="31" spans="1:15" ht="12.75" customHeight="1">
      <c r="A31" s="30">
        <v>21</v>
      </c>
      <c r="B31" s="347" t="s">
        <v>300</v>
      </c>
      <c r="C31" s="328">
        <v>2957</v>
      </c>
      <c r="D31" s="329">
        <v>2977.3333333333335</v>
      </c>
      <c r="E31" s="329">
        <v>2904.666666666667</v>
      </c>
      <c r="F31" s="329">
        <v>2852.3333333333335</v>
      </c>
      <c r="G31" s="329">
        <v>2779.666666666667</v>
      </c>
      <c r="H31" s="329">
        <v>3029.666666666667</v>
      </c>
      <c r="I31" s="329">
        <v>3102.3333333333339</v>
      </c>
      <c r="J31" s="329">
        <v>3154.666666666667</v>
      </c>
      <c r="K31" s="328">
        <v>3050</v>
      </c>
      <c r="L31" s="328">
        <v>2925</v>
      </c>
      <c r="M31" s="328">
        <v>0.55415999999999999</v>
      </c>
      <c r="N31" s="1"/>
      <c r="O31" s="1"/>
    </row>
    <row r="32" spans="1:15" ht="12.75" customHeight="1">
      <c r="A32" s="30">
        <v>22</v>
      </c>
      <c r="B32" s="347" t="s">
        <v>301</v>
      </c>
      <c r="C32" s="328">
        <v>24.25</v>
      </c>
      <c r="D32" s="329">
        <v>24.216666666666669</v>
      </c>
      <c r="E32" s="329">
        <v>23.533333333333339</v>
      </c>
      <c r="F32" s="329">
        <v>22.81666666666667</v>
      </c>
      <c r="G32" s="329">
        <v>22.13333333333334</v>
      </c>
      <c r="H32" s="329">
        <v>24.933333333333337</v>
      </c>
      <c r="I32" s="329">
        <v>25.616666666666667</v>
      </c>
      <c r="J32" s="329">
        <v>26.333333333333336</v>
      </c>
      <c r="K32" s="328">
        <v>24.9</v>
      </c>
      <c r="L32" s="328">
        <v>23.5</v>
      </c>
      <c r="M32" s="328">
        <v>136.96536</v>
      </c>
      <c r="N32" s="1"/>
      <c r="O32" s="1"/>
    </row>
    <row r="33" spans="1:15" ht="12.75" customHeight="1">
      <c r="A33" s="30">
        <v>23</v>
      </c>
      <c r="B33" s="347" t="s">
        <v>50</v>
      </c>
      <c r="C33" s="328">
        <v>561.6</v>
      </c>
      <c r="D33" s="329">
        <v>559.38333333333333</v>
      </c>
      <c r="E33" s="329">
        <v>552.2166666666667</v>
      </c>
      <c r="F33" s="329">
        <v>542.83333333333337</v>
      </c>
      <c r="G33" s="329">
        <v>535.66666666666674</v>
      </c>
      <c r="H33" s="329">
        <v>568.76666666666665</v>
      </c>
      <c r="I33" s="329">
        <v>575.93333333333339</v>
      </c>
      <c r="J33" s="329">
        <v>585.31666666666661</v>
      </c>
      <c r="K33" s="328">
        <v>566.54999999999995</v>
      </c>
      <c r="L33" s="328">
        <v>550</v>
      </c>
      <c r="M33" s="328">
        <v>4.70655</v>
      </c>
      <c r="N33" s="1"/>
      <c r="O33" s="1"/>
    </row>
    <row r="34" spans="1:15" ht="12.75" customHeight="1">
      <c r="A34" s="30">
        <v>24</v>
      </c>
      <c r="B34" s="347" t="s">
        <v>302</v>
      </c>
      <c r="C34" s="328">
        <v>3476.95</v>
      </c>
      <c r="D34" s="329">
        <v>3475.3333333333335</v>
      </c>
      <c r="E34" s="329">
        <v>3401.666666666667</v>
      </c>
      <c r="F34" s="329">
        <v>3326.3833333333337</v>
      </c>
      <c r="G34" s="329">
        <v>3252.7166666666672</v>
      </c>
      <c r="H34" s="329">
        <v>3550.6166666666668</v>
      </c>
      <c r="I34" s="329">
        <v>3624.2833333333338</v>
      </c>
      <c r="J34" s="329">
        <v>3699.5666666666666</v>
      </c>
      <c r="K34" s="328">
        <v>3549</v>
      </c>
      <c r="L34" s="328">
        <v>3400.05</v>
      </c>
      <c r="M34" s="328">
        <v>0.93523000000000001</v>
      </c>
      <c r="N34" s="1"/>
      <c r="O34" s="1"/>
    </row>
    <row r="35" spans="1:15" ht="12.75" customHeight="1">
      <c r="A35" s="30">
        <v>25</v>
      </c>
      <c r="B35" s="347" t="s">
        <v>51</v>
      </c>
      <c r="C35" s="328">
        <v>304.14999999999998</v>
      </c>
      <c r="D35" s="329">
        <v>306.66666666666669</v>
      </c>
      <c r="E35" s="329">
        <v>298.48333333333335</v>
      </c>
      <c r="F35" s="329">
        <v>292.81666666666666</v>
      </c>
      <c r="G35" s="329">
        <v>284.63333333333333</v>
      </c>
      <c r="H35" s="329">
        <v>312.33333333333337</v>
      </c>
      <c r="I35" s="329">
        <v>320.51666666666665</v>
      </c>
      <c r="J35" s="329">
        <v>326.18333333333339</v>
      </c>
      <c r="K35" s="328">
        <v>314.85000000000002</v>
      </c>
      <c r="L35" s="328">
        <v>301</v>
      </c>
      <c r="M35" s="328">
        <v>66.235050000000001</v>
      </c>
      <c r="N35" s="1"/>
      <c r="O35" s="1"/>
    </row>
    <row r="36" spans="1:15" ht="12.75" customHeight="1">
      <c r="A36" s="30">
        <v>26</v>
      </c>
      <c r="B36" s="347" t="s">
        <v>853</v>
      </c>
      <c r="C36" s="328">
        <v>1334.65</v>
      </c>
      <c r="D36" s="329">
        <v>1335.45</v>
      </c>
      <c r="E36" s="329">
        <v>1317.1000000000001</v>
      </c>
      <c r="F36" s="329">
        <v>1299.5500000000002</v>
      </c>
      <c r="G36" s="329">
        <v>1281.2000000000003</v>
      </c>
      <c r="H36" s="329">
        <v>1353</v>
      </c>
      <c r="I36" s="329">
        <v>1371.35</v>
      </c>
      <c r="J36" s="329">
        <v>1388.8999999999999</v>
      </c>
      <c r="K36" s="328">
        <v>1353.8</v>
      </c>
      <c r="L36" s="328">
        <v>1317.9</v>
      </c>
      <c r="M36" s="328">
        <v>3.0221399999999998</v>
      </c>
      <c r="N36" s="1"/>
      <c r="O36" s="1"/>
    </row>
    <row r="37" spans="1:15" ht="12.75" customHeight="1">
      <c r="A37" s="30">
        <v>27</v>
      </c>
      <c r="B37" s="347" t="s">
        <v>813</v>
      </c>
      <c r="C37" s="328">
        <v>828.95</v>
      </c>
      <c r="D37" s="329">
        <v>835.2833333333333</v>
      </c>
      <c r="E37" s="329">
        <v>818.66666666666663</v>
      </c>
      <c r="F37" s="329">
        <v>808.38333333333333</v>
      </c>
      <c r="G37" s="329">
        <v>791.76666666666665</v>
      </c>
      <c r="H37" s="329">
        <v>845.56666666666661</v>
      </c>
      <c r="I37" s="329">
        <v>862.18333333333339</v>
      </c>
      <c r="J37" s="329">
        <v>872.46666666666658</v>
      </c>
      <c r="K37" s="328">
        <v>851.9</v>
      </c>
      <c r="L37" s="328">
        <v>825</v>
      </c>
      <c r="M37" s="328">
        <v>0.49334</v>
      </c>
      <c r="N37" s="1"/>
      <c r="O37" s="1"/>
    </row>
    <row r="38" spans="1:15" ht="12.75" customHeight="1">
      <c r="A38" s="30">
        <v>28</v>
      </c>
      <c r="B38" s="347" t="s">
        <v>293</v>
      </c>
      <c r="C38" s="328">
        <v>849.75</v>
      </c>
      <c r="D38" s="329">
        <v>843.35</v>
      </c>
      <c r="E38" s="329">
        <v>834.7</v>
      </c>
      <c r="F38" s="329">
        <v>819.65</v>
      </c>
      <c r="G38" s="329">
        <v>811</v>
      </c>
      <c r="H38" s="329">
        <v>858.40000000000009</v>
      </c>
      <c r="I38" s="329">
        <v>867.05</v>
      </c>
      <c r="J38" s="329">
        <v>882.10000000000014</v>
      </c>
      <c r="K38" s="328">
        <v>852</v>
      </c>
      <c r="L38" s="328">
        <v>828.3</v>
      </c>
      <c r="M38" s="328">
        <v>2.6736200000000001</v>
      </c>
      <c r="N38" s="1"/>
      <c r="O38" s="1"/>
    </row>
    <row r="39" spans="1:15" ht="12.75" customHeight="1">
      <c r="A39" s="30">
        <v>29</v>
      </c>
      <c r="B39" s="347" t="s">
        <v>52</v>
      </c>
      <c r="C39" s="328">
        <v>735.6</v>
      </c>
      <c r="D39" s="329">
        <v>731.4</v>
      </c>
      <c r="E39" s="329">
        <v>723.25</v>
      </c>
      <c r="F39" s="329">
        <v>710.9</v>
      </c>
      <c r="G39" s="329">
        <v>702.75</v>
      </c>
      <c r="H39" s="329">
        <v>743.75</v>
      </c>
      <c r="I39" s="329">
        <v>751.89999999999986</v>
      </c>
      <c r="J39" s="329">
        <v>764.25</v>
      </c>
      <c r="K39" s="328">
        <v>739.55</v>
      </c>
      <c r="L39" s="328">
        <v>719.05</v>
      </c>
      <c r="M39" s="328">
        <v>1.9835700000000001</v>
      </c>
      <c r="N39" s="1"/>
      <c r="O39" s="1"/>
    </row>
    <row r="40" spans="1:15" ht="12.75" customHeight="1">
      <c r="A40" s="30">
        <v>30</v>
      </c>
      <c r="B40" s="347" t="s">
        <v>53</v>
      </c>
      <c r="C40" s="328">
        <v>4861.25</v>
      </c>
      <c r="D40" s="329">
        <v>4848.4666666666672</v>
      </c>
      <c r="E40" s="329">
        <v>4792.9833333333345</v>
      </c>
      <c r="F40" s="329">
        <v>4724.7166666666672</v>
      </c>
      <c r="G40" s="329">
        <v>4669.2333333333345</v>
      </c>
      <c r="H40" s="329">
        <v>4916.7333333333345</v>
      </c>
      <c r="I40" s="329">
        <v>4972.2166666666681</v>
      </c>
      <c r="J40" s="329">
        <v>5040.4833333333345</v>
      </c>
      <c r="K40" s="328">
        <v>4903.95</v>
      </c>
      <c r="L40" s="328">
        <v>4780.2</v>
      </c>
      <c r="M40" s="328">
        <v>11.946759999999999</v>
      </c>
      <c r="N40" s="1"/>
      <c r="O40" s="1"/>
    </row>
    <row r="41" spans="1:15" ht="12.75" customHeight="1">
      <c r="A41" s="30">
        <v>31</v>
      </c>
      <c r="B41" s="347" t="s">
        <v>54</v>
      </c>
      <c r="C41" s="328">
        <v>181.4</v>
      </c>
      <c r="D41" s="329">
        <v>181.75</v>
      </c>
      <c r="E41" s="329">
        <v>179</v>
      </c>
      <c r="F41" s="329">
        <v>176.6</v>
      </c>
      <c r="G41" s="329">
        <v>173.85</v>
      </c>
      <c r="H41" s="329">
        <v>184.15</v>
      </c>
      <c r="I41" s="329">
        <v>186.9</v>
      </c>
      <c r="J41" s="329">
        <v>189.3</v>
      </c>
      <c r="K41" s="328">
        <v>184.5</v>
      </c>
      <c r="L41" s="328">
        <v>179.35</v>
      </c>
      <c r="M41" s="328">
        <v>29.620270000000001</v>
      </c>
      <c r="N41" s="1"/>
      <c r="O41" s="1"/>
    </row>
    <row r="42" spans="1:15" ht="12.75" customHeight="1">
      <c r="A42" s="30">
        <v>32</v>
      </c>
      <c r="B42" s="347" t="s">
        <v>303</v>
      </c>
      <c r="C42" s="328">
        <v>461.95</v>
      </c>
      <c r="D42" s="329">
        <v>461.7166666666667</v>
      </c>
      <c r="E42" s="329">
        <v>456.23333333333341</v>
      </c>
      <c r="F42" s="329">
        <v>450.51666666666671</v>
      </c>
      <c r="G42" s="329">
        <v>445.03333333333342</v>
      </c>
      <c r="H42" s="329">
        <v>467.43333333333339</v>
      </c>
      <c r="I42" s="329">
        <v>472.91666666666674</v>
      </c>
      <c r="J42" s="329">
        <v>478.63333333333338</v>
      </c>
      <c r="K42" s="328">
        <v>467.2</v>
      </c>
      <c r="L42" s="328">
        <v>456</v>
      </c>
      <c r="M42" s="328">
        <v>1.28434</v>
      </c>
      <c r="N42" s="1"/>
      <c r="O42" s="1"/>
    </row>
    <row r="43" spans="1:15" ht="12.75" customHeight="1">
      <c r="A43" s="30">
        <v>33</v>
      </c>
      <c r="B43" s="347" t="s">
        <v>304</v>
      </c>
      <c r="C43" s="328">
        <v>91.4</v>
      </c>
      <c r="D43" s="329">
        <v>91.866666666666674</v>
      </c>
      <c r="E43" s="329">
        <v>90.633333333333354</v>
      </c>
      <c r="F43" s="329">
        <v>89.866666666666674</v>
      </c>
      <c r="G43" s="329">
        <v>88.633333333333354</v>
      </c>
      <c r="H43" s="329">
        <v>92.633333333333354</v>
      </c>
      <c r="I43" s="329">
        <v>93.866666666666674</v>
      </c>
      <c r="J43" s="329">
        <v>94.633333333333354</v>
      </c>
      <c r="K43" s="328">
        <v>93.1</v>
      </c>
      <c r="L43" s="328">
        <v>91.1</v>
      </c>
      <c r="M43" s="328">
        <v>5.6010900000000001</v>
      </c>
      <c r="N43" s="1"/>
      <c r="O43" s="1"/>
    </row>
    <row r="44" spans="1:15" ht="12.75" customHeight="1">
      <c r="A44" s="30">
        <v>34</v>
      </c>
      <c r="B44" s="347" t="s">
        <v>55</v>
      </c>
      <c r="C44" s="328">
        <v>117.9</v>
      </c>
      <c r="D44" s="329">
        <v>117.53333333333335</v>
      </c>
      <c r="E44" s="329">
        <v>116.7166666666667</v>
      </c>
      <c r="F44" s="329">
        <v>115.53333333333335</v>
      </c>
      <c r="G44" s="329">
        <v>114.7166666666667</v>
      </c>
      <c r="H44" s="329">
        <v>118.7166666666667</v>
      </c>
      <c r="I44" s="329">
        <v>119.53333333333333</v>
      </c>
      <c r="J44" s="329">
        <v>120.7166666666667</v>
      </c>
      <c r="K44" s="328">
        <v>118.35</v>
      </c>
      <c r="L44" s="328">
        <v>116.35</v>
      </c>
      <c r="M44" s="328">
        <v>132.9958</v>
      </c>
      <c r="N44" s="1"/>
      <c r="O44" s="1"/>
    </row>
    <row r="45" spans="1:15" ht="12.75" customHeight="1">
      <c r="A45" s="30">
        <v>35</v>
      </c>
      <c r="B45" s="347" t="s">
        <v>57</v>
      </c>
      <c r="C45" s="328">
        <v>3028.95</v>
      </c>
      <c r="D45" s="329">
        <v>3043.75</v>
      </c>
      <c r="E45" s="329">
        <v>2976.3</v>
      </c>
      <c r="F45" s="329">
        <v>2923.65</v>
      </c>
      <c r="G45" s="329">
        <v>2856.2000000000003</v>
      </c>
      <c r="H45" s="329">
        <v>3096.4</v>
      </c>
      <c r="I45" s="329">
        <v>3163.85</v>
      </c>
      <c r="J45" s="329">
        <v>3216.5</v>
      </c>
      <c r="K45" s="328">
        <v>3111.2</v>
      </c>
      <c r="L45" s="328">
        <v>2991.1</v>
      </c>
      <c r="M45" s="328">
        <v>30.142060000000001</v>
      </c>
      <c r="N45" s="1"/>
      <c r="O45" s="1"/>
    </row>
    <row r="46" spans="1:15" ht="12.75" customHeight="1">
      <c r="A46" s="30">
        <v>36</v>
      </c>
      <c r="B46" s="347" t="s">
        <v>305</v>
      </c>
      <c r="C46" s="328">
        <v>168.8</v>
      </c>
      <c r="D46" s="329">
        <v>170.01666666666665</v>
      </c>
      <c r="E46" s="329">
        <v>166.93333333333331</v>
      </c>
      <c r="F46" s="329">
        <v>165.06666666666666</v>
      </c>
      <c r="G46" s="329">
        <v>161.98333333333332</v>
      </c>
      <c r="H46" s="329">
        <v>171.8833333333333</v>
      </c>
      <c r="I46" s="329">
        <v>174.96666666666667</v>
      </c>
      <c r="J46" s="329">
        <v>176.83333333333329</v>
      </c>
      <c r="K46" s="328">
        <v>173.1</v>
      </c>
      <c r="L46" s="328">
        <v>168.15</v>
      </c>
      <c r="M46" s="328">
        <v>1.99702</v>
      </c>
      <c r="N46" s="1"/>
      <c r="O46" s="1"/>
    </row>
    <row r="47" spans="1:15" ht="12.75" customHeight="1">
      <c r="A47" s="30">
        <v>37</v>
      </c>
      <c r="B47" s="347" t="s">
        <v>307</v>
      </c>
      <c r="C47" s="328">
        <v>1905.95</v>
      </c>
      <c r="D47" s="329">
        <v>1913.3500000000001</v>
      </c>
      <c r="E47" s="329">
        <v>1877.6000000000004</v>
      </c>
      <c r="F47" s="329">
        <v>1849.2500000000002</v>
      </c>
      <c r="G47" s="329">
        <v>1813.5000000000005</v>
      </c>
      <c r="H47" s="329">
        <v>1941.7000000000003</v>
      </c>
      <c r="I47" s="329">
        <v>1977.4499999999998</v>
      </c>
      <c r="J47" s="329">
        <v>2005.8000000000002</v>
      </c>
      <c r="K47" s="328">
        <v>1949.1</v>
      </c>
      <c r="L47" s="328">
        <v>1885</v>
      </c>
      <c r="M47" s="328">
        <v>4.0534499999999998</v>
      </c>
      <c r="N47" s="1"/>
      <c r="O47" s="1"/>
    </row>
    <row r="48" spans="1:15" ht="12.75" customHeight="1">
      <c r="A48" s="30">
        <v>38</v>
      </c>
      <c r="B48" s="347" t="s">
        <v>306</v>
      </c>
      <c r="C48" s="328">
        <v>2652.35</v>
      </c>
      <c r="D48" s="329">
        <v>2636.1</v>
      </c>
      <c r="E48" s="329">
        <v>2608.1999999999998</v>
      </c>
      <c r="F48" s="329">
        <v>2564.0499999999997</v>
      </c>
      <c r="G48" s="329">
        <v>2536.1499999999996</v>
      </c>
      <c r="H48" s="329">
        <v>2680.25</v>
      </c>
      <c r="I48" s="329">
        <v>2708.1500000000005</v>
      </c>
      <c r="J48" s="329">
        <v>2752.3</v>
      </c>
      <c r="K48" s="328">
        <v>2664</v>
      </c>
      <c r="L48" s="328">
        <v>2591.9499999999998</v>
      </c>
      <c r="M48" s="328">
        <v>0.11176</v>
      </c>
      <c r="N48" s="1"/>
      <c r="O48" s="1"/>
    </row>
    <row r="49" spans="1:15" ht="12.75" customHeight="1">
      <c r="A49" s="30">
        <v>39</v>
      </c>
      <c r="B49" s="347" t="s">
        <v>241</v>
      </c>
      <c r="C49" s="328">
        <v>1667.9</v>
      </c>
      <c r="D49" s="329">
        <v>1628.7</v>
      </c>
      <c r="E49" s="329">
        <v>1589.5</v>
      </c>
      <c r="F49" s="329">
        <v>1511.1</v>
      </c>
      <c r="G49" s="329">
        <v>1471.8999999999999</v>
      </c>
      <c r="H49" s="329">
        <v>1707.1000000000001</v>
      </c>
      <c r="I49" s="329">
        <v>1746.3000000000004</v>
      </c>
      <c r="J49" s="329">
        <v>1824.7000000000003</v>
      </c>
      <c r="K49" s="328">
        <v>1667.9</v>
      </c>
      <c r="L49" s="328">
        <v>1550.3</v>
      </c>
      <c r="M49" s="328">
        <v>1.2317899999999999</v>
      </c>
      <c r="N49" s="1"/>
      <c r="O49" s="1"/>
    </row>
    <row r="50" spans="1:15" ht="12.75" customHeight="1">
      <c r="A50" s="30">
        <v>40</v>
      </c>
      <c r="B50" s="347" t="s">
        <v>308</v>
      </c>
      <c r="C50" s="328">
        <v>9082.0499999999993</v>
      </c>
      <c r="D50" s="329">
        <v>9129.0166666666646</v>
      </c>
      <c r="E50" s="329">
        <v>8912.8833333333296</v>
      </c>
      <c r="F50" s="329">
        <v>8743.7166666666653</v>
      </c>
      <c r="G50" s="329">
        <v>8527.5833333333303</v>
      </c>
      <c r="H50" s="329">
        <v>9298.1833333333288</v>
      </c>
      <c r="I50" s="329">
        <v>9514.3166666666639</v>
      </c>
      <c r="J50" s="329">
        <v>9683.4833333333281</v>
      </c>
      <c r="K50" s="328">
        <v>9345.15</v>
      </c>
      <c r="L50" s="328">
        <v>8959.85</v>
      </c>
      <c r="M50" s="328">
        <v>0.20585000000000001</v>
      </c>
      <c r="N50" s="1"/>
      <c r="O50" s="1"/>
    </row>
    <row r="51" spans="1:15" ht="12.75" customHeight="1">
      <c r="A51" s="30">
        <v>41</v>
      </c>
      <c r="B51" s="347" t="s">
        <v>59</v>
      </c>
      <c r="C51" s="328">
        <v>1209.3499999999999</v>
      </c>
      <c r="D51" s="329">
        <v>1199.8</v>
      </c>
      <c r="E51" s="329">
        <v>1178.5999999999999</v>
      </c>
      <c r="F51" s="329">
        <v>1147.8499999999999</v>
      </c>
      <c r="G51" s="329">
        <v>1126.6499999999999</v>
      </c>
      <c r="H51" s="329">
        <v>1230.55</v>
      </c>
      <c r="I51" s="329">
        <v>1251.7500000000002</v>
      </c>
      <c r="J51" s="329">
        <v>1282.5</v>
      </c>
      <c r="K51" s="328">
        <v>1221</v>
      </c>
      <c r="L51" s="328">
        <v>1169.05</v>
      </c>
      <c r="M51" s="328">
        <v>12.17121</v>
      </c>
      <c r="N51" s="1"/>
      <c r="O51" s="1"/>
    </row>
    <row r="52" spans="1:15" ht="12.75" customHeight="1">
      <c r="A52" s="30">
        <v>42</v>
      </c>
      <c r="B52" s="347" t="s">
        <v>60</v>
      </c>
      <c r="C52" s="328">
        <v>620.15</v>
      </c>
      <c r="D52" s="329">
        <v>620.0333333333333</v>
      </c>
      <c r="E52" s="329">
        <v>614.11666666666656</v>
      </c>
      <c r="F52" s="329">
        <v>608.08333333333326</v>
      </c>
      <c r="G52" s="329">
        <v>602.16666666666652</v>
      </c>
      <c r="H52" s="329">
        <v>626.06666666666661</v>
      </c>
      <c r="I52" s="329">
        <v>631.98333333333335</v>
      </c>
      <c r="J52" s="329">
        <v>638.01666666666665</v>
      </c>
      <c r="K52" s="328">
        <v>625.95000000000005</v>
      </c>
      <c r="L52" s="328">
        <v>614</v>
      </c>
      <c r="M52" s="328">
        <v>14.597329999999999</v>
      </c>
      <c r="N52" s="1"/>
      <c r="O52" s="1"/>
    </row>
    <row r="53" spans="1:15" ht="12.75" customHeight="1">
      <c r="A53" s="30">
        <v>43</v>
      </c>
      <c r="B53" s="347" t="s">
        <v>309</v>
      </c>
      <c r="C53" s="328">
        <v>478.7</v>
      </c>
      <c r="D53" s="329">
        <v>477.25</v>
      </c>
      <c r="E53" s="329">
        <v>472.5</v>
      </c>
      <c r="F53" s="329">
        <v>466.3</v>
      </c>
      <c r="G53" s="329">
        <v>461.55</v>
      </c>
      <c r="H53" s="329">
        <v>483.45</v>
      </c>
      <c r="I53" s="329">
        <v>488.2</v>
      </c>
      <c r="J53" s="329">
        <v>494.4</v>
      </c>
      <c r="K53" s="328">
        <v>482</v>
      </c>
      <c r="L53" s="328">
        <v>471.05</v>
      </c>
      <c r="M53" s="328">
        <v>0.85384000000000004</v>
      </c>
      <c r="N53" s="1"/>
      <c r="O53" s="1"/>
    </row>
    <row r="54" spans="1:15" ht="12.75" customHeight="1">
      <c r="A54" s="30">
        <v>44</v>
      </c>
      <c r="B54" s="347" t="s">
        <v>61</v>
      </c>
      <c r="C54" s="328">
        <v>750.25</v>
      </c>
      <c r="D54" s="329">
        <v>743.9</v>
      </c>
      <c r="E54" s="329">
        <v>731.34999999999991</v>
      </c>
      <c r="F54" s="329">
        <v>712.44999999999993</v>
      </c>
      <c r="G54" s="329">
        <v>699.89999999999986</v>
      </c>
      <c r="H54" s="329">
        <v>762.8</v>
      </c>
      <c r="I54" s="329">
        <v>775.34999999999991</v>
      </c>
      <c r="J54" s="329">
        <v>794.25</v>
      </c>
      <c r="K54" s="328">
        <v>756.45</v>
      </c>
      <c r="L54" s="328">
        <v>725</v>
      </c>
      <c r="M54" s="328">
        <v>116.91602</v>
      </c>
      <c r="N54" s="1"/>
      <c r="O54" s="1"/>
    </row>
    <row r="55" spans="1:15" ht="12.75" customHeight="1">
      <c r="A55" s="30">
        <v>45</v>
      </c>
      <c r="B55" s="347" t="s">
        <v>62</v>
      </c>
      <c r="C55" s="328">
        <v>3372.3</v>
      </c>
      <c r="D55" s="329">
        <v>3401.2000000000003</v>
      </c>
      <c r="E55" s="329">
        <v>3304.1000000000004</v>
      </c>
      <c r="F55" s="329">
        <v>3235.9</v>
      </c>
      <c r="G55" s="329">
        <v>3138.8</v>
      </c>
      <c r="H55" s="329">
        <v>3469.4000000000005</v>
      </c>
      <c r="I55" s="329">
        <v>3566.5</v>
      </c>
      <c r="J55" s="329">
        <v>3634.7000000000007</v>
      </c>
      <c r="K55" s="328">
        <v>3498.3</v>
      </c>
      <c r="L55" s="328">
        <v>3333</v>
      </c>
      <c r="M55" s="328">
        <v>9.8257999999999992</v>
      </c>
      <c r="N55" s="1"/>
      <c r="O55" s="1"/>
    </row>
    <row r="56" spans="1:15" ht="12.75" customHeight="1">
      <c r="A56" s="30">
        <v>46</v>
      </c>
      <c r="B56" s="347" t="s">
        <v>313</v>
      </c>
      <c r="C56" s="328">
        <v>162.5</v>
      </c>
      <c r="D56" s="329">
        <v>161.46666666666667</v>
      </c>
      <c r="E56" s="329">
        <v>159.03333333333333</v>
      </c>
      <c r="F56" s="329">
        <v>155.56666666666666</v>
      </c>
      <c r="G56" s="329">
        <v>153.13333333333333</v>
      </c>
      <c r="H56" s="329">
        <v>164.93333333333334</v>
      </c>
      <c r="I56" s="329">
        <v>167.36666666666667</v>
      </c>
      <c r="J56" s="329">
        <v>170.83333333333334</v>
      </c>
      <c r="K56" s="328">
        <v>163.9</v>
      </c>
      <c r="L56" s="328">
        <v>158</v>
      </c>
      <c r="M56" s="328">
        <v>3.3244400000000001</v>
      </c>
      <c r="N56" s="1"/>
      <c r="O56" s="1"/>
    </row>
    <row r="57" spans="1:15" ht="12.75" customHeight="1">
      <c r="A57" s="30">
        <v>47</v>
      </c>
      <c r="B57" s="347" t="s">
        <v>314</v>
      </c>
      <c r="C57" s="328">
        <v>1146.8</v>
      </c>
      <c r="D57" s="329">
        <v>1147.3500000000001</v>
      </c>
      <c r="E57" s="329">
        <v>1128.7000000000003</v>
      </c>
      <c r="F57" s="329">
        <v>1110.6000000000001</v>
      </c>
      <c r="G57" s="329">
        <v>1091.9500000000003</v>
      </c>
      <c r="H57" s="329">
        <v>1165.4500000000003</v>
      </c>
      <c r="I57" s="329">
        <v>1184.1000000000004</v>
      </c>
      <c r="J57" s="329">
        <v>1202.2000000000003</v>
      </c>
      <c r="K57" s="328">
        <v>1166</v>
      </c>
      <c r="L57" s="328">
        <v>1129.25</v>
      </c>
      <c r="M57" s="328">
        <v>0.33141999999999999</v>
      </c>
      <c r="N57" s="1"/>
      <c r="O57" s="1"/>
    </row>
    <row r="58" spans="1:15" ht="12.75" customHeight="1">
      <c r="A58" s="30">
        <v>48</v>
      </c>
      <c r="B58" s="347" t="s">
        <v>64</v>
      </c>
      <c r="C58" s="328">
        <v>16053</v>
      </c>
      <c r="D58" s="329">
        <v>15947.383333333333</v>
      </c>
      <c r="E58" s="329">
        <v>15737.616666666667</v>
      </c>
      <c r="F58" s="329">
        <v>15422.233333333334</v>
      </c>
      <c r="G58" s="329">
        <v>15212.466666666667</v>
      </c>
      <c r="H58" s="329">
        <v>16262.766666666666</v>
      </c>
      <c r="I58" s="329">
        <v>16472.533333333333</v>
      </c>
      <c r="J58" s="329">
        <v>16787.916666666664</v>
      </c>
      <c r="K58" s="328">
        <v>16157.15</v>
      </c>
      <c r="L58" s="328">
        <v>15632</v>
      </c>
      <c r="M58" s="328">
        <v>2.8171499999999998</v>
      </c>
      <c r="N58" s="1"/>
      <c r="O58" s="1"/>
    </row>
    <row r="59" spans="1:15" ht="12" customHeight="1">
      <c r="A59" s="30">
        <v>49</v>
      </c>
      <c r="B59" s="347" t="s">
        <v>246</v>
      </c>
      <c r="C59" s="328">
        <v>5101.7</v>
      </c>
      <c r="D59" s="329">
        <v>5140.9999999999991</v>
      </c>
      <c r="E59" s="329">
        <v>5042.3499999999985</v>
      </c>
      <c r="F59" s="329">
        <v>4982.9999999999991</v>
      </c>
      <c r="G59" s="329">
        <v>4884.3499999999985</v>
      </c>
      <c r="H59" s="329">
        <v>5200.3499999999985</v>
      </c>
      <c r="I59" s="329">
        <v>5298.9999999999982</v>
      </c>
      <c r="J59" s="329">
        <v>5358.3499999999985</v>
      </c>
      <c r="K59" s="328">
        <v>5239.6499999999996</v>
      </c>
      <c r="L59" s="328">
        <v>5081.6499999999996</v>
      </c>
      <c r="M59" s="328">
        <v>0.80781999999999998</v>
      </c>
      <c r="N59" s="1"/>
      <c r="O59" s="1"/>
    </row>
    <row r="60" spans="1:15" ht="12.75" customHeight="1">
      <c r="A60" s="30">
        <v>50</v>
      </c>
      <c r="B60" s="347" t="s">
        <v>65</v>
      </c>
      <c r="C60" s="328">
        <v>6831.55</v>
      </c>
      <c r="D60" s="329">
        <v>6843.3</v>
      </c>
      <c r="E60" s="329">
        <v>6750.25</v>
      </c>
      <c r="F60" s="329">
        <v>6668.95</v>
      </c>
      <c r="G60" s="329">
        <v>6575.9</v>
      </c>
      <c r="H60" s="329">
        <v>6924.6</v>
      </c>
      <c r="I60" s="329">
        <v>7017.6500000000015</v>
      </c>
      <c r="J60" s="329">
        <v>7098.9500000000007</v>
      </c>
      <c r="K60" s="328">
        <v>6936.35</v>
      </c>
      <c r="L60" s="328">
        <v>6762</v>
      </c>
      <c r="M60" s="328">
        <v>16.080089999999998</v>
      </c>
      <c r="N60" s="1"/>
      <c r="O60" s="1"/>
    </row>
    <row r="61" spans="1:15" ht="12.75" customHeight="1">
      <c r="A61" s="30">
        <v>51</v>
      </c>
      <c r="B61" s="347" t="s">
        <v>315</v>
      </c>
      <c r="C61" s="328">
        <v>2890.4</v>
      </c>
      <c r="D61" s="329">
        <v>2879.15</v>
      </c>
      <c r="E61" s="329">
        <v>2831.3</v>
      </c>
      <c r="F61" s="329">
        <v>2772.2000000000003</v>
      </c>
      <c r="G61" s="329">
        <v>2724.3500000000004</v>
      </c>
      <c r="H61" s="329">
        <v>2938.25</v>
      </c>
      <c r="I61" s="329">
        <v>2986.0999999999995</v>
      </c>
      <c r="J61" s="329">
        <v>3045.2</v>
      </c>
      <c r="K61" s="328">
        <v>2927</v>
      </c>
      <c r="L61" s="328">
        <v>2820.05</v>
      </c>
      <c r="M61" s="328">
        <v>0.58703000000000005</v>
      </c>
      <c r="N61" s="1"/>
      <c r="O61" s="1"/>
    </row>
    <row r="62" spans="1:15" ht="12.75" customHeight="1">
      <c r="A62" s="30">
        <v>52</v>
      </c>
      <c r="B62" s="347" t="s">
        <v>66</v>
      </c>
      <c r="C62" s="328">
        <v>1806.7</v>
      </c>
      <c r="D62" s="329">
        <v>1800.8999999999999</v>
      </c>
      <c r="E62" s="329">
        <v>1786.7999999999997</v>
      </c>
      <c r="F62" s="329">
        <v>1766.8999999999999</v>
      </c>
      <c r="G62" s="329">
        <v>1752.7999999999997</v>
      </c>
      <c r="H62" s="329">
        <v>1820.7999999999997</v>
      </c>
      <c r="I62" s="329">
        <v>1834.8999999999996</v>
      </c>
      <c r="J62" s="329">
        <v>1854.7999999999997</v>
      </c>
      <c r="K62" s="328">
        <v>1815</v>
      </c>
      <c r="L62" s="328">
        <v>1781</v>
      </c>
      <c r="M62" s="328">
        <v>3.4768500000000002</v>
      </c>
      <c r="N62" s="1"/>
      <c r="O62" s="1"/>
    </row>
    <row r="63" spans="1:15" ht="12.75" customHeight="1">
      <c r="A63" s="30">
        <v>53</v>
      </c>
      <c r="B63" s="347" t="s">
        <v>316</v>
      </c>
      <c r="C63" s="328">
        <v>410.45</v>
      </c>
      <c r="D63" s="329">
        <v>405.88333333333338</v>
      </c>
      <c r="E63" s="329">
        <v>398.26666666666677</v>
      </c>
      <c r="F63" s="329">
        <v>386.08333333333337</v>
      </c>
      <c r="G63" s="329">
        <v>378.46666666666675</v>
      </c>
      <c r="H63" s="329">
        <v>418.06666666666678</v>
      </c>
      <c r="I63" s="329">
        <v>425.68333333333345</v>
      </c>
      <c r="J63" s="329">
        <v>437.86666666666679</v>
      </c>
      <c r="K63" s="328">
        <v>413.5</v>
      </c>
      <c r="L63" s="328">
        <v>393.7</v>
      </c>
      <c r="M63" s="328">
        <v>24.760380000000001</v>
      </c>
      <c r="N63" s="1"/>
      <c r="O63" s="1"/>
    </row>
    <row r="64" spans="1:15" ht="12.75" customHeight="1">
      <c r="A64" s="30">
        <v>54</v>
      </c>
      <c r="B64" s="347" t="s">
        <v>67</v>
      </c>
      <c r="C64" s="328">
        <v>292.5</v>
      </c>
      <c r="D64" s="329">
        <v>294.48333333333329</v>
      </c>
      <c r="E64" s="329">
        <v>284.41666666666657</v>
      </c>
      <c r="F64" s="329">
        <v>276.33333333333326</v>
      </c>
      <c r="G64" s="329">
        <v>266.26666666666654</v>
      </c>
      <c r="H64" s="329">
        <v>302.56666666666661</v>
      </c>
      <c r="I64" s="329">
        <v>312.63333333333333</v>
      </c>
      <c r="J64" s="329">
        <v>320.71666666666664</v>
      </c>
      <c r="K64" s="328">
        <v>304.55</v>
      </c>
      <c r="L64" s="328">
        <v>286.39999999999998</v>
      </c>
      <c r="M64" s="328">
        <v>75.372309999999999</v>
      </c>
      <c r="N64" s="1"/>
      <c r="O64" s="1"/>
    </row>
    <row r="65" spans="1:15" ht="12.75" customHeight="1">
      <c r="A65" s="30">
        <v>55</v>
      </c>
      <c r="B65" s="347" t="s">
        <v>68</v>
      </c>
      <c r="C65" s="328">
        <v>103.1</v>
      </c>
      <c r="D65" s="329">
        <v>103.75</v>
      </c>
      <c r="E65" s="329">
        <v>101.1</v>
      </c>
      <c r="F65" s="329">
        <v>99.1</v>
      </c>
      <c r="G65" s="329">
        <v>96.449999999999989</v>
      </c>
      <c r="H65" s="329">
        <v>105.75</v>
      </c>
      <c r="I65" s="329">
        <v>108.4</v>
      </c>
      <c r="J65" s="329">
        <v>110.4</v>
      </c>
      <c r="K65" s="328">
        <v>106.4</v>
      </c>
      <c r="L65" s="328">
        <v>101.75</v>
      </c>
      <c r="M65" s="328">
        <v>474.75130999999999</v>
      </c>
      <c r="N65" s="1"/>
      <c r="O65" s="1"/>
    </row>
    <row r="66" spans="1:15" ht="12.75" customHeight="1">
      <c r="A66" s="30">
        <v>56</v>
      </c>
      <c r="B66" s="347" t="s">
        <v>247</v>
      </c>
      <c r="C66" s="328">
        <v>47.75</v>
      </c>
      <c r="D66" s="329">
        <v>47.366666666666667</v>
      </c>
      <c r="E66" s="329">
        <v>46.733333333333334</v>
      </c>
      <c r="F66" s="329">
        <v>45.716666666666669</v>
      </c>
      <c r="G66" s="329">
        <v>45.083333333333336</v>
      </c>
      <c r="H66" s="329">
        <v>48.383333333333333</v>
      </c>
      <c r="I66" s="329">
        <v>49.016666666666673</v>
      </c>
      <c r="J66" s="329">
        <v>50.033333333333331</v>
      </c>
      <c r="K66" s="328">
        <v>48</v>
      </c>
      <c r="L66" s="328">
        <v>46.35</v>
      </c>
      <c r="M66" s="328">
        <v>48.880629999999996</v>
      </c>
      <c r="N66" s="1"/>
      <c r="O66" s="1"/>
    </row>
    <row r="67" spans="1:15" ht="12.75" customHeight="1">
      <c r="A67" s="30">
        <v>57</v>
      </c>
      <c r="B67" s="347" t="s">
        <v>310</v>
      </c>
      <c r="C67" s="328">
        <v>2736.3</v>
      </c>
      <c r="D67" s="329">
        <v>2735.1666666666665</v>
      </c>
      <c r="E67" s="329">
        <v>2679.1333333333332</v>
      </c>
      <c r="F67" s="329">
        <v>2621.9666666666667</v>
      </c>
      <c r="G67" s="329">
        <v>2565.9333333333334</v>
      </c>
      <c r="H67" s="329">
        <v>2792.333333333333</v>
      </c>
      <c r="I67" s="329">
        <v>2848.3666666666668</v>
      </c>
      <c r="J67" s="329">
        <v>2905.5333333333328</v>
      </c>
      <c r="K67" s="328">
        <v>2791.2</v>
      </c>
      <c r="L67" s="328">
        <v>2678</v>
      </c>
      <c r="M67" s="328">
        <v>0.36947000000000002</v>
      </c>
      <c r="N67" s="1"/>
      <c r="O67" s="1"/>
    </row>
    <row r="68" spans="1:15" ht="12.75" customHeight="1">
      <c r="A68" s="30">
        <v>58</v>
      </c>
      <c r="B68" s="347" t="s">
        <v>69</v>
      </c>
      <c r="C68" s="328">
        <v>1819.8</v>
      </c>
      <c r="D68" s="329">
        <v>1818.6000000000001</v>
      </c>
      <c r="E68" s="329">
        <v>1793.9000000000003</v>
      </c>
      <c r="F68" s="329">
        <v>1768.0000000000002</v>
      </c>
      <c r="G68" s="329">
        <v>1743.3000000000004</v>
      </c>
      <c r="H68" s="329">
        <v>1844.5000000000002</v>
      </c>
      <c r="I68" s="329">
        <v>1869.2</v>
      </c>
      <c r="J68" s="329">
        <v>1895.1000000000001</v>
      </c>
      <c r="K68" s="328">
        <v>1843.3</v>
      </c>
      <c r="L68" s="328">
        <v>1792.7</v>
      </c>
      <c r="M68" s="328">
        <v>3.7156400000000001</v>
      </c>
      <c r="N68" s="1"/>
      <c r="O68" s="1"/>
    </row>
    <row r="69" spans="1:15" ht="12.75" customHeight="1">
      <c r="A69" s="30">
        <v>59</v>
      </c>
      <c r="B69" s="347" t="s">
        <v>318</v>
      </c>
      <c r="C69" s="328">
        <v>4409.8</v>
      </c>
      <c r="D69" s="329">
        <v>4421.2833333333328</v>
      </c>
      <c r="E69" s="329">
        <v>4354.5666666666657</v>
      </c>
      <c r="F69" s="329">
        <v>4299.333333333333</v>
      </c>
      <c r="G69" s="329">
        <v>4232.6166666666659</v>
      </c>
      <c r="H69" s="329">
        <v>4476.5166666666655</v>
      </c>
      <c r="I69" s="329">
        <v>4543.2333333333327</v>
      </c>
      <c r="J69" s="329">
        <v>4598.4666666666653</v>
      </c>
      <c r="K69" s="328">
        <v>4488</v>
      </c>
      <c r="L69" s="328">
        <v>4366.05</v>
      </c>
      <c r="M69" s="328">
        <v>7.3179999999999995E-2</v>
      </c>
      <c r="N69" s="1"/>
      <c r="O69" s="1"/>
    </row>
    <row r="70" spans="1:15" ht="12.75" customHeight="1">
      <c r="A70" s="30">
        <v>60</v>
      </c>
      <c r="B70" s="347" t="s">
        <v>248</v>
      </c>
      <c r="C70" s="328">
        <v>950.1</v>
      </c>
      <c r="D70" s="329">
        <v>950.20000000000016</v>
      </c>
      <c r="E70" s="329">
        <v>934.95000000000027</v>
      </c>
      <c r="F70" s="329">
        <v>919.80000000000007</v>
      </c>
      <c r="G70" s="329">
        <v>904.55000000000018</v>
      </c>
      <c r="H70" s="329">
        <v>965.35000000000036</v>
      </c>
      <c r="I70" s="329">
        <v>980.60000000000014</v>
      </c>
      <c r="J70" s="329">
        <v>995.75000000000045</v>
      </c>
      <c r="K70" s="328">
        <v>965.45</v>
      </c>
      <c r="L70" s="328">
        <v>935.05</v>
      </c>
      <c r="M70" s="328">
        <v>0.52442999999999995</v>
      </c>
      <c r="N70" s="1"/>
      <c r="O70" s="1"/>
    </row>
    <row r="71" spans="1:15" ht="12.75" customHeight="1">
      <c r="A71" s="30">
        <v>61</v>
      </c>
      <c r="B71" s="347" t="s">
        <v>319</v>
      </c>
      <c r="C71" s="328">
        <v>463.7</v>
      </c>
      <c r="D71" s="329">
        <v>465.76666666666671</v>
      </c>
      <c r="E71" s="329">
        <v>452.53333333333342</v>
      </c>
      <c r="F71" s="329">
        <v>441.36666666666673</v>
      </c>
      <c r="G71" s="329">
        <v>428.13333333333344</v>
      </c>
      <c r="H71" s="329">
        <v>476.93333333333339</v>
      </c>
      <c r="I71" s="329">
        <v>490.16666666666663</v>
      </c>
      <c r="J71" s="329">
        <v>501.33333333333337</v>
      </c>
      <c r="K71" s="328">
        <v>479</v>
      </c>
      <c r="L71" s="328">
        <v>454.6</v>
      </c>
      <c r="M71" s="328">
        <v>12.073219999999999</v>
      </c>
      <c r="N71" s="1"/>
      <c r="O71" s="1"/>
    </row>
    <row r="72" spans="1:15" ht="12.75" customHeight="1">
      <c r="A72" s="30">
        <v>62</v>
      </c>
      <c r="B72" s="347" t="s">
        <v>71</v>
      </c>
      <c r="C72" s="328">
        <v>216</v>
      </c>
      <c r="D72" s="329">
        <v>214.38333333333335</v>
      </c>
      <c r="E72" s="329">
        <v>209.16666666666671</v>
      </c>
      <c r="F72" s="329">
        <v>202.33333333333337</v>
      </c>
      <c r="G72" s="329">
        <v>197.11666666666673</v>
      </c>
      <c r="H72" s="329">
        <v>221.2166666666667</v>
      </c>
      <c r="I72" s="329">
        <v>226.43333333333334</v>
      </c>
      <c r="J72" s="329">
        <v>233.26666666666668</v>
      </c>
      <c r="K72" s="328">
        <v>219.6</v>
      </c>
      <c r="L72" s="328">
        <v>207.55</v>
      </c>
      <c r="M72" s="328">
        <v>172.02697000000001</v>
      </c>
      <c r="N72" s="1"/>
      <c r="O72" s="1"/>
    </row>
    <row r="73" spans="1:15" ht="12.75" customHeight="1">
      <c r="A73" s="30">
        <v>63</v>
      </c>
      <c r="B73" s="347" t="s">
        <v>311</v>
      </c>
      <c r="C73" s="328">
        <v>1554.1</v>
      </c>
      <c r="D73" s="329">
        <v>1558.3999999999999</v>
      </c>
      <c r="E73" s="329">
        <v>1535.6999999999998</v>
      </c>
      <c r="F73" s="329">
        <v>1517.3</v>
      </c>
      <c r="G73" s="329">
        <v>1494.6</v>
      </c>
      <c r="H73" s="329">
        <v>1576.7999999999997</v>
      </c>
      <c r="I73" s="329">
        <v>1599.5</v>
      </c>
      <c r="J73" s="329">
        <v>1617.8999999999996</v>
      </c>
      <c r="K73" s="328">
        <v>1581.1</v>
      </c>
      <c r="L73" s="328">
        <v>1540</v>
      </c>
      <c r="M73" s="328">
        <v>0.79476000000000002</v>
      </c>
      <c r="N73" s="1"/>
      <c r="O73" s="1"/>
    </row>
    <row r="74" spans="1:15" ht="12.75" customHeight="1">
      <c r="A74" s="30">
        <v>64</v>
      </c>
      <c r="B74" s="347" t="s">
        <v>72</v>
      </c>
      <c r="C74" s="328">
        <v>677.25</v>
      </c>
      <c r="D74" s="329">
        <v>675.5333333333333</v>
      </c>
      <c r="E74" s="329">
        <v>664.71666666666658</v>
      </c>
      <c r="F74" s="329">
        <v>652.18333333333328</v>
      </c>
      <c r="G74" s="329">
        <v>641.36666666666656</v>
      </c>
      <c r="H74" s="329">
        <v>688.06666666666661</v>
      </c>
      <c r="I74" s="329">
        <v>698.88333333333321</v>
      </c>
      <c r="J74" s="329">
        <v>711.41666666666663</v>
      </c>
      <c r="K74" s="328">
        <v>686.35</v>
      </c>
      <c r="L74" s="328">
        <v>663</v>
      </c>
      <c r="M74" s="328">
        <v>11.51867</v>
      </c>
      <c r="N74" s="1"/>
      <c r="O74" s="1"/>
    </row>
    <row r="75" spans="1:15" ht="12.75" customHeight="1">
      <c r="A75" s="30">
        <v>65</v>
      </c>
      <c r="B75" s="347" t="s">
        <v>73</v>
      </c>
      <c r="C75" s="328">
        <v>662.85</v>
      </c>
      <c r="D75" s="329">
        <v>662.61666666666667</v>
      </c>
      <c r="E75" s="329">
        <v>655.23333333333335</v>
      </c>
      <c r="F75" s="329">
        <v>647.61666666666667</v>
      </c>
      <c r="G75" s="329">
        <v>640.23333333333335</v>
      </c>
      <c r="H75" s="329">
        <v>670.23333333333335</v>
      </c>
      <c r="I75" s="329">
        <v>677.61666666666679</v>
      </c>
      <c r="J75" s="329">
        <v>685.23333333333335</v>
      </c>
      <c r="K75" s="328">
        <v>670</v>
      </c>
      <c r="L75" s="328">
        <v>655</v>
      </c>
      <c r="M75" s="328">
        <v>33.238529999999997</v>
      </c>
      <c r="N75" s="1"/>
      <c r="O75" s="1"/>
    </row>
    <row r="76" spans="1:15" ht="12.75" customHeight="1">
      <c r="A76" s="30">
        <v>66</v>
      </c>
      <c r="B76" s="347" t="s">
        <v>320</v>
      </c>
      <c r="C76" s="328">
        <v>11971.85</v>
      </c>
      <c r="D76" s="329">
        <v>12033.949999999999</v>
      </c>
      <c r="E76" s="329">
        <v>11867.899999999998</v>
      </c>
      <c r="F76" s="329">
        <v>11763.949999999999</v>
      </c>
      <c r="G76" s="329">
        <v>11597.899999999998</v>
      </c>
      <c r="H76" s="329">
        <v>12137.899999999998</v>
      </c>
      <c r="I76" s="329">
        <v>12303.949999999997</v>
      </c>
      <c r="J76" s="329">
        <v>12407.899999999998</v>
      </c>
      <c r="K76" s="328">
        <v>12200</v>
      </c>
      <c r="L76" s="328">
        <v>11930</v>
      </c>
      <c r="M76" s="328">
        <v>1.2710000000000001E-2</v>
      </c>
      <c r="N76" s="1"/>
      <c r="O76" s="1"/>
    </row>
    <row r="77" spans="1:15" ht="12.75" customHeight="1">
      <c r="A77" s="30">
        <v>67</v>
      </c>
      <c r="B77" s="347" t="s">
        <v>75</v>
      </c>
      <c r="C77" s="328">
        <v>674.25</v>
      </c>
      <c r="D77" s="329">
        <v>674.75</v>
      </c>
      <c r="E77" s="329">
        <v>665.5</v>
      </c>
      <c r="F77" s="329">
        <v>656.75</v>
      </c>
      <c r="G77" s="329">
        <v>647.5</v>
      </c>
      <c r="H77" s="329">
        <v>683.5</v>
      </c>
      <c r="I77" s="329">
        <v>692.75</v>
      </c>
      <c r="J77" s="329">
        <v>701.5</v>
      </c>
      <c r="K77" s="328">
        <v>684</v>
      </c>
      <c r="L77" s="328">
        <v>666</v>
      </c>
      <c r="M77" s="328">
        <v>102.20908</v>
      </c>
      <c r="N77" s="1"/>
      <c r="O77" s="1"/>
    </row>
    <row r="78" spans="1:15" ht="12.75" customHeight="1">
      <c r="A78" s="30">
        <v>68</v>
      </c>
      <c r="B78" s="347" t="s">
        <v>76</v>
      </c>
      <c r="C78" s="328">
        <v>50.4</v>
      </c>
      <c r="D78" s="329">
        <v>50.15</v>
      </c>
      <c r="E78" s="329">
        <v>49.3</v>
      </c>
      <c r="F78" s="329">
        <v>48.199999999999996</v>
      </c>
      <c r="G78" s="329">
        <v>47.349999999999994</v>
      </c>
      <c r="H78" s="329">
        <v>51.25</v>
      </c>
      <c r="I78" s="329">
        <v>52.100000000000009</v>
      </c>
      <c r="J78" s="329">
        <v>53.2</v>
      </c>
      <c r="K78" s="328">
        <v>51</v>
      </c>
      <c r="L78" s="328">
        <v>49.05</v>
      </c>
      <c r="M78" s="328">
        <v>337.34291999999999</v>
      </c>
      <c r="N78" s="1"/>
      <c r="O78" s="1"/>
    </row>
    <row r="79" spans="1:15" ht="12.75" customHeight="1">
      <c r="A79" s="30">
        <v>69</v>
      </c>
      <c r="B79" s="347" t="s">
        <v>77</v>
      </c>
      <c r="C79" s="328">
        <v>344.85</v>
      </c>
      <c r="D79" s="329">
        <v>347.11666666666662</v>
      </c>
      <c r="E79" s="329">
        <v>340.78333333333325</v>
      </c>
      <c r="F79" s="329">
        <v>336.71666666666664</v>
      </c>
      <c r="G79" s="329">
        <v>330.38333333333327</v>
      </c>
      <c r="H79" s="329">
        <v>351.18333333333322</v>
      </c>
      <c r="I79" s="329">
        <v>357.51666666666659</v>
      </c>
      <c r="J79" s="329">
        <v>361.5833333333332</v>
      </c>
      <c r="K79" s="328">
        <v>353.45</v>
      </c>
      <c r="L79" s="328">
        <v>343.05</v>
      </c>
      <c r="M79" s="328">
        <v>131.22595999999999</v>
      </c>
      <c r="N79" s="1"/>
      <c r="O79" s="1"/>
    </row>
    <row r="80" spans="1:15" ht="12.75" customHeight="1">
      <c r="A80" s="30">
        <v>70</v>
      </c>
      <c r="B80" s="347" t="s">
        <v>321</v>
      </c>
      <c r="C80" s="328">
        <v>1098.5999999999999</v>
      </c>
      <c r="D80" s="329">
        <v>1102.1833333333334</v>
      </c>
      <c r="E80" s="329">
        <v>1085.3666666666668</v>
      </c>
      <c r="F80" s="329">
        <v>1072.1333333333334</v>
      </c>
      <c r="G80" s="329">
        <v>1055.3166666666668</v>
      </c>
      <c r="H80" s="329">
        <v>1115.4166666666667</v>
      </c>
      <c r="I80" s="329">
        <v>1132.2333333333333</v>
      </c>
      <c r="J80" s="329">
        <v>1145.4666666666667</v>
      </c>
      <c r="K80" s="328">
        <v>1119</v>
      </c>
      <c r="L80" s="328">
        <v>1088.95</v>
      </c>
      <c r="M80" s="328">
        <v>0.79796999999999996</v>
      </c>
      <c r="N80" s="1"/>
      <c r="O80" s="1"/>
    </row>
    <row r="81" spans="1:15" ht="12.75" customHeight="1">
      <c r="A81" s="30">
        <v>71</v>
      </c>
      <c r="B81" s="347" t="s">
        <v>323</v>
      </c>
      <c r="C81" s="328">
        <v>5887.95</v>
      </c>
      <c r="D81" s="329">
        <v>5945.9833333333336</v>
      </c>
      <c r="E81" s="329">
        <v>5792.9666666666672</v>
      </c>
      <c r="F81" s="329">
        <v>5697.9833333333336</v>
      </c>
      <c r="G81" s="329">
        <v>5544.9666666666672</v>
      </c>
      <c r="H81" s="329">
        <v>6040.9666666666672</v>
      </c>
      <c r="I81" s="329">
        <v>6193.9833333333336</v>
      </c>
      <c r="J81" s="329">
        <v>6288.9666666666672</v>
      </c>
      <c r="K81" s="328">
        <v>6099</v>
      </c>
      <c r="L81" s="328">
        <v>5851</v>
      </c>
      <c r="M81" s="328">
        <v>8.8239999999999999E-2</v>
      </c>
      <c r="N81" s="1"/>
      <c r="O81" s="1"/>
    </row>
    <row r="82" spans="1:15" ht="12.75" customHeight="1">
      <c r="A82" s="30">
        <v>72</v>
      </c>
      <c r="B82" s="347" t="s">
        <v>324</v>
      </c>
      <c r="C82" s="328">
        <v>1049.4000000000001</v>
      </c>
      <c r="D82" s="329">
        <v>1057.4833333333333</v>
      </c>
      <c r="E82" s="329">
        <v>1028.1166666666668</v>
      </c>
      <c r="F82" s="329">
        <v>1006.8333333333335</v>
      </c>
      <c r="G82" s="329">
        <v>977.46666666666692</v>
      </c>
      <c r="H82" s="329">
        <v>1078.7666666666667</v>
      </c>
      <c r="I82" s="329">
        <v>1108.133333333333</v>
      </c>
      <c r="J82" s="329">
        <v>1129.4166666666665</v>
      </c>
      <c r="K82" s="328">
        <v>1086.8499999999999</v>
      </c>
      <c r="L82" s="328">
        <v>1036.2</v>
      </c>
      <c r="M82" s="328">
        <v>0.79703999999999997</v>
      </c>
      <c r="N82" s="1"/>
      <c r="O82" s="1"/>
    </row>
    <row r="83" spans="1:15" ht="12.75" customHeight="1">
      <c r="A83" s="30">
        <v>73</v>
      </c>
      <c r="B83" s="347" t="s">
        <v>78</v>
      </c>
      <c r="C83" s="328">
        <v>15518.75</v>
      </c>
      <c r="D83" s="329">
        <v>15559.9</v>
      </c>
      <c r="E83" s="329">
        <v>15378.849999999999</v>
      </c>
      <c r="F83" s="329">
        <v>15238.949999999999</v>
      </c>
      <c r="G83" s="329">
        <v>15057.899999999998</v>
      </c>
      <c r="H83" s="329">
        <v>15699.8</v>
      </c>
      <c r="I83" s="329">
        <v>15880.849999999999</v>
      </c>
      <c r="J83" s="329">
        <v>16020.75</v>
      </c>
      <c r="K83" s="328">
        <v>15740.95</v>
      </c>
      <c r="L83" s="328">
        <v>15420</v>
      </c>
      <c r="M83" s="328">
        <v>0.13753000000000001</v>
      </c>
      <c r="N83" s="1"/>
      <c r="O83" s="1"/>
    </row>
    <row r="84" spans="1:15" ht="12.75" customHeight="1">
      <c r="A84" s="30">
        <v>74</v>
      </c>
      <c r="B84" s="347" t="s">
        <v>80</v>
      </c>
      <c r="C84" s="328">
        <v>342.1</v>
      </c>
      <c r="D84" s="329">
        <v>346.2</v>
      </c>
      <c r="E84" s="329">
        <v>335.7</v>
      </c>
      <c r="F84" s="329">
        <v>329.3</v>
      </c>
      <c r="G84" s="329">
        <v>318.8</v>
      </c>
      <c r="H84" s="329">
        <v>352.59999999999997</v>
      </c>
      <c r="I84" s="329">
        <v>363.09999999999997</v>
      </c>
      <c r="J84" s="329">
        <v>369.49999999999994</v>
      </c>
      <c r="K84" s="328">
        <v>356.7</v>
      </c>
      <c r="L84" s="328">
        <v>339.8</v>
      </c>
      <c r="M84" s="328">
        <v>77.346019999999996</v>
      </c>
      <c r="N84" s="1"/>
      <c r="O84" s="1"/>
    </row>
    <row r="85" spans="1:15" ht="12.75" customHeight="1">
      <c r="A85" s="30">
        <v>75</v>
      </c>
      <c r="B85" s="347" t="s">
        <v>325</v>
      </c>
      <c r="C85" s="328">
        <v>495.2</v>
      </c>
      <c r="D85" s="329">
        <v>495.0333333333333</v>
      </c>
      <c r="E85" s="329">
        <v>490.31666666666661</v>
      </c>
      <c r="F85" s="329">
        <v>485.43333333333328</v>
      </c>
      <c r="G85" s="329">
        <v>480.71666666666658</v>
      </c>
      <c r="H85" s="329">
        <v>499.91666666666663</v>
      </c>
      <c r="I85" s="329">
        <v>504.63333333333333</v>
      </c>
      <c r="J85" s="329">
        <v>509.51666666666665</v>
      </c>
      <c r="K85" s="328">
        <v>499.75</v>
      </c>
      <c r="L85" s="328">
        <v>490.15</v>
      </c>
      <c r="M85" s="328">
        <v>3.0805199999999999</v>
      </c>
      <c r="N85" s="1"/>
      <c r="O85" s="1"/>
    </row>
    <row r="86" spans="1:15" ht="12.75" customHeight="1">
      <c r="A86" s="30">
        <v>76</v>
      </c>
      <c r="B86" s="347" t="s">
        <v>81</v>
      </c>
      <c r="C86" s="328">
        <v>3391.75</v>
      </c>
      <c r="D86" s="329">
        <v>3394.8166666666671</v>
      </c>
      <c r="E86" s="329">
        <v>3368.6833333333343</v>
      </c>
      <c r="F86" s="329">
        <v>3345.6166666666672</v>
      </c>
      <c r="G86" s="329">
        <v>3319.4833333333345</v>
      </c>
      <c r="H86" s="329">
        <v>3417.8833333333341</v>
      </c>
      <c r="I86" s="329">
        <v>3444.0166666666664</v>
      </c>
      <c r="J86" s="329">
        <v>3467.0833333333339</v>
      </c>
      <c r="K86" s="328">
        <v>3420.95</v>
      </c>
      <c r="L86" s="328">
        <v>3371.75</v>
      </c>
      <c r="M86" s="328">
        <v>4.1658200000000001</v>
      </c>
      <c r="N86" s="1"/>
      <c r="O86" s="1"/>
    </row>
    <row r="87" spans="1:15" ht="12.75" customHeight="1">
      <c r="A87" s="30">
        <v>77</v>
      </c>
      <c r="B87" s="347" t="s">
        <v>312</v>
      </c>
      <c r="C87" s="328">
        <v>2009.25</v>
      </c>
      <c r="D87" s="329">
        <v>1986.25</v>
      </c>
      <c r="E87" s="329">
        <v>1944.05</v>
      </c>
      <c r="F87" s="329">
        <v>1878.85</v>
      </c>
      <c r="G87" s="329">
        <v>1836.6499999999999</v>
      </c>
      <c r="H87" s="329">
        <v>2051.4499999999998</v>
      </c>
      <c r="I87" s="329">
        <v>2093.6499999999996</v>
      </c>
      <c r="J87" s="329">
        <v>2158.8500000000004</v>
      </c>
      <c r="K87" s="328">
        <v>2028.45</v>
      </c>
      <c r="L87" s="328">
        <v>1921.05</v>
      </c>
      <c r="M87" s="328">
        <v>10.102270000000001</v>
      </c>
      <c r="N87" s="1"/>
      <c r="O87" s="1"/>
    </row>
    <row r="88" spans="1:15" ht="12.75" customHeight="1">
      <c r="A88" s="30">
        <v>78</v>
      </c>
      <c r="B88" s="347" t="s">
        <v>322</v>
      </c>
      <c r="C88" s="328">
        <v>421.15</v>
      </c>
      <c r="D88" s="329">
        <v>416.2</v>
      </c>
      <c r="E88" s="329">
        <v>407.4</v>
      </c>
      <c r="F88" s="329">
        <v>393.65</v>
      </c>
      <c r="G88" s="329">
        <v>384.84999999999997</v>
      </c>
      <c r="H88" s="329">
        <v>429.95</v>
      </c>
      <c r="I88" s="329">
        <v>438.75000000000006</v>
      </c>
      <c r="J88" s="329">
        <v>452.5</v>
      </c>
      <c r="K88" s="328">
        <v>425</v>
      </c>
      <c r="L88" s="328">
        <v>402.45</v>
      </c>
      <c r="M88" s="328">
        <v>34.658369999999998</v>
      </c>
      <c r="N88" s="1"/>
      <c r="O88" s="1"/>
    </row>
    <row r="89" spans="1:15" ht="12.75" customHeight="1">
      <c r="A89" s="30">
        <v>79</v>
      </c>
      <c r="B89" s="347" t="s">
        <v>82</v>
      </c>
      <c r="C89" s="328">
        <v>355.05</v>
      </c>
      <c r="D89" s="329">
        <v>357.16666666666669</v>
      </c>
      <c r="E89" s="329">
        <v>350.78333333333336</v>
      </c>
      <c r="F89" s="329">
        <v>346.51666666666665</v>
      </c>
      <c r="G89" s="329">
        <v>340.13333333333333</v>
      </c>
      <c r="H89" s="329">
        <v>361.43333333333339</v>
      </c>
      <c r="I89" s="329">
        <v>367.81666666666672</v>
      </c>
      <c r="J89" s="329">
        <v>372.08333333333343</v>
      </c>
      <c r="K89" s="328">
        <v>363.55</v>
      </c>
      <c r="L89" s="328">
        <v>352.9</v>
      </c>
      <c r="M89" s="328">
        <v>9.0242699999999996</v>
      </c>
      <c r="N89" s="1"/>
      <c r="O89" s="1"/>
    </row>
    <row r="90" spans="1:15" ht="12.75" customHeight="1">
      <c r="A90" s="30">
        <v>80</v>
      </c>
      <c r="B90" s="347" t="s">
        <v>343</v>
      </c>
      <c r="C90" s="328">
        <v>2448.75</v>
      </c>
      <c r="D90" s="329">
        <v>2472.5166666666664</v>
      </c>
      <c r="E90" s="329">
        <v>2397.083333333333</v>
      </c>
      <c r="F90" s="329">
        <v>2345.4166666666665</v>
      </c>
      <c r="G90" s="329">
        <v>2269.9833333333331</v>
      </c>
      <c r="H90" s="329">
        <v>2524.1833333333329</v>
      </c>
      <c r="I90" s="329">
        <v>2599.6166666666663</v>
      </c>
      <c r="J90" s="329">
        <v>2651.2833333333328</v>
      </c>
      <c r="K90" s="328">
        <v>2547.9499999999998</v>
      </c>
      <c r="L90" s="328">
        <v>2420.85</v>
      </c>
      <c r="M90" s="328">
        <v>2.1918899999999999</v>
      </c>
      <c r="N90" s="1"/>
      <c r="O90" s="1"/>
    </row>
    <row r="91" spans="1:15" ht="12.75" customHeight="1">
      <c r="A91" s="30">
        <v>81</v>
      </c>
      <c r="B91" s="347" t="s">
        <v>83</v>
      </c>
      <c r="C91" s="328">
        <v>216.15</v>
      </c>
      <c r="D91" s="329">
        <v>215.75</v>
      </c>
      <c r="E91" s="329">
        <v>212.6</v>
      </c>
      <c r="F91" s="329">
        <v>209.04999999999998</v>
      </c>
      <c r="G91" s="329">
        <v>205.89999999999998</v>
      </c>
      <c r="H91" s="329">
        <v>219.3</v>
      </c>
      <c r="I91" s="329">
        <v>222.45</v>
      </c>
      <c r="J91" s="329">
        <v>226.00000000000003</v>
      </c>
      <c r="K91" s="328">
        <v>218.9</v>
      </c>
      <c r="L91" s="328">
        <v>212.2</v>
      </c>
      <c r="M91" s="328">
        <v>109.72135</v>
      </c>
      <c r="N91" s="1"/>
      <c r="O91" s="1"/>
    </row>
    <row r="92" spans="1:15" ht="12.75" customHeight="1">
      <c r="A92" s="30">
        <v>82</v>
      </c>
      <c r="B92" s="347" t="s">
        <v>329</v>
      </c>
      <c r="C92" s="328">
        <v>572.79999999999995</v>
      </c>
      <c r="D92" s="329">
        <v>572.23333333333323</v>
      </c>
      <c r="E92" s="329">
        <v>562.16666666666652</v>
      </c>
      <c r="F92" s="329">
        <v>551.5333333333333</v>
      </c>
      <c r="G92" s="329">
        <v>541.46666666666658</v>
      </c>
      <c r="H92" s="329">
        <v>582.86666666666645</v>
      </c>
      <c r="I92" s="329">
        <v>592.93333333333328</v>
      </c>
      <c r="J92" s="329">
        <v>603.56666666666638</v>
      </c>
      <c r="K92" s="328">
        <v>582.29999999999995</v>
      </c>
      <c r="L92" s="328">
        <v>561.6</v>
      </c>
      <c r="M92" s="328">
        <v>3.0151300000000001</v>
      </c>
      <c r="N92" s="1"/>
      <c r="O92" s="1"/>
    </row>
    <row r="93" spans="1:15" ht="12.75" customHeight="1">
      <c r="A93" s="30">
        <v>83</v>
      </c>
      <c r="B93" s="347" t="s">
        <v>330</v>
      </c>
      <c r="C93" s="328">
        <v>695.05</v>
      </c>
      <c r="D93" s="329">
        <v>686.23333333333323</v>
      </c>
      <c r="E93" s="329">
        <v>668.81666666666649</v>
      </c>
      <c r="F93" s="329">
        <v>642.58333333333326</v>
      </c>
      <c r="G93" s="329">
        <v>625.16666666666652</v>
      </c>
      <c r="H93" s="329">
        <v>712.46666666666647</v>
      </c>
      <c r="I93" s="329">
        <v>729.88333333333321</v>
      </c>
      <c r="J93" s="329">
        <v>756.11666666666645</v>
      </c>
      <c r="K93" s="328">
        <v>703.65</v>
      </c>
      <c r="L93" s="328">
        <v>660</v>
      </c>
      <c r="M93" s="328">
        <v>1.7298500000000001</v>
      </c>
      <c r="N93" s="1"/>
      <c r="O93" s="1"/>
    </row>
    <row r="94" spans="1:15" ht="12.75" customHeight="1">
      <c r="A94" s="30">
        <v>84</v>
      </c>
      <c r="B94" s="347" t="s">
        <v>332</v>
      </c>
      <c r="C94" s="328">
        <v>787</v>
      </c>
      <c r="D94" s="329">
        <v>781.2166666666667</v>
      </c>
      <c r="E94" s="329">
        <v>768.48333333333335</v>
      </c>
      <c r="F94" s="329">
        <v>749.9666666666667</v>
      </c>
      <c r="G94" s="329">
        <v>737.23333333333335</v>
      </c>
      <c r="H94" s="329">
        <v>799.73333333333335</v>
      </c>
      <c r="I94" s="329">
        <v>812.4666666666667</v>
      </c>
      <c r="J94" s="329">
        <v>830.98333333333335</v>
      </c>
      <c r="K94" s="328">
        <v>793.95</v>
      </c>
      <c r="L94" s="328">
        <v>762.7</v>
      </c>
      <c r="M94" s="328">
        <v>3.6020400000000001</v>
      </c>
      <c r="N94" s="1"/>
      <c r="O94" s="1"/>
    </row>
    <row r="95" spans="1:15" ht="12.75" customHeight="1">
      <c r="A95" s="30">
        <v>85</v>
      </c>
      <c r="B95" s="347" t="s">
        <v>250</v>
      </c>
      <c r="C95" s="328">
        <v>108.45</v>
      </c>
      <c r="D95" s="329">
        <v>108.16666666666667</v>
      </c>
      <c r="E95" s="329">
        <v>107.33333333333334</v>
      </c>
      <c r="F95" s="329">
        <v>106.21666666666667</v>
      </c>
      <c r="G95" s="329">
        <v>105.38333333333334</v>
      </c>
      <c r="H95" s="329">
        <v>109.28333333333335</v>
      </c>
      <c r="I95" s="329">
        <v>110.11666666666669</v>
      </c>
      <c r="J95" s="329">
        <v>111.23333333333335</v>
      </c>
      <c r="K95" s="328">
        <v>109</v>
      </c>
      <c r="L95" s="328">
        <v>107.05</v>
      </c>
      <c r="M95" s="328">
        <v>8.1790299999999991</v>
      </c>
      <c r="N95" s="1"/>
      <c r="O95" s="1"/>
    </row>
    <row r="96" spans="1:15" ht="12.75" customHeight="1">
      <c r="A96" s="30">
        <v>86</v>
      </c>
      <c r="B96" s="347" t="s">
        <v>326</v>
      </c>
      <c r="C96" s="328">
        <v>424.7</v>
      </c>
      <c r="D96" s="329">
        <v>433.95</v>
      </c>
      <c r="E96" s="329">
        <v>413.5</v>
      </c>
      <c r="F96" s="329">
        <v>402.3</v>
      </c>
      <c r="G96" s="329">
        <v>381.85</v>
      </c>
      <c r="H96" s="329">
        <v>445.15</v>
      </c>
      <c r="I96" s="329">
        <v>465.59999999999991</v>
      </c>
      <c r="J96" s="329">
        <v>476.79999999999995</v>
      </c>
      <c r="K96" s="328">
        <v>454.4</v>
      </c>
      <c r="L96" s="328">
        <v>422.75</v>
      </c>
      <c r="M96" s="328">
        <v>6.2782999999999998</v>
      </c>
      <c r="N96" s="1"/>
      <c r="O96" s="1"/>
    </row>
    <row r="97" spans="1:15" ht="12.75" customHeight="1">
      <c r="A97" s="30">
        <v>87</v>
      </c>
      <c r="B97" s="347" t="s">
        <v>335</v>
      </c>
      <c r="C97" s="328">
        <v>1397.8</v>
      </c>
      <c r="D97" s="329">
        <v>1390.3333333333333</v>
      </c>
      <c r="E97" s="329">
        <v>1358.6166666666666</v>
      </c>
      <c r="F97" s="329">
        <v>1319.4333333333334</v>
      </c>
      <c r="G97" s="329">
        <v>1287.7166666666667</v>
      </c>
      <c r="H97" s="329">
        <v>1429.5166666666664</v>
      </c>
      <c r="I97" s="329">
        <v>1461.2333333333331</v>
      </c>
      <c r="J97" s="329">
        <v>1500.4166666666663</v>
      </c>
      <c r="K97" s="328">
        <v>1422.05</v>
      </c>
      <c r="L97" s="328">
        <v>1351.15</v>
      </c>
      <c r="M97" s="328">
        <v>8.4420300000000008</v>
      </c>
      <c r="N97" s="1"/>
      <c r="O97" s="1"/>
    </row>
    <row r="98" spans="1:15" ht="12.75" customHeight="1">
      <c r="A98" s="30">
        <v>88</v>
      </c>
      <c r="B98" s="347" t="s">
        <v>333</v>
      </c>
      <c r="C98" s="328">
        <v>975.7</v>
      </c>
      <c r="D98" s="329">
        <v>975.83333333333337</v>
      </c>
      <c r="E98" s="329">
        <v>968.06666666666672</v>
      </c>
      <c r="F98" s="329">
        <v>960.43333333333339</v>
      </c>
      <c r="G98" s="329">
        <v>952.66666666666674</v>
      </c>
      <c r="H98" s="329">
        <v>983.4666666666667</v>
      </c>
      <c r="I98" s="329">
        <v>991.23333333333335</v>
      </c>
      <c r="J98" s="329">
        <v>998.86666666666667</v>
      </c>
      <c r="K98" s="328">
        <v>983.6</v>
      </c>
      <c r="L98" s="328">
        <v>968.2</v>
      </c>
      <c r="M98" s="328">
        <v>0.37319000000000002</v>
      </c>
      <c r="N98" s="1"/>
      <c r="O98" s="1"/>
    </row>
    <row r="99" spans="1:15" ht="12.75" customHeight="1">
      <c r="A99" s="30">
        <v>89</v>
      </c>
      <c r="B99" s="347" t="s">
        <v>334</v>
      </c>
      <c r="C99" s="328">
        <v>18.350000000000001</v>
      </c>
      <c r="D99" s="329">
        <v>18.266666666666666</v>
      </c>
      <c r="E99" s="329">
        <v>18.083333333333332</v>
      </c>
      <c r="F99" s="329">
        <v>17.816666666666666</v>
      </c>
      <c r="G99" s="329">
        <v>17.633333333333333</v>
      </c>
      <c r="H99" s="329">
        <v>18.533333333333331</v>
      </c>
      <c r="I99" s="329">
        <v>18.716666666666669</v>
      </c>
      <c r="J99" s="329">
        <v>18.983333333333331</v>
      </c>
      <c r="K99" s="328">
        <v>18.45</v>
      </c>
      <c r="L99" s="328">
        <v>18</v>
      </c>
      <c r="M99" s="328">
        <v>22.328209999999999</v>
      </c>
      <c r="N99" s="1"/>
      <c r="O99" s="1"/>
    </row>
    <row r="100" spans="1:15" ht="12.75" customHeight="1">
      <c r="A100" s="30">
        <v>90</v>
      </c>
      <c r="B100" s="347" t="s">
        <v>336</v>
      </c>
      <c r="C100" s="328">
        <v>594.95000000000005</v>
      </c>
      <c r="D100" s="329">
        <v>594.71666666666658</v>
      </c>
      <c r="E100" s="329">
        <v>591.03333333333319</v>
      </c>
      <c r="F100" s="329">
        <v>587.11666666666656</v>
      </c>
      <c r="G100" s="329">
        <v>583.43333333333317</v>
      </c>
      <c r="H100" s="329">
        <v>598.63333333333321</v>
      </c>
      <c r="I100" s="329">
        <v>602.31666666666661</v>
      </c>
      <c r="J100" s="329">
        <v>606.23333333333323</v>
      </c>
      <c r="K100" s="328">
        <v>598.4</v>
      </c>
      <c r="L100" s="328">
        <v>590.79999999999995</v>
      </c>
      <c r="M100" s="328">
        <v>1.79897</v>
      </c>
      <c r="N100" s="1"/>
      <c r="O100" s="1"/>
    </row>
    <row r="101" spans="1:15" ht="12.75" customHeight="1">
      <c r="A101" s="30">
        <v>91</v>
      </c>
      <c r="B101" s="347" t="s">
        <v>337</v>
      </c>
      <c r="C101" s="328">
        <v>755.35</v>
      </c>
      <c r="D101" s="329">
        <v>757.83333333333337</v>
      </c>
      <c r="E101" s="329">
        <v>742.56666666666672</v>
      </c>
      <c r="F101" s="329">
        <v>729.7833333333333</v>
      </c>
      <c r="G101" s="329">
        <v>714.51666666666665</v>
      </c>
      <c r="H101" s="329">
        <v>770.61666666666679</v>
      </c>
      <c r="I101" s="329">
        <v>785.88333333333344</v>
      </c>
      <c r="J101" s="329">
        <v>798.66666666666686</v>
      </c>
      <c r="K101" s="328">
        <v>773.1</v>
      </c>
      <c r="L101" s="328">
        <v>745.05</v>
      </c>
      <c r="M101" s="328">
        <v>1.67113</v>
      </c>
      <c r="N101" s="1"/>
      <c r="O101" s="1"/>
    </row>
    <row r="102" spans="1:15" ht="12.75" customHeight="1">
      <c r="A102" s="30">
        <v>92</v>
      </c>
      <c r="B102" s="347" t="s">
        <v>338</v>
      </c>
      <c r="C102" s="328">
        <v>4327.05</v>
      </c>
      <c r="D102" s="329">
        <v>4320.166666666667</v>
      </c>
      <c r="E102" s="329">
        <v>4191.8833333333341</v>
      </c>
      <c r="F102" s="329">
        <v>4056.7166666666672</v>
      </c>
      <c r="G102" s="329">
        <v>3928.4333333333343</v>
      </c>
      <c r="H102" s="329">
        <v>4455.3333333333339</v>
      </c>
      <c r="I102" s="329">
        <v>4583.6166666666668</v>
      </c>
      <c r="J102" s="329">
        <v>4718.7833333333338</v>
      </c>
      <c r="K102" s="328">
        <v>4448.45</v>
      </c>
      <c r="L102" s="328">
        <v>4185</v>
      </c>
      <c r="M102" s="328">
        <v>0.17679</v>
      </c>
      <c r="N102" s="1"/>
      <c r="O102" s="1"/>
    </row>
    <row r="103" spans="1:15" ht="12.75" customHeight="1">
      <c r="A103" s="30">
        <v>93</v>
      </c>
      <c r="B103" s="347" t="s">
        <v>249</v>
      </c>
      <c r="C103" s="328">
        <v>78</v>
      </c>
      <c r="D103" s="329">
        <v>77.983333333333334</v>
      </c>
      <c r="E103" s="329">
        <v>76.866666666666674</v>
      </c>
      <c r="F103" s="329">
        <v>75.733333333333334</v>
      </c>
      <c r="G103" s="329">
        <v>74.616666666666674</v>
      </c>
      <c r="H103" s="329">
        <v>79.116666666666674</v>
      </c>
      <c r="I103" s="329">
        <v>80.23333333333332</v>
      </c>
      <c r="J103" s="329">
        <v>81.366666666666674</v>
      </c>
      <c r="K103" s="328">
        <v>79.099999999999994</v>
      </c>
      <c r="L103" s="328">
        <v>76.849999999999994</v>
      </c>
      <c r="M103" s="328">
        <v>24.117080000000001</v>
      </c>
      <c r="N103" s="1"/>
      <c r="O103" s="1"/>
    </row>
    <row r="104" spans="1:15" ht="12.75" customHeight="1">
      <c r="A104" s="30">
        <v>94</v>
      </c>
      <c r="B104" s="347" t="s">
        <v>331</v>
      </c>
      <c r="C104" s="328">
        <v>597.75</v>
      </c>
      <c r="D104" s="329">
        <v>603.7833333333333</v>
      </c>
      <c r="E104" s="329">
        <v>584.71666666666658</v>
      </c>
      <c r="F104" s="329">
        <v>571.68333333333328</v>
      </c>
      <c r="G104" s="329">
        <v>552.61666666666656</v>
      </c>
      <c r="H104" s="329">
        <v>616.81666666666661</v>
      </c>
      <c r="I104" s="329">
        <v>635.88333333333321</v>
      </c>
      <c r="J104" s="329">
        <v>648.91666666666663</v>
      </c>
      <c r="K104" s="328">
        <v>622.85</v>
      </c>
      <c r="L104" s="328">
        <v>590.75</v>
      </c>
      <c r="M104" s="328">
        <v>5.37845</v>
      </c>
      <c r="N104" s="1"/>
      <c r="O104" s="1"/>
    </row>
    <row r="105" spans="1:15" ht="12.75" customHeight="1">
      <c r="A105" s="30">
        <v>95</v>
      </c>
      <c r="B105" s="347" t="s">
        <v>831</v>
      </c>
      <c r="C105" s="328">
        <v>169.7</v>
      </c>
      <c r="D105" s="329">
        <v>170.1</v>
      </c>
      <c r="E105" s="329">
        <v>166.2</v>
      </c>
      <c r="F105" s="329">
        <v>162.69999999999999</v>
      </c>
      <c r="G105" s="329">
        <v>158.79999999999998</v>
      </c>
      <c r="H105" s="329">
        <v>173.6</v>
      </c>
      <c r="I105" s="329">
        <v>177.50000000000003</v>
      </c>
      <c r="J105" s="329">
        <v>181</v>
      </c>
      <c r="K105" s="328">
        <v>174</v>
      </c>
      <c r="L105" s="328">
        <v>166.6</v>
      </c>
      <c r="M105" s="328">
        <v>18.17277</v>
      </c>
      <c r="N105" s="1"/>
      <c r="O105" s="1"/>
    </row>
    <row r="106" spans="1:15" ht="12.75" customHeight="1">
      <c r="A106" s="30">
        <v>96</v>
      </c>
      <c r="B106" s="347" t="s">
        <v>339</v>
      </c>
      <c r="C106" s="328">
        <v>258</v>
      </c>
      <c r="D106" s="329">
        <v>261.84999999999997</v>
      </c>
      <c r="E106" s="329">
        <v>251.69999999999993</v>
      </c>
      <c r="F106" s="329">
        <v>245.39999999999998</v>
      </c>
      <c r="G106" s="329">
        <v>235.24999999999994</v>
      </c>
      <c r="H106" s="329">
        <v>268.14999999999992</v>
      </c>
      <c r="I106" s="329">
        <v>278.2999999999999</v>
      </c>
      <c r="J106" s="329">
        <v>284.59999999999991</v>
      </c>
      <c r="K106" s="328">
        <v>272</v>
      </c>
      <c r="L106" s="328">
        <v>255.55</v>
      </c>
      <c r="M106" s="328">
        <v>2.8816000000000002</v>
      </c>
      <c r="N106" s="1"/>
      <c r="O106" s="1"/>
    </row>
    <row r="107" spans="1:15" ht="12.75" customHeight="1">
      <c r="A107" s="30">
        <v>97</v>
      </c>
      <c r="B107" s="347" t="s">
        <v>340</v>
      </c>
      <c r="C107" s="328">
        <v>386.7</v>
      </c>
      <c r="D107" s="329">
        <v>383.23333333333335</v>
      </c>
      <c r="E107" s="329">
        <v>376.4666666666667</v>
      </c>
      <c r="F107" s="329">
        <v>366.23333333333335</v>
      </c>
      <c r="G107" s="329">
        <v>359.4666666666667</v>
      </c>
      <c r="H107" s="329">
        <v>393.4666666666667</v>
      </c>
      <c r="I107" s="329">
        <v>400.23333333333335</v>
      </c>
      <c r="J107" s="329">
        <v>410.4666666666667</v>
      </c>
      <c r="K107" s="328">
        <v>390</v>
      </c>
      <c r="L107" s="328">
        <v>373</v>
      </c>
      <c r="M107" s="328">
        <v>12.23447</v>
      </c>
      <c r="N107" s="1"/>
      <c r="O107" s="1"/>
    </row>
    <row r="108" spans="1:15" ht="12.75" customHeight="1">
      <c r="A108" s="30">
        <v>98</v>
      </c>
      <c r="B108" s="347" t="s">
        <v>84</v>
      </c>
      <c r="C108" s="328">
        <v>679.45</v>
      </c>
      <c r="D108" s="329">
        <v>681.85</v>
      </c>
      <c r="E108" s="329">
        <v>665.90000000000009</v>
      </c>
      <c r="F108" s="329">
        <v>652.35</v>
      </c>
      <c r="G108" s="329">
        <v>636.40000000000009</v>
      </c>
      <c r="H108" s="329">
        <v>695.40000000000009</v>
      </c>
      <c r="I108" s="329">
        <v>711.35000000000014</v>
      </c>
      <c r="J108" s="329">
        <v>724.90000000000009</v>
      </c>
      <c r="K108" s="328">
        <v>697.8</v>
      </c>
      <c r="L108" s="328">
        <v>668.3</v>
      </c>
      <c r="M108" s="328">
        <v>24.015239999999999</v>
      </c>
      <c r="N108" s="1"/>
      <c r="O108" s="1"/>
    </row>
    <row r="109" spans="1:15" ht="12.75" customHeight="1">
      <c r="A109" s="30">
        <v>99</v>
      </c>
      <c r="B109" s="347" t="s">
        <v>341</v>
      </c>
      <c r="C109" s="328">
        <v>648</v>
      </c>
      <c r="D109" s="329">
        <v>646.08333333333337</v>
      </c>
      <c r="E109" s="329">
        <v>641.86666666666679</v>
      </c>
      <c r="F109" s="329">
        <v>635.73333333333346</v>
      </c>
      <c r="G109" s="329">
        <v>631.51666666666688</v>
      </c>
      <c r="H109" s="329">
        <v>652.2166666666667</v>
      </c>
      <c r="I109" s="329">
        <v>656.43333333333317</v>
      </c>
      <c r="J109" s="329">
        <v>662.56666666666661</v>
      </c>
      <c r="K109" s="328">
        <v>650.29999999999995</v>
      </c>
      <c r="L109" s="328">
        <v>639.95000000000005</v>
      </c>
      <c r="M109" s="328">
        <v>0.52834000000000003</v>
      </c>
      <c r="N109" s="1"/>
      <c r="O109" s="1"/>
    </row>
    <row r="110" spans="1:15" ht="12.75" customHeight="1">
      <c r="A110" s="30">
        <v>100</v>
      </c>
      <c r="B110" s="347" t="s">
        <v>85</v>
      </c>
      <c r="C110" s="328">
        <v>923.1</v>
      </c>
      <c r="D110" s="329">
        <v>921.83333333333337</v>
      </c>
      <c r="E110" s="329">
        <v>912.36666666666679</v>
      </c>
      <c r="F110" s="329">
        <v>901.63333333333344</v>
      </c>
      <c r="G110" s="329">
        <v>892.16666666666686</v>
      </c>
      <c r="H110" s="329">
        <v>932.56666666666672</v>
      </c>
      <c r="I110" s="329">
        <v>942.03333333333319</v>
      </c>
      <c r="J110" s="329">
        <v>952.76666666666665</v>
      </c>
      <c r="K110" s="328">
        <v>931.3</v>
      </c>
      <c r="L110" s="328">
        <v>911.1</v>
      </c>
      <c r="M110" s="328">
        <v>32.762599999999999</v>
      </c>
      <c r="N110" s="1"/>
      <c r="O110" s="1"/>
    </row>
    <row r="111" spans="1:15" ht="12.75" customHeight="1">
      <c r="A111" s="30">
        <v>101</v>
      </c>
      <c r="B111" s="347" t="s">
        <v>86</v>
      </c>
      <c r="C111" s="328">
        <v>184.8</v>
      </c>
      <c r="D111" s="329">
        <v>180.48333333333335</v>
      </c>
      <c r="E111" s="329">
        <v>175.31666666666669</v>
      </c>
      <c r="F111" s="329">
        <v>165.83333333333334</v>
      </c>
      <c r="G111" s="329">
        <v>160.66666666666669</v>
      </c>
      <c r="H111" s="329">
        <v>189.9666666666667</v>
      </c>
      <c r="I111" s="329">
        <v>195.13333333333333</v>
      </c>
      <c r="J111" s="329">
        <v>204.6166666666667</v>
      </c>
      <c r="K111" s="328">
        <v>185.65</v>
      </c>
      <c r="L111" s="328">
        <v>171</v>
      </c>
      <c r="M111" s="328">
        <v>726.48396000000002</v>
      </c>
      <c r="N111" s="1"/>
      <c r="O111" s="1"/>
    </row>
    <row r="112" spans="1:15" ht="12.75" customHeight="1">
      <c r="A112" s="30">
        <v>102</v>
      </c>
      <c r="B112" s="347" t="s">
        <v>342</v>
      </c>
      <c r="C112" s="328">
        <v>289.8</v>
      </c>
      <c r="D112" s="329">
        <v>288</v>
      </c>
      <c r="E112" s="329">
        <v>284</v>
      </c>
      <c r="F112" s="329">
        <v>278.2</v>
      </c>
      <c r="G112" s="329">
        <v>274.2</v>
      </c>
      <c r="H112" s="329">
        <v>293.8</v>
      </c>
      <c r="I112" s="329">
        <v>297.8</v>
      </c>
      <c r="J112" s="329">
        <v>303.60000000000002</v>
      </c>
      <c r="K112" s="328">
        <v>292</v>
      </c>
      <c r="L112" s="328">
        <v>282.2</v>
      </c>
      <c r="M112" s="328">
        <v>1.57345</v>
      </c>
      <c r="N112" s="1"/>
      <c r="O112" s="1"/>
    </row>
    <row r="113" spans="1:15" ht="12.75" customHeight="1">
      <c r="A113" s="30">
        <v>103</v>
      </c>
      <c r="B113" s="347" t="s">
        <v>88</v>
      </c>
      <c r="C113" s="328">
        <v>4492.45</v>
      </c>
      <c r="D113" s="329">
        <v>4507.416666666667</v>
      </c>
      <c r="E113" s="329">
        <v>4465.0333333333338</v>
      </c>
      <c r="F113" s="329">
        <v>4437.6166666666668</v>
      </c>
      <c r="G113" s="329">
        <v>4395.2333333333336</v>
      </c>
      <c r="H113" s="329">
        <v>4534.8333333333339</v>
      </c>
      <c r="I113" s="329">
        <v>4577.2166666666672</v>
      </c>
      <c r="J113" s="329">
        <v>4604.6333333333341</v>
      </c>
      <c r="K113" s="328">
        <v>4549.8</v>
      </c>
      <c r="L113" s="328">
        <v>4480</v>
      </c>
      <c r="M113" s="328">
        <v>2.2982300000000002</v>
      </c>
      <c r="N113" s="1"/>
      <c r="O113" s="1"/>
    </row>
    <row r="114" spans="1:15" ht="12.75" customHeight="1">
      <c r="A114" s="30">
        <v>104</v>
      </c>
      <c r="B114" s="347" t="s">
        <v>89</v>
      </c>
      <c r="C114" s="328">
        <v>1447.5</v>
      </c>
      <c r="D114" s="329">
        <v>1439.5333333333335</v>
      </c>
      <c r="E114" s="329">
        <v>1429.0666666666671</v>
      </c>
      <c r="F114" s="329">
        <v>1410.6333333333334</v>
      </c>
      <c r="G114" s="329">
        <v>1400.166666666667</v>
      </c>
      <c r="H114" s="329">
        <v>1457.9666666666672</v>
      </c>
      <c r="I114" s="329">
        <v>1468.4333333333338</v>
      </c>
      <c r="J114" s="329">
        <v>1486.8666666666672</v>
      </c>
      <c r="K114" s="328">
        <v>1450</v>
      </c>
      <c r="L114" s="328">
        <v>1421.1</v>
      </c>
      <c r="M114" s="328">
        <v>3.94137</v>
      </c>
      <c r="N114" s="1"/>
      <c r="O114" s="1"/>
    </row>
    <row r="115" spans="1:15" ht="12.75" customHeight="1">
      <c r="A115" s="30">
        <v>105</v>
      </c>
      <c r="B115" s="347" t="s">
        <v>90</v>
      </c>
      <c r="C115" s="328">
        <v>601.29999999999995</v>
      </c>
      <c r="D115" s="329">
        <v>599.56666666666661</v>
      </c>
      <c r="E115" s="329">
        <v>591.13333333333321</v>
      </c>
      <c r="F115" s="329">
        <v>580.96666666666658</v>
      </c>
      <c r="G115" s="329">
        <v>572.53333333333319</v>
      </c>
      <c r="H115" s="329">
        <v>609.73333333333323</v>
      </c>
      <c r="I115" s="329">
        <v>618.16666666666663</v>
      </c>
      <c r="J115" s="329">
        <v>628.33333333333326</v>
      </c>
      <c r="K115" s="328">
        <v>608</v>
      </c>
      <c r="L115" s="328">
        <v>589.4</v>
      </c>
      <c r="M115" s="328">
        <v>5.7542400000000002</v>
      </c>
      <c r="N115" s="1"/>
      <c r="O115" s="1"/>
    </row>
    <row r="116" spans="1:15" ht="12.75" customHeight="1">
      <c r="A116" s="30">
        <v>106</v>
      </c>
      <c r="B116" s="347" t="s">
        <v>91</v>
      </c>
      <c r="C116" s="328">
        <v>786.1</v>
      </c>
      <c r="D116" s="329">
        <v>781.73333333333346</v>
      </c>
      <c r="E116" s="329">
        <v>767.51666666666688</v>
      </c>
      <c r="F116" s="329">
        <v>748.93333333333339</v>
      </c>
      <c r="G116" s="329">
        <v>734.71666666666681</v>
      </c>
      <c r="H116" s="329">
        <v>800.31666666666695</v>
      </c>
      <c r="I116" s="329">
        <v>814.53333333333342</v>
      </c>
      <c r="J116" s="329">
        <v>833.11666666666702</v>
      </c>
      <c r="K116" s="328">
        <v>795.95</v>
      </c>
      <c r="L116" s="328">
        <v>763.15</v>
      </c>
      <c r="M116" s="328">
        <v>3.1790699999999998</v>
      </c>
      <c r="N116" s="1"/>
      <c r="O116" s="1"/>
    </row>
    <row r="117" spans="1:15" ht="12.75" customHeight="1">
      <c r="A117" s="30">
        <v>107</v>
      </c>
      <c r="B117" s="347" t="s">
        <v>344</v>
      </c>
      <c r="C117" s="328">
        <v>702.45</v>
      </c>
      <c r="D117" s="329">
        <v>713.28333333333342</v>
      </c>
      <c r="E117" s="329">
        <v>683.71666666666681</v>
      </c>
      <c r="F117" s="329">
        <v>664.98333333333335</v>
      </c>
      <c r="G117" s="329">
        <v>635.41666666666674</v>
      </c>
      <c r="H117" s="329">
        <v>732.01666666666688</v>
      </c>
      <c r="I117" s="329">
        <v>761.58333333333348</v>
      </c>
      <c r="J117" s="329">
        <v>780.31666666666695</v>
      </c>
      <c r="K117" s="328">
        <v>742.85</v>
      </c>
      <c r="L117" s="328">
        <v>694.55</v>
      </c>
      <c r="M117" s="328">
        <v>1.4237899999999999</v>
      </c>
      <c r="N117" s="1"/>
      <c r="O117" s="1"/>
    </row>
    <row r="118" spans="1:15" ht="12.75" customHeight="1">
      <c r="A118" s="30">
        <v>108</v>
      </c>
      <c r="B118" s="347" t="s">
        <v>327</v>
      </c>
      <c r="C118" s="328">
        <v>2784.45</v>
      </c>
      <c r="D118" s="329">
        <v>2808.15</v>
      </c>
      <c r="E118" s="329">
        <v>2741.3</v>
      </c>
      <c r="F118" s="329">
        <v>2698.15</v>
      </c>
      <c r="G118" s="329">
        <v>2631.3</v>
      </c>
      <c r="H118" s="329">
        <v>2851.3</v>
      </c>
      <c r="I118" s="329">
        <v>2918.1499999999996</v>
      </c>
      <c r="J118" s="329">
        <v>2961.3</v>
      </c>
      <c r="K118" s="328">
        <v>2875</v>
      </c>
      <c r="L118" s="328">
        <v>2765</v>
      </c>
      <c r="M118" s="328">
        <v>0.31947999999999999</v>
      </c>
      <c r="N118" s="1"/>
      <c r="O118" s="1"/>
    </row>
    <row r="119" spans="1:15" ht="12.75" customHeight="1">
      <c r="A119" s="30">
        <v>109</v>
      </c>
      <c r="B119" s="347" t="s">
        <v>251</v>
      </c>
      <c r="C119" s="328">
        <v>407.45</v>
      </c>
      <c r="D119" s="329">
        <v>414.45</v>
      </c>
      <c r="E119" s="329">
        <v>397.45</v>
      </c>
      <c r="F119" s="329">
        <v>387.45</v>
      </c>
      <c r="G119" s="329">
        <v>370.45</v>
      </c>
      <c r="H119" s="329">
        <v>424.45</v>
      </c>
      <c r="I119" s="329">
        <v>441.45</v>
      </c>
      <c r="J119" s="329">
        <v>451.45</v>
      </c>
      <c r="K119" s="328">
        <v>431.45</v>
      </c>
      <c r="L119" s="328">
        <v>404.45</v>
      </c>
      <c r="M119" s="328">
        <v>23.144590000000001</v>
      </c>
      <c r="N119" s="1"/>
      <c r="O119" s="1"/>
    </row>
    <row r="120" spans="1:15" ht="12.75" customHeight="1">
      <c r="A120" s="30">
        <v>110</v>
      </c>
      <c r="B120" s="347" t="s">
        <v>328</v>
      </c>
      <c r="C120" s="328">
        <v>217</v>
      </c>
      <c r="D120" s="329">
        <v>217.66666666666666</v>
      </c>
      <c r="E120" s="329">
        <v>212.33333333333331</v>
      </c>
      <c r="F120" s="329">
        <v>207.66666666666666</v>
      </c>
      <c r="G120" s="329">
        <v>202.33333333333331</v>
      </c>
      <c r="H120" s="329">
        <v>222.33333333333331</v>
      </c>
      <c r="I120" s="329">
        <v>227.66666666666663</v>
      </c>
      <c r="J120" s="329">
        <v>232.33333333333331</v>
      </c>
      <c r="K120" s="328">
        <v>223</v>
      </c>
      <c r="L120" s="328">
        <v>213</v>
      </c>
      <c r="M120" s="328">
        <v>1.1687700000000001</v>
      </c>
      <c r="N120" s="1"/>
      <c r="O120" s="1"/>
    </row>
    <row r="121" spans="1:15" ht="12.75" customHeight="1">
      <c r="A121" s="30">
        <v>111</v>
      </c>
      <c r="B121" s="347" t="s">
        <v>92</v>
      </c>
      <c r="C121" s="328">
        <v>120.4</v>
      </c>
      <c r="D121" s="329">
        <v>121.65000000000002</v>
      </c>
      <c r="E121" s="329">
        <v>118.40000000000003</v>
      </c>
      <c r="F121" s="329">
        <v>116.40000000000002</v>
      </c>
      <c r="G121" s="329">
        <v>113.15000000000003</v>
      </c>
      <c r="H121" s="329">
        <v>123.65000000000003</v>
      </c>
      <c r="I121" s="329">
        <v>126.9</v>
      </c>
      <c r="J121" s="329">
        <v>128.90000000000003</v>
      </c>
      <c r="K121" s="328">
        <v>124.9</v>
      </c>
      <c r="L121" s="328">
        <v>119.65</v>
      </c>
      <c r="M121" s="328">
        <v>30.110790000000001</v>
      </c>
      <c r="N121" s="1"/>
      <c r="O121" s="1"/>
    </row>
    <row r="122" spans="1:15" ht="12.75" customHeight="1">
      <c r="A122" s="30">
        <v>112</v>
      </c>
      <c r="B122" s="347" t="s">
        <v>93</v>
      </c>
      <c r="C122" s="328">
        <v>963.25</v>
      </c>
      <c r="D122" s="329">
        <v>959.43333333333339</v>
      </c>
      <c r="E122" s="329">
        <v>948.96666666666681</v>
      </c>
      <c r="F122" s="329">
        <v>934.68333333333339</v>
      </c>
      <c r="G122" s="329">
        <v>924.21666666666681</v>
      </c>
      <c r="H122" s="329">
        <v>973.71666666666681</v>
      </c>
      <c r="I122" s="329">
        <v>984.18333333333351</v>
      </c>
      <c r="J122" s="329">
        <v>998.46666666666681</v>
      </c>
      <c r="K122" s="328">
        <v>969.9</v>
      </c>
      <c r="L122" s="328">
        <v>945.15</v>
      </c>
      <c r="M122" s="328">
        <v>3.8988900000000002</v>
      </c>
      <c r="N122" s="1"/>
      <c r="O122" s="1"/>
    </row>
    <row r="123" spans="1:15" ht="12.75" customHeight="1">
      <c r="A123" s="30">
        <v>113</v>
      </c>
      <c r="B123" s="347" t="s">
        <v>345</v>
      </c>
      <c r="C123" s="328">
        <v>814.95</v>
      </c>
      <c r="D123" s="329">
        <v>819.04999999999984</v>
      </c>
      <c r="E123" s="329">
        <v>801.1999999999997</v>
      </c>
      <c r="F123" s="329">
        <v>787.44999999999982</v>
      </c>
      <c r="G123" s="329">
        <v>769.59999999999968</v>
      </c>
      <c r="H123" s="329">
        <v>832.79999999999973</v>
      </c>
      <c r="I123" s="329">
        <v>850.64999999999986</v>
      </c>
      <c r="J123" s="329">
        <v>864.39999999999975</v>
      </c>
      <c r="K123" s="328">
        <v>836.9</v>
      </c>
      <c r="L123" s="328">
        <v>805.3</v>
      </c>
      <c r="M123" s="328">
        <v>0.94033999999999995</v>
      </c>
      <c r="N123" s="1"/>
      <c r="O123" s="1"/>
    </row>
    <row r="124" spans="1:15" ht="12.75" customHeight="1">
      <c r="A124" s="30">
        <v>114</v>
      </c>
      <c r="B124" s="347" t="s">
        <v>94</v>
      </c>
      <c r="C124" s="328">
        <v>565.25</v>
      </c>
      <c r="D124" s="329">
        <v>564.65</v>
      </c>
      <c r="E124" s="329">
        <v>559.29999999999995</v>
      </c>
      <c r="F124" s="329">
        <v>553.35</v>
      </c>
      <c r="G124" s="329">
        <v>548</v>
      </c>
      <c r="H124" s="329">
        <v>570.59999999999991</v>
      </c>
      <c r="I124" s="329">
        <v>575.95000000000005</v>
      </c>
      <c r="J124" s="329">
        <v>581.89999999999986</v>
      </c>
      <c r="K124" s="328">
        <v>570</v>
      </c>
      <c r="L124" s="328">
        <v>558.70000000000005</v>
      </c>
      <c r="M124" s="328">
        <v>18.718810000000001</v>
      </c>
      <c r="N124" s="1"/>
      <c r="O124" s="1"/>
    </row>
    <row r="125" spans="1:15" ht="12.75" customHeight="1">
      <c r="A125" s="30">
        <v>115</v>
      </c>
      <c r="B125" s="347" t="s">
        <v>252</v>
      </c>
      <c r="C125" s="328">
        <v>1517.35</v>
      </c>
      <c r="D125" s="329">
        <v>1520.8999999999999</v>
      </c>
      <c r="E125" s="329">
        <v>1481.4499999999998</v>
      </c>
      <c r="F125" s="329">
        <v>1445.55</v>
      </c>
      <c r="G125" s="329">
        <v>1406.1</v>
      </c>
      <c r="H125" s="329">
        <v>1556.7999999999997</v>
      </c>
      <c r="I125" s="329">
        <v>1596.25</v>
      </c>
      <c r="J125" s="329">
        <v>1632.1499999999996</v>
      </c>
      <c r="K125" s="328">
        <v>1560.35</v>
      </c>
      <c r="L125" s="328">
        <v>1485</v>
      </c>
      <c r="M125" s="328">
        <v>4.0104800000000003</v>
      </c>
      <c r="N125" s="1"/>
      <c r="O125" s="1"/>
    </row>
    <row r="126" spans="1:15" ht="12.75" customHeight="1">
      <c r="A126" s="30">
        <v>116</v>
      </c>
      <c r="B126" s="347" t="s">
        <v>350</v>
      </c>
      <c r="C126" s="328">
        <v>269.10000000000002</v>
      </c>
      <c r="D126" s="329">
        <v>269.41666666666669</v>
      </c>
      <c r="E126" s="329">
        <v>260.83333333333337</v>
      </c>
      <c r="F126" s="329">
        <v>252.56666666666666</v>
      </c>
      <c r="G126" s="329">
        <v>243.98333333333335</v>
      </c>
      <c r="H126" s="329">
        <v>277.68333333333339</v>
      </c>
      <c r="I126" s="329">
        <v>286.26666666666677</v>
      </c>
      <c r="J126" s="329">
        <v>294.53333333333342</v>
      </c>
      <c r="K126" s="328">
        <v>278</v>
      </c>
      <c r="L126" s="328">
        <v>261.14999999999998</v>
      </c>
      <c r="M126" s="328">
        <v>7.7759799999999997</v>
      </c>
      <c r="N126" s="1"/>
      <c r="O126" s="1"/>
    </row>
    <row r="127" spans="1:15" ht="12.75" customHeight="1">
      <c r="A127" s="30">
        <v>117</v>
      </c>
      <c r="B127" s="347" t="s">
        <v>346</v>
      </c>
      <c r="C127" s="328">
        <v>73.650000000000006</v>
      </c>
      <c r="D127" s="329">
        <v>73.383333333333326</v>
      </c>
      <c r="E127" s="329">
        <v>71.966666666666654</v>
      </c>
      <c r="F127" s="329">
        <v>70.283333333333331</v>
      </c>
      <c r="G127" s="329">
        <v>68.86666666666666</v>
      </c>
      <c r="H127" s="329">
        <v>75.066666666666649</v>
      </c>
      <c r="I127" s="329">
        <v>76.483333333333334</v>
      </c>
      <c r="J127" s="329">
        <v>78.166666666666643</v>
      </c>
      <c r="K127" s="328">
        <v>74.8</v>
      </c>
      <c r="L127" s="328">
        <v>71.7</v>
      </c>
      <c r="M127" s="328">
        <v>7.6311299999999997</v>
      </c>
      <c r="N127" s="1"/>
      <c r="O127" s="1"/>
    </row>
    <row r="128" spans="1:15" ht="12.75" customHeight="1">
      <c r="A128" s="30">
        <v>118</v>
      </c>
      <c r="B128" s="347" t="s">
        <v>347</v>
      </c>
      <c r="C128" s="328">
        <v>1033.5</v>
      </c>
      <c r="D128" s="329">
        <v>1034.2666666666667</v>
      </c>
      <c r="E128" s="329">
        <v>1018.6333333333332</v>
      </c>
      <c r="F128" s="329">
        <v>1003.7666666666665</v>
      </c>
      <c r="G128" s="329">
        <v>988.1333333333331</v>
      </c>
      <c r="H128" s="329">
        <v>1049.1333333333332</v>
      </c>
      <c r="I128" s="329">
        <v>1064.7666666666669</v>
      </c>
      <c r="J128" s="329">
        <v>1079.6333333333334</v>
      </c>
      <c r="K128" s="328">
        <v>1049.9000000000001</v>
      </c>
      <c r="L128" s="328">
        <v>1019.4</v>
      </c>
      <c r="M128" s="328">
        <v>0.44758999999999999</v>
      </c>
      <c r="N128" s="1"/>
      <c r="O128" s="1"/>
    </row>
    <row r="129" spans="1:15" ht="12.75" customHeight="1">
      <c r="A129" s="30">
        <v>119</v>
      </c>
      <c r="B129" s="347" t="s">
        <v>95</v>
      </c>
      <c r="C129" s="328">
        <v>1941.65</v>
      </c>
      <c r="D129" s="329">
        <v>1968.6833333333334</v>
      </c>
      <c r="E129" s="329">
        <v>1908.3666666666668</v>
      </c>
      <c r="F129" s="329">
        <v>1875.0833333333335</v>
      </c>
      <c r="G129" s="329">
        <v>1814.7666666666669</v>
      </c>
      <c r="H129" s="329">
        <v>2001.9666666666667</v>
      </c>
      <c r="I129" s="329">
        <v>2062.2833333333333</v>
      </c>
      <c r="J129" s="329">
        <v>2095.5666666666666</v>
      </c>
      <c r="K129" s="328">
        <v>2029</v>
      </c>
      <c r="L129" s="328">
        <v>1935.4</v>
      </c>
      <c r="M129" s="328">
        <v>13.21644</v>
      </c>
      <c r="N129" s="1"/>
      <c r="O129" s="1"/>
    </row>
    <row r="130" spans="1:15" ht="12.75" customHeight="1">
      <c r="A130" s="30">
        <v>120</v>
      </c>
      <c r="B130" s="347" t="s">
        <v>348</v>
      </c>
      <c r="C130" s="328">
        <v>262.5</v>
      </c>
      <c r="D130" s="329">
        <v>261.41666666666669</v>
      </c>
      <c r="E130" s="329">
        <v>258.18333333333339</v>
      </c>
      <c r="F130" s="329">
        <v>253.86666666666673</v>
      </c>
      <c r="G130" s="329">
        <v>250.63333333333344</v>
      </c>
      <c r="H130" s="329">
        <v>265.73333333333335</v>
      </c>
      <c r="I130" s="329">
        <v>268.96666666666658</v>
      </c>
      <c r="J130" s="329">
        <v>273.2833333333333</v>
      </c>
      <c r="K130" s="328">
        <v>264.64999999999998</v>
      </c>
      <c r="L130" s="328">
        <v>257.10000000000002</v>
      </c>
      <c r="M130" s="328">
        <v>26.92625</v>
      </c>
      <c r="N130" s="1"/>
      <c r="O130" s="1"/>
    </row>
    <row r="131" spans="1:15" ht="12.75" customHeight="1">
      <c r="A131" s="30">
        <v>121</v>
      </c>
      <c r="B131" s="347" t="s">
        <v>253</v>
      </c>
      <c r="C131" s="328">
        <v>77</v>
      </c>
      <c r="D131" s="329">
        <v>77.683333333333337</v>
      </c>
      <c r="E131" s="329">
        <v>74.716666666666669</v>
      </c>
      <c r="F131" s="329">
        <v>72.433333333333337</v>
      </c>
      <c r="G131" s="329">
        <v>69.466666666666669</v>
      </c>
      <c r="H131" s="329">
        <v>79.966666666666669</v>
      </c>
      <c r="I131" s="329">
        <v>82.933333333333337</v>
      </c>
      <c r="J131" s="329">
        <v>85.216666666666669</v>
      </c>
      <c r="K131" s="328">
        <v>80.650000000000006</v>
      </c>
      <c r="L131" s="328">
        <v>75.400000000000006</v>
      </c>
      <c r="M131" s="328">
        <v>375.19004999999999</v>
      </c>
      <c r="N131" s="1"/>
      <c r="O131" s="1"/>
    </row>
    <row r="132" spans="1:15" ht="12.75" customHeight="1">
      <c r="A132" s="30">
        <v>122</v>
      </c>
      <c r="B132" s="347" t="s">
        <v>349</v>
      </c>
      <c r="C132" s="328">
        <v>735.15</v>
      </c>
      <c r="D132" s="329">
        <v>737.9666666666667</v>
      </c>
      <c r="E132" s="329">
        <v>727.18333333333339</v>
      </c>
      <c r="F132" s="329">
        <v>719.2166666666667</v>
      </c>
      <c r="G132" s="329">
        <v>708.43333333333339</v>
      </c>
      <c r="H132" s="329">
        <v>745.93333333333339</v>
      </c>
      <c r="I132" s="329">
        <v>756.7166666666667</v>
      </c>
      <c r="J132" s="329">
        <v>764.68333333333339</v>
      </c>
      <c r="K132" s="328">
        <v>748.75</v>
      </c>
      <c r="L132" s="328">
        <v>730</v>
      </c>
      <c r="M132" s="328">
        <v>0.56520999999999999</v>
      </c>
      <c r="N132" s="1"/>
      <c r="O132" s="1"/>
    </row>
    <row r="133" spans="1:15" ht="12.75" customHeight="1">
      <c r="A133" s="30">
        <v>123</v>
      </c>
      <c r="B133" s="347" t="s">
        <v>96</v>
      </c>
      <c r="C133" s="328">
        <v>4160.8999999999996</v>
      </c>
      <c r="D133" s="329">
        <v>4202.3499999999995</v>
      </c>
      <c r="E133" s="329">
        <v>4093.8499999999985</v>
      </c>
      <c r="F133" s="329">
        <v>4026.7999999999993</v>
      </c>
      <c r="G133" s="329">
        <v>3918.2999999999984</v>
      </c>
      <c r="H133" s="329">
        <v>4269.3999999999987</v>
      </c>
      <c r="I133" s="329">
        <v>4377.9000000000005</v>
      </c>
      <c r="J133" s="329">
        <v>4444.9499999999989</v>
      </c>
      <c r="K133" s="328">
        <v>4310.8500000000004</v>
      </c>
      <c r="L133" s="328">
        <v>4135.3</v>
      </c>
      <c r="M133" s="328">
        <v>5.7609399999999997</v>
      </c>
      <c r="N133" s="1"/>
      <c r="O133" s="1"/>
    </row>
    <row r="134" spans="1:15" ht="12.75" customHeight="1">
      <c r="A134" s="30">
        <v>124</v>
      </c>
      <c r="B134" s="347" t="s">
        <v>254</v>
      </c>
      <c r="C134" s="328">
        <v>4280.8</v>
      </c>
      <c r="D134" s="329">
        <v>4288.5999999999995</v>
      </c>
      <c r="E134" s="329">
        <v>4233.1999999999989</v>
      </c>
      <c r="F134" s="329">
        <v>4185.5999999999995</v>
      </c>
      <c r="G134" s="329">
        <v>4130.1999999999989</v>
      </c>
      <c r="H134" s="329">
        <v>4336.1999999999989</v>
      </c>
      <c r="I134" s="329">
        <v>4391.5999999999985</v>
      </c>
      <c r="J134" s="329">
        <v>4439.1999999999989</v>
      </c>
      <c r="K134" s="328">
        <v>4344</v>
      </c>
      <c r="L134" s="328">
        <v>4241</v>
      </c>
      <c r="M134" s="328">
        <v>2.0268799999999998</v>
      </c>
      <c r="N134" s="1"/>
      <c r="O134" s="1"/>
    </row>
    <row r="135" spans="1:15" ht="12.75" customHeight="1">
      <c r="A135" s="30">
        <v>125</v>
      </c>
      <c r="B135" s="347" t="s">
        <v>98</v>
      </c>
      <c r="C135" s="328">
        <v>346.85</v>
      </c>
      <c r="D135" s="329">
        <v>345.81666666666666</v>
      </c>
      <c r="E135" s="329">
        <v>341.13333333333333</v>
      </c>
      <c r="F135" s="329">
        <v>335.41666666666669</v>
      </c>
      <c r="G135" s="329">
        <v>330.73333333333335</v>
      </c>
      <c r="H135" s="329">
        <v>351.5333333333333</v>
      </c>
      <c r="I135" s="329">
        <v>356.21666666666658</v>
      </c>
      <c r="J135" s="329">
        <v>361.93333333333328</v>
      </c>
      <c r="K135" s="328">
        <v>350.5</v>
      </c>
      <c r="L135" s="328">
        <v>340.1</v>
      </c>
      <c r="M135" s="328">
        <v>68.542940000000002</v>
      </c>
      <c r="N135" s="1"/>
      <c r="O135" s="1"/>
    </row>
    <row r="136" spans="1:15" ht="12.75" customHeight="1">
      <c r="A136" s="30">
        <v>126</v>
      </c>
      <c r="B136" s="347" t="s">
        <v>245</v>
      </c>
      <c r="C136" s="328">
        <v>4295.1499999999996</v>
      </c>
      <c r="D136" s="329">
        <v>4337.3666666666659</v>
      </c>
      <c r="E136" s="329">
        <v>4227.7833333333319</v>
      </c>
      <c r="F136" s="329">
        <v>4160.4166666666661</v>
      </c>
      <c r="G136" s="329">
        <v>4050.8333333333321</v>
      </c>
      <c r="H136" s="329">
        <v>4404.7333333333318</v>
      </c>
      <c r="I136" s="329">
        <v>4514.3166666666657</v>
      </c>
      <c r="J136" s="329">
        <v>4581.6833333333316</v>
      </c>
      <c r="K136" s="328">
        <v>4446.95</v>
      </c>
      <c r="L136" s="328">
        <v>4270</v>
      </c>
      <c r="M136" s="328">
        <v>4.7950699999999999</v>
      </c>
      <c r="N136" s="1"/>
      <c r="O136" s="1"/>
    </row>
    <row r="137" spans="1:15" ht="12.75" customHeight="1">
      <c r="A137" s="30">
        <v>127</v>
      </c>
      <c r="B137" s="347" t="s">
        <v>99</v>
      </c>
      <c r="C137" s="328">
        <v>3853.15</v>
      </c>
      <c r="D137" s="329">
        <v>3913.85</v>
      </c>
      <c r="E137" s="329">
        <v>3764.2999999999997</v>
      </c>
      <c r="F137" s="329">
        <v>3675.45</v>
      </c>
      <c r="G137" s="329">
        <v>3525.8999999999996</v>
      </c>
      <c r="H137" s="329">
        <v>4002.7</v>
      </c>
      <c r="I137" s="329">
        <v>4152.25</v>
      </c>
      <c r="J137" s="329">
        <v>4241.1000000000004</v>
      </c>
      <c r="K137" s="328">
        <v>4063.4</v>
      </c>
      <c r="L137" s="328">
        <v>3825</v>
      </c>
      <c r="M137" s="328">
        <v>15.40635</v>
      </c>
      <c r="N137" s="1"/>
      <c r="O137" s="1"/>
    </row>
    <row r="138" spans="1:15" ht="12.75" customHeight="1">
      <c r="A138" s="30">
        <v>128</v>
      </c>
      <c r="B138" s="347" t="s">
        <v>564</v>
      </c>
      <c r="C138" s="328">
        <v>2130.1</v>
      </c>
      <c r="D138" s="329">
        <v>2149.6833333333329</v>
      </c>
      <c r="E138" s="329">
        <v>2101.516666666666</v>
      </c>
      <c r="F138" s="329">
        <v>2072.9333333333329</v>
      </c>
      <c r="G138" s="329">
        <v>2024.766666666666</v>
      </c>
      <c r="H138" s="329">
        <v>2178.266666666666</v>
      </c>
      <c r="I138" s="329">
        <v>2226.4333333333329</v>
      </c>
      <c r="J138" s="329">
        <v>2255.016666666666</v>
      </c>
      <c r="K138" s="328">
        <v>2197.85</v>
      </c>
      <c r="L138" s="328">
        <v>2121.1</v>
      </c>
      <c r="M138" s="328">
        <v>0.28893000000000002</v>
      </c>
      <c r="N138" s="1"/>
      <c r="O138" s="1"/>
    </row>
    <row r="139" spans="1:15" ht="12.75" customHeight="1">
      <c r="A139" s="30">
        <v>129</v>
      </c>
      <c r="B139" s="347" t="s">
        <v>354</v>
      </c>
      <c r="C139" s="328">
        <v>55.8</v>
      </c>
      <c r="D139" s="329">
        <v>55.599999999999994</v>
      </c>
      <c r="E139" s="329">
        <v>54.79999999999999</v>
      </c>
      <c r="F139" s="329">
        <v>53.8</v>
      </c>
      <c r="G139" s="329">
        <v>52.999999999999993</v>
      </c>
      <c r="H139" s="329">
        <v>56.599999999999987</v>
      </c>
      <c r="I139" s="329">
        <v>57.4</v>
      </c>
      <c r="J139" s="329">
        <v>58.399999999999984</v>
      </c>
      <c r="K139" s="328">
        <v>56.4</v>
      </c>
      <c r="L139" s="328">
        <v>54.6</v>
      </c>
      <c r="M139" s="328">
        <v>23.170439999999999</v>
      </c>
      <c r="N139" s="1"/>
      <c r="O139" s="1"/>
    </row>
    <row r="140" spans="1:15" ht="12.75" customHeight="1">
      <c r="A140" s="30">
        <v>130</v>
      </c>
      <c r="B140" s="347" t="s">
        <v>100</v>
      </c>
      <c r="C140" s="328">
        <v>2508.1</v>
      </c>
      <c r="D140" s="329">
        <v>2527.7833333333333</v>
      </c>
      <c r="E140" s="329">
        <v>2476.5666666666666</v>
      </c>
      <c r="F140" s="329">
        <v>2445.0333333333333</v>
      </c>
      <c r="G140" s="329">
        <v>2393.8166666666666</v>
      </c>
      <c r="H140" s="329">
        <v>2559.3166666666666</v>
      </c>
      <c r="I140" s="329">
        <v>2610.5333333333328</v>
      </c>
      <c r="J140" s="329">
        <v>2642.0666666666666</v>
      </c>
      <c r="K140" s="328">
        <v>2579</v>
      </c>
      <c r="L140" s="328">
        <v>2496.25</v>
      </c>
      <c r="M140" s="328">
        <v>6.3023499999999997</v>
      </c>
      <c r="N140" s="1"/>
      <c r="O140" s="1"/>
    </row>
    <row r="141" spans="1:15" ht="12.75" customHeight="1">
      <c r="A141" s="30">
        <v>131</v>
      </c>
      <c r="B141" s="347" t="s">
        <v>351</v>
      </c>
      <c r="C141" s="328">
        <v>408.2</v>
      </c>
      <c r="D141" s="329">
        <v>412</v>
      </c>
      <c r="E141" s="329">
        <v>401.8</v>
      </c>
      <c r="F141" s="329">
        <v>395.40000000000003</v>
      </c>
      <c r="G141" s="329">
        <v>385.20000000000005</v>
      </c>
      <c r="H141" s="329">
        <v>418.4</v>
      </c>
      <c r="I141" s="329">
        <v>428.6</v>
      </c>
      <c r="J141" s="329">
        <v>434.99999999999994</v>
      </c>
      <c r="K141" s="328">
        <v>422.2</v>
      </c>
      <c r="L141" s="328">
        <v>405.6</v>
      </c>
      <c r="M141" s="328">
        <v>4.1709199999999997</v>
      </c>
      <c r="N141" s="1"/>
      <c r="O141" s="1"/>
    </row>
    <row r="142" spans="1:15" ht="12.75" customHeight="1">
      <c r="A142" s="30">
        <v>132</v>
      </c>
      <c r="B142" s="347" t="s">
        <v>352</v>
      </c>
      <c r="C142" s="328">
        <v>128.65</v>
      </c>
      <c r="D142" s="329">
        <v>128.96666666666667</v>
      </c>
      <c r="E142" s="329">
        <v>126.93333333333334</v>
      </c>
      <c r="F142" s="329">
        <v>125.21666666666667</v>
      </c>
      <c r="G142" s="329">
        <v>123.18333333333334</v>
      </c>
      <c r="H142" s="329">
        <v>130.68333333333334</v>
      </c>
      <c r="I142" s="329">
        <v>132.7166666666667</v>
      </c>
      <c r="J142" s="329">
        <v>134.43333333333334</v>
      </c>
      <c r="K142" s="328">
        <v>131</v>
      </c>
      <c r="L142" s="328">
        <v>127.25</v>
      </c>
      <c r="M142" s="328">
        <v>1.99021</v>
      </c>
      <c r="N142" s="1"/>
      <c r="O142" s="1"/>
    </row>
    <row r="143" spans="1:15" ht="12.75" customHeight="1">
      <c r="A143" s="30">
        <v>133</v>
      </c>
      <c r="B143" s="347" t="s">
        <v>355</v>
      </c>
      <c r="C143" s="328">
        <v>351.55</v>
      </c>
      <c r="D143" s="329">
        <v>343.83333333333331</v>
      </c>
      <c r="E143" s="329">
        <v>331.71666666666664</v>
      </c>
      <c r="F143" s="329">
        <v>311.88333333333333</v>
      </c>
      <c r="G143" s="329">
        <v>299.76666666666665</v>
      </c>
      <c r="H143" s="329">
        <v>363.66666666666663</v>
      </c>
      <c r="I143" s="329">
        <v>375.7833333333333</v>
      </c>
      <c r="J143" s="329">
        <v>395.61666666666662</v>
      </c>
      <c r="K143" s="328">
        <v>355.95</v>
      </c>
      <c r="L143" s="328">
        <v>324</v>
      </c>
      <c r="M143" s="328">
        <v>8.8617899999999992</v>
      </c>
      <c r="N143" s="1"/>
      <c r="O143" s="1"/>
    </row>
    <row r="144" spans="1:15" ht="12.75" customHeight="1">
      <c r="A144" s="30">
        <v>134</v>
      </c>
      <c r="B144" s="347" t="s">
        <v>255</v>
      </c>
      <c r="C144" s="328">
        <v>493.55</v>
      </c>
      <c r="D144" s="329">
        <v>492.66666666666669</v>
      </c>
      <c r="E144" s="329">
        <v>485.63333333333338</v>
      </c>
      <c r="F144" s="329">
        <v>477.7166666666667</v>
      </c>
      <c r="G144" s="329">
        <v>470.68333333333339</v>
      </c>
      <c r="H144" s="329">
        <v>500.58333333333337</v>
      </c>
      <c r="I144" s="329">
        <v>507.61666666666667</v>
      </c>
      <c r="J144" s="329">
        <v>515.5333333333333</v>
      </c>
      <c r="K144" s="328">
        <v>499.7</v>
      </c>
      <c r="L144" s="328">
        <v>484.75</v>
      </c>
      <c r="M144" s="328">
        <v>2.9919099999999998</v>
      </c>
      <c r="N144" s="1"/>
      <c r="O144" s="1"/>
    </row>
    <row r="145" spans="1:15" ht="12.75" customHeight="1">
      <c r="A145" s="30">
        <v>135</v>
      </c>
      <c r="B145" s="347" t="s">
        <v>256</v>
      </c>
      <c r="C145" s="328">
        <v>1269.0999999999999</v>
      </c>
      <c r="D145" s="329">
        <v>1287.6166666666666</v>
      </c>
      <c r="E145" s="329">
        <v>1246.4833333333331</v>
      </c>
      <c r="F145" s="329">
        <v>1223.8666666666666</v>
      </c>
      <c r="G145" s="329">
        <v>1182.7333333333331</v>
      </c>
      <c r="H145" s="329">
        <v>1310.2333333333331</v>
      </c>
      <c r="I145" s="329">
        <v>1351.3666666666668</v>
      </c>
      <c r="J145" s="329">
        <v>1373.9833333333331</v>
      </c>
      <c r="K145" s="328">
        <v>1328.75</v>
      </c>
      <c r="L145" s="328">
        <v>1265</v>
      </c>
      <c r="M145" s="328">
        <v>1.25637</v>
      </c>
      <c r="N145" s="1"/>
      <c r="O145" s="1"/>
    </row>
    <row r="146" spans="1:15" ht="12.75" customHeight="1">
      <c r="A146" s="30">
        <v>136</v>
      </c>
      <c r="B146" s="347" t="s">
        <v>356</v>
      </c>
      <c r="C146" s="328">
        <v>61.5</v>
      </c>
      <c r="D146" s="329">
        <v>61.733333333333327</v>
      </c>
      <c r="E146" s="329">
        <v>60.616666666666653</v>
      </c>
      <c r="F146" s="329">
        <v>59.733333333333327</v>
      </c>
      <c r="G146" s="329">
        <v>58.616666666666653</v>
      </c>
      <c r="H146" s="329">
        <v>62.616666666666653</v>
      </c>
      <c r="I146" s="329">
        <v>63.733333333333327</v>
      </c>
      <c r="J146" s="329">
        <v>64.616666666666646</v>
      </c>
      <c r="K146" s="328">
        <v>62.85</v>
      </c>
      <c r="L146" s="328">
        <v>60.85</v>
      </c>
      <c r="M146" s="328">
        <v>10.02914</v>
      </c>
      <c r="N146" s="1"/>
      <c r="O146" s="1"/>
    </row>
    <row r="147" spans="1:15" ht="12.75" customHeight="1">
      <c r="A147" s="30">
        <v>137</v>
      </c>
      <c r="B147" s="347" t="s">
        <v>353</v>
      </c>
      <c r="C147" s="328">
        <v>158.30000000000001</v>
      </c>
      <c r="D147" s="329">
        <v>159.01666666666668</v>
      </c>
      <c r="E147" s="329">
        <v>156.78333333333336</v>
      </c>
      <c r="F147" s="329">
        <v>155.26666666666668</v>
      </c>
      <c r="G147" s="329">
        <v>153.03333333333336</v>
      </c>
      <c r="H147" s="329">
        <v>160.53333333333336</v>
      </c>
      <c r="I147" s="329">
        <v>162.76666666666665</v>
      </c>
      <c r="J147" s="329">
        <v>164.28333333333336</v>
      </c>
      <c r="K147" s="328">
        <v>161.25</v>
      </c>
      <c r="L147" s="328">
        <v>157.5</v>
      </c>
      <c r="M147" s="328">
        <v>1.4164000000000001</v>
      </c>
      <c r="N147" s="1"/>
      <c r="O147" s="1"/>
    </row>
    <row r="148" spans="1:15" ht="12.75" customHeight="1">
      <c r="A148" s="30">
        <v>138</v>
      </c>
      <c r="B148" s="347" t="s">
        <v>357</v>
      </c>
      <c r="C148" s="328">
        <v>103.5</v>
      </c>
      <c r="D148" s="329">
        <v>104.81666666666668</v>
      </c>
      <c r="E148" s="329">
        <v>101.83333333333336</v>
      </c>
      <c r="F148" s="329">
        <v>100.16666666666669</v>
      </c>
      <c r="G148" s="329">
        <v>97.183333333333366</v>
      </c>
      <c r="H148" s="329">
        <v>106.48333333333335</v>
      </c>
      <c r="I148" s="329">
        <v>109.46666666666667</v>
      </c>
      <c r="J148" s="329">
        <v>111.13333333333334</v>
      </c>
      <c r="K148" s="328">
        <v>107.8</v>
      </c>
      <c r="L148" s="328">
        <v>103.15</v>
      </c>
      <c r="M148" s="328">
        <v>4.67659</v>
      </c>
      <c r="N148" s="1"/>
      <c r="O148" s="1"/>
    </row>
    <row r="149" spans="1:15" ht="12.75" customHeight="1">
      <c r="A149" s="30">
        <v>139</v>
      </c>
      <c r="B149" s="347" t="s">
        <v>832</v>
      </c>
      <c r="C149" s="328">
        <v>51.4</v>
      </c>
      <c r="D149" s="329">
        <v>51.616666666666667</v>
      </c>
      <c r="E149" s="329">
        <v>50.383333333333333</v>
      </c>
      <c r="F149" s="329">
        <v>49.366666666666667</v>
      </c>
      <c r="G149" s="329">
        <v>48.133333333333333</v>
      </c>
      <c r="H149" s="329">
        <v>52.633333333333333</v>
      </c>
      <c r="I149" s="329">
        <v>53.866666666666667</v>
      </c>
      <c r="J149" s="329">
        <v>54.883333333333333</v>
      </c>
      <c r="K149" s="328">
        <v>52.85</v>
      </c>
      <c r="L149" s="328">
        <v>50.6</v>
      </c>
      <c r="M149" s="328">
        <v>3.6205400000000001</v>
      </c>
      <c r="N149" s="1"/>
      <c r="O149" s="1"/>
    </row>
    <row r="150" spans="1:15" ht="12.75" customHeight="1">
      <c r="A150" s="30">
        <v>140</v>
      </c>
      <c r="B150" s="347" t="s">
        <v>358</v>
      </c>
      <c r="C150" s="328">
        <v>669.65</v>
      </c>
      <c r="D150" s="329">
        <v>675.23333333333323</v>
      </c>
      <c r="E150" s="329">
        <v>660.51666666666642</v>
      </c>
      <c r="F150" s="329">
        <v>651.38333333333321</v>
      </c>
      <c r="G150" s="329">
        <v>636.6666666666664</v>
      </c>
      <c r="H150" s="329">
        <v>684.36666666666645</v>
      </c>
      <c r="I150" s="329">
        <v>699.08333333333337</v>
      </c>
      <c r="J150" s="329">
        <v>708.21666666666647</v>
      </c>
      <c r="K150" s="328">
        <v>689.95</v>
      </c>
      <c r="L150" s="328">
        <v>666.1</v>
      </c>
      <c r="M150" s="328">
        <v>0.51619999999999999</v>
      </c>
      <c r="N150" s="1"/>
      <c r="O150" s="1"/>
    </row>
    <row r="151" spans="1:15" ht="12.75" customHeight="1">
      <c r="A151" s="30">
        <v>141</v>
      </c>
      <c r="B151" s="347" t="s">
        <v>101</v>
      </c>
      <c r="C151" s="328">
        <v>1868.55</v>
      </c>
      <c r="D151" s="329">
        <v>1867.5833333333333</v>
      </c>
      <c r="E151" s="329">
        <v>1853.1666666666665</v>
      </c>
      <c r="F151" s="329">
        <v>1837.7833333333333</v>
      </c>
      <c r="G151" s="329">
        <v>1823.3666666666666</v>
      </c>
      <c r="H151" s="329">
        <v>1882.9666666666665</v>
      </c>
      <c r="I151" s="329">
        <v>1897.383333333333</v>
      </c>
      <c r="J151" s="329">
        <v>1912.7666666666664</v>
      </c>
      <c r="K151" s="328">
        <v>1882</v>
      </c>
      <c r="L151" s="328">
        <v>1852.2</v>
      </c>
      <c r="M151" s="328">
        <v>20.771190000000001</v>
      </c>
      <c r="N151" s="1"/>
      <c r="O151" s="1"/>
    </row>
    <row r="152" spans="1:15" ht="12.75" customHeight="1">
      <c r="A152" s="30">
        <v>142</v>
      </c>
      <c r="B152" s="347" t="s">
        <v>102</v>
      </c>
      <c r="C152" s="328">
        <v>148.4</v>
      </c>
      <c r="D152" s="329">
        <v>148.58333333333334</v>
      </c>
      <c r="E152" s="329">
        <v>146.86666666666667</v>
      </c>
      <c r="F152" s="329">
        <v>145.33333333333334</v>
      </c>
      <c r="G152" s="329">
        <v>143.61666666666667</v>
      </c>
      <c r="H152" s="329">
        <v>150.11666666666667</v>
      </c>
      <c r="I152" s="329">
        <v>151.83333333333331</v>
      </c>
      <c r="J152" s="329">
        <v>153.36666666666667</v>
      </c>
      <c r="K152" s="328">
        <v>150.30000000000001</v>
      </c>
      <c r="L152" s="328">
        <v>147.05000000000001</v>
      </c>
      <c r="M152" s="328">
        <v>19.478919999999999</v>
      </c>
      <c r="N152" s="1"/>
      <c r="O152" s="1"/>
    </row>
    <row r="153" spans="1:15" ht="12.75" customHeight="1">
      <c r="A153" s="30">
        <v>143</v>
      </c>
      <c r="B153" s="347" t="s">
        <v>833</v>
      </c>
      <c r="C153" s="328">
        <v>114.25</v>
      </c>
      <c r="D153" s="329">
        <v>114.38333333333333</v>
      </c>
      <c r="E153" s="329">
        <v>111.96666666666665</v>
      </c>
      <c r="F153" s="329">
        <v>109.68333333333332</v>
      </c>
      <c r="G153" s="329">
        <v>107.26666666666665</v>
      </c>
      <c r="H153" s="329">
        <v>116.66666666666666</v>
      </c>
      <c r="I153" s="329">
        <v>119.08333333333334</v>
      </c>
      <c r="J153" s="329">
        <v>121.36666666666666</v>
      </c>
      <c r="K153" s="328">
        <v>116.8</v>
      </c>
      <c r="L153" s="328">
        <v>112.1</v>
      </c>
      <c r="M153" s="328">
        <v>2.5803099999999999</v>
      </c>
      <c r="N153" s="1"/>
      <c r="O153" s="1"/>
    </row>
    <row r="154" spans="1:15" ht="12.75" customHeight="1">
      <c r="A154" s="30">
        <v>144</v>
      </c>
      <c r="B154" s="347" t="s">
        <v>359</v>
      </c>
      <c r="C154" s="328">
        <v>266.55</v>
      </c>
      <c r="D154" s="329">
        <v>268.51666666666665</v>
      </c>
      <c r="E154" s="329">
        <v>263.0333333333333</v>
      </c>
      <c r="F154" s="329">
        <v>259.51666666666665</v>
      </c>
      <c r="G154" s="329">
        <v>254.0333333333333</v>
      </c>
      <c r="H154" s="329">
        <v>272.0333333333333</v>
      </c>
      <c r="I154" s="329">
        <v>277.51666666666665</v>
      </c>
      <c r="J154" s="329">
        <v>281.0333333333333</v>
      </c>
      <c r="K154" s="328">
        <v>274</v>
      </c>
      <c r="L154" s="328">
        <v>265</v>
      </c>
      <c r="M154" s="328">
        <v>1.0279799999999999</v>
      </c>
      <c r="N154" s="1"/>
      <c r="O154" s="1"/>
    </row>
    <row r="155" spans="1:15" ht="12.75" customHeight="1">
      <c r="A155" s="30">
        <v>145</v>
      </c>
      <c r="B155" s="347" t="s">
        <v>103</v>
      </c>
      <c r="C155" s="328">
        <v>96.05</v>
      </c>
      <c r="D155" s="329">
        <v>96.15000000000002</v>
      </c>
      <c r="E155" s="329">
        <v>94.55000000000004</v>
      </c>
      <c r="F155" s="329">
        <v>93.050000000000026</v>
      </c>
      <c r="G155" s="329">
        <v>91.450000000000045</v>
      </c>
      <c r="H155" s="329">
        <v>97.650000000000034</v>
      </c>
      <c r="I155" s="329">
        <v>99.250000000000028</v>
      </c>
      <c r="J155" s="329">
        <v>100.75000000000003</v>
      </c>
      <c r="K155" s="328">
        <v>97.75</v>
      </c>
      <c r="L155" s="328">
        <v>94.65</v>
      </c>
      <c r="M155" s="328">
        <v>155.48463000000001</v>
      </c>
      <c r="N155" s="1"/>
      <c r="O155" s="1"/>
    </row>
    <row r="156" spans="1:15" ht="12.75" customHeight="1">
      <c r="A156" s="30">
        <v>146</v>
      </c>
      <c r="B156" s="347" t="s">
        <v>361</v>
      </c>
      <c r="C156" s="328">
        <v>408.7</v>
      </c>
      <c r="D156" s="329">
        <v>411.16666666666669</v>
      </c>
      <c r="E156" s="329">
        <v>402.98333333333335</v>
      </c>
      <c r="F156" s="329">
        <v>397.26666666666665</v>
      </c>
      <c r="G156" s="329">
        <v>389.08333333333331</v>
      </c>
      <c r="H156" s="329">
        <v>416.88333333333338</v>
      </c>
      <c r="I156" s="329">
        <v>425.06666666666666</v>
      </c>
      <c r="J156" s="329">
        <v>430.78333333333342</v>
      </c>
      <c r="K156" s="328">
        <v>419.35</v>
      </c>
      <c r="L156" s="328">
        <v>405.45</v>
      </c>
      <c r="M156" s="328">
        <v>1.1982999999999999</v>
      </c>
      <c r="N156" s="1"/>
      <c r="O156" s="1"/>
    </row>
    <row r="157" spans="1:15" ht="12.75" customHeight="1">
      <c r="A157" s="30">
        <v>147</v>
      </c>
      <c r="B157" s="347" t="s">
        <v>360</v>
      </c>
      <c r="C157" s="328">
        <v>4251.95</v>
      </c>
      <c r="D157" s="329">
        <v>4319.5999999999995</v>
      </c>
      <c r="E157" s="329">
        <v>4150.3499999999985</v>
      </c>
      <c r="F157" s="329">
        <v>4048.7499999999991</v>
      </c>
      <c r="G157" s="329">
        <v>3879.4999999999982</v>
      </c>
      <c r="H157" s="329">
        <v>4421.1999999999989</v>
      </c>
      <c r="I157" s="329">
        <v>4590.4500000000007</v>
      </c>
      <c r="J157" s="329">
        <v>4692.0499999999993</v>
      </c>
      <c r="K157" s="328">
        <v>4488.8500000000004</v>
      </c>
      <c r="L157" s="328">
        <v>4218</v>
      </c>
      <c r="M157" s="328">
        <v>1.0243100000000001</v>
      </c>
      <c r="N157" s="1"/>
      <c r="O157" s="1"/>
    </row>
    <row r="158" spans="1:15" ht="12.75" customHeight="1">
      <c r="A158" s="30">
        <v>148</v>
      </c>
      <c r="B158" s="347" t="s">
        <v>362</v>
      </c>
      <c r="C158" s="328">
        <v>151.4</v>
      </c>
      <c r="D158" s="329">
        <v>151.35</v>
      </c>
      <c r="E158" s="329">
        <v>149.25</v>
      </c>
      <c r="F158" s="329">
        <v>147.1</v>
      </c>
      <c r="G158" s="329">
        <v>145</v>
      </c>
      <c r="H158" s="329">
        <v>153.5</v>
      </c>
      <c r="I158" s="329">
        <v>155.59999999999997</v>
      </c>
      <c r="J158" s="329">
        <v>157.75</v>
      </c>
      <c r="K158" s="328">
        <v>153.44999999999999</v>
      </c>
      <c r="L158" s="328">
        <v>149.19999999999999</v>
      </c>
      <c r="M158" s="328">
        <v>6.31393</v>
      </c>
      <c r="N158" s="1"/>
      <c r="O158" s="1"/>
    </row>
    <row r="159" spans="1:15" ht="12.75" customHeight="1">
      <c r="A159" s="30">
        <v>149</v>
      </c>
      <c r="B159" s="347" t="s">
        <v>379</v>
      </c>
      <c r="C159" s="328">
        <v>2681</v>
      </c>
      <c r="D159" s="329">
        <v>2653.6333333333332</v>
      </c>
      <c r="E159" s="329">
        <v>2607.3666666666663</v>
      </c>
      <c r="F159" s="329">
        <v>2533.7333333333331</v>
      </c>
      <c r="G159" s="329">
        <v>2487.4666666666662</v>
      </c>
      <c r="H159" s="329">
        <v>2727.2666666666664</v>
      </c>
      <c r="I159" s="329">
        <v>2773.5333333333328</v>
      </c>
      <c r="J159" s="329">
        <v>2847.1666666666665</v>
      </c>
      <c r="K159" s="328">
        <v>2699.9</v>
      </c>
      <c r="L159" s="328">
        <v>2580</v>
      </c>
      <c r="M159" s="328">
        <v>0.57030000000000003</v>
      </c>
      <c r="N159" s="1"/>
      <c r="O159" s="1"/>
    </row>
    <row r="160" spans="1:15" ht="12.75" customHeight="1">
      <c r="A160" s="30">
        <v>150</v>
      </c>
      <c r="B160" s="347" t="s">
        <v>257</v>
      </c>
      <c r="C160" s="328">
        <v>246.65</v>
      </c>
      <c r="D160" s="329">
        <v>245.9</v>
      </c>
      <c r="E160" s="329">
        <v>242.8</v>
      </c>
      <c r="F160" s="329">
        <v>238.95000000000002</v>
      </c>
      <c r="G160" s="329">
        <v>235.85000000000002</v>
      </c>
      <c r="H160" s="329">
        <v>249.75</v>
      </c>
      <c r="I160" s="329">
        <v>252.84999999999997</v>
      </c>
      <c r="J160" s="329">
        <v>256.7</v>
      </c>
      <c r="K160" s="328">
        <v>249</v>
      </c>
      <c r="L160" s="328">
        <v>242.05</v>
      </c>
      <c r="M160" s="328">
        <v>10.087820000000001</v>
      </c>
      <c r="N160" s="1"/>
      <c r="O160" s="1"/>
    </row>
    <row r="161" spans="1:15" ht="12.75" customHeight="1">
      <c r="A161" s="30">
        <v>151</v>
      </c>
      <c r="B161" s="347" t="s">
        <v>365</v>
      </c>
      <c r="C161" s="328">
        <v>49.7</v>
      </c>
      <c r="D161" s="329">
        <v>50.316666666666663</v>
      </c>
      <c r="E161" s="329">
        <v>48.633333333333326</v>
      </c>
      <c r="F161" s="329">
        <v>47.566666666666663</v>
      </c>
      <c r="G161" s="329">
        <v>45.883333333333326</v>
      </c>
      <c r="H161" s="329">
        <v>51.383333333333326</v>
      </c>
      <c r="I161" s="329">
        <v>53.066666666666663</v>
      </c>
      <c r="J161" s="329">
        <v>54.133333333333326</v>
      </c>
      <c r="K161" s="328">
        <v>52</v>
      </c>
      <c r="L161" s="328">
        <v>49.25</v>
      </c>
      <c r="M161" s="328">
        <v>94.703699999999998</v>
      </c>
      <c r="N161" s="1"/>
      <c r="O161" s="1"/>
    </row>
    <row r="162" spans="1:15" ht="12.75" customHeight="1">
      <c r="A162" s="30">
        <v>152</v>
      </c>
      <c r="B162" s="347" t="s">
        <v>363</v>
      </c>
      <c r="C162" s="328">
        <v>126.85</v>
      </c>
      <c r="D162" s="329">
        <v>126.61666666666667</v>
      </c>
      <c r="E162" s="329">
        <v>125.23333333333335</v>
      </c>
      <c r="F162" s="329">
        <v>123.61666666666667</v>
      </c>
      <c r="G162" s="329">
        <v>122.23333333333335</v>
      </c>
      <c r="H162" s="329">
        <v>128.23333333333335</v>
      </c>
      <c r="I162" s="329">
        <v>129.61666666666667</v>
      </c>
      <c r="J162" s="329">
        <v>131.23333333333335</v>
      </c>
      <c r="K162" s="328">
        <v>128</v>
      </c>
      <c r="L162" s="328">
        <v>125</v>
      </c>
      <c r="M162" s="328">
        <v>26.802099999999999</v>
      </c>
      <c r="N162" s="1"/>
      <c r="O162" s="1"/>
    </row>
    <row r="163" spans="1:15" ht="12.75" customHeight="1">
      <c r="A163" s="30">
        <v>153</v>
      </c>
      <c r="B163" s="347" t="s">
        <v>378</v>
      </c>
      <c r="C163" s="328">
        <v>203.3</v>
      </c>
      <c r="D163" s="329">
        <v>200.98333333333335</v>
      </c>
      <c r="E163" s="329">
        <v>192.9666666666667</v>
      </c>
      <c r="F163" s="329">
        <v>182.63333333333335</v>
      </c>
      <c r="G163" s="329">
        <v>174.6166666666667</v>
      </c>
      <c r="H163" s="329">
        <v>211.31666666666669</v>
      </c>
      <c r="I163" s="329">
        <v>219.33333333333334</v>
      </c>
      <c r="J163" s="329">
        <v>229.66666666666669</v>
      </c>
      <c r="K163" s="328">
        <v>209</v>
      </c>
      <c r="L163" s="328">
        <v>190.65</v>
      </c>
      <c r="M163" s="328">
        <v>14.537330000000001</v>
      </c>
      <c r="N163" s="1"/>
      <c r="O163" s="1"/>
    </row>
    <row r="164" spans="1:15" ht="12.75" customHeight="1">
      <c r="A164" s="30">
        <v>154</v>
      </c>
      <c r="B164" s="347" t="s">
        <v>104</v>
      </c>
      <c r="C164" s="328">
        <v>152.55000000000001</v>
      </c>
      <c r="D164" s="329">
        <v>150.95000000000002</v>
      </c>
      <c r="E164" s="329">
        <v>147.10000000000002</v>
      </c>
      <c r="F164" s="329">
        <v>141.65</v>
      </c>
      <c r="G164" s="329">
        <v>137.80000000000001</v>
      </c>
      <c r="H164" s="329">
        <v>156.40000000000003</v>
      </c>
      <c r="I164" s="329">
        <v>160.25</v>
      </c>
      <c r="J164" s="329">
        <v>165.70000000000005</v>
      </c>
      <c r="K164" s="328">
        <v>154.80000000000001</v>
      </c>
      <c r="L164" s="328">
        <v>145.5</v>
      </c>
      <c r="M164" s="328">
        <v>344.37727999999998</v>
      </c>
      <c r="N164" s="1"/>
      <c r="O164" s="1"/>
    </row>
    <row r="165" spans="1:15" ht="12.75" customHeight="1">
      <c r="A165" s="30">
        <v>155</v>
      </c>
      <c r="B165" s="347" t="s">
        <v>367</v>
      </c>
      <c r="C165" s="328">
        <v>2790.05</v>
      </c>
      <c r="D165" s="329">
        <v>2767.4666666666667</v>
      </c>
      <c r="E165" s="329">
        <v>2722.5833333333335</v>
      </c>
      <c r="F165" s="329">
        <v>2655.1166666666668</v>
      </c>
      <c r="G165" s="329">
        <v>2610.2333333333336</v>
      </c>
      <c r="H165" s="329">
        <v>2834.9333333333334</v>
      </c>
      <c r="I165" s="329">
        <v>2879.8166666666666</v>
      </c>
      <c r="J165" s="329">
        <v>2947.2833333333333</v>
      </c>
      <c r="K165" s="328">
        <v>2812.35</v>
      </c>
      <c r="L165" s="328">
        <v>2700</v>
      </c>
      <c r="M165" s="328">
        <v>0.20194000000000001</v>
      </c>
      <c r="N165" s="1"/>
      <c r="O165" s="1"/>
    </row>
    <row r="166" spans="1:15" ht="12.75" customHeight="1">
      <c r="A166" s="30">
        <v>156</v>
      </c>
      <c r="B166" s="347" t="s">
        <v>368</v>
      </c>
      <c r="C166" s="328">
        <v>2900.65</v>
      </c>
      <c r="D166" s="329">
        <v>2906.2000000000003</v>
      </c>
      <c r="E166" s="329">
        <v>2842.5000000000005</v>
      </c>
      <c r="F166" s="329">
        <v>2784.3500000000004</v>
      </c>
      <c r="G166" s="329">
        <v>2720.6500000000005</v>
      </c>
      <c r="H166" s="329">
        <v>2964.3500000000004</v>
      </c>
      <c r="I166" s="329">
        <v>3028.05</v>
      </c>
      <c r="J166" s="329">
        <v>3086.2000000000003</v>
      </c>
      <c r="K166" s="328">
        <v>2969.9</v>
      </c>
      <c r="L166" s="328">
        <v>2848.05</v>
      </c>
      <c r="M166" s="328">
        <v>0.63388999999999995</v>
      </c>
      <c r="N166" s="1"/>
      <c r="O166" s="1"/>
    </row>
    <row r="167" spans="1:15" ht="12.75" customHeight="1">
      <c r="A167" s="30">
        <v>157</v>
      </c>
      <c r="B167" s="347" t="s">
        <v>374</v>
      </c>
      <c r="C167" s="328">
        <v>314.75</v>
      </c>
      <c r="D167" s="329">
        <v>318.61666666666667</v>
      </c>
      <c r="E167" s="329">
        <v>305.23333333333335</v>
      </c>
      <c r="F167" s="329">
        <v>295.7166666666667</v>
      </c>
      <c r="G167" s="329">
        <v>282.33333333333337</v>
      </c>
      <c r="H167" s="329">
        <v>328.13333333333333</v>
      </c>
      <c r="I167" s="329">
        <v>341.51666666666665</v>
      </c>
      <c r="J167" s="329">
        <v>351.0333333333333</v>
      </c>
      <c r="K167" s="328">
        <v>332</v>
      </c>
      <c r="L167" s="328">
        <v>309.10000000000002</v>
      </c>
      <c r="M167" s="328">
        <v>3.37195</v>
      </c>
      <c r="N167" s="1"/>
      <c r="O167" s="1"/>
    </row>
    <row r="168" spans="1:15" ht="12.75" customHeight="1">
      <c r="A168" s="30">
        <v>158</v>
      </c>
      <c r="B168" s="347" t="s">
        <v>369</v>
      </c>
      <c r="C168" s="328">
        <v>116.45</v>
      </c>
      <c r="D168" s="329">
        <v>117.06666666666666</v>
      </c>
      <c r="E168" s="329">
        <v>114.68333333333332</v>
      </c>
      <c r="F168" s="329">
        <v>112.91666666666666</v>
      </c>
      <c r="G168" s="329">
        <v>110.53333333333332</v>
      </c>
      <c r="H168" s="329">
        <v>118.83333333333333</v>
      </c>
      <c r="I168" s="329">
        <v>121.21666666666665</v>
      </c>
      <c r="J168" s="329">
        <v>122.98333333333333</v>
      </c>
      <c r="K168" s="328">
        <v>119.45</v>
      </c>
      <c r="L168" s="328">
        <v>115.3</v>
      </c>
      <c r="M168" s="328">
        <v>3.2486100000000002</v>
      </c>
      <c r="N168" s="1"/>
      <c r="O168" s="1"/>
    </row>
    <row r="169" spans="1:15" ht="12.75" customHeight="1">
      <c r="A169" s="30">
        <v>159</v>
      </c>
      <c r="B169" s="347" t="s">
        <v>370</v>
      </c>
      <c r="C169" s="328">
        <v>5145.8999999999996</v>
      </c>
      <c r="D169" s="329">
        <v>5137.5166666666664</v>
      </c>
      <c r="E169" s="329">
        <v>5084.7833333333328</v>
      </c>
      <c r="F169" s="329">
        <v>5023.6666666666661</v>
      </c>
      <c r="G169" s="329">
        <v>4970.9333333333325</v>
      </c>
      <c r="H169" s="329">
        <v>5198.6333333333332</v>
      </c>
      <c r="I169" s="329">
        <v>5251.3666666666668</v>
      </c>
      <c r="J169" s="329">
        <v>5312.4833333333336</v>
      </c>
      <c r="K169" s="328">
        <v>5190.25</v>
      </c>
      <c r="L169" s="328">
        <v>5076.3999999999996</v>
      </c>
      <c r="M169" s="328">
        <v>3.4569999999999997E-2</v>
      </c>
      <c r="N169" s="1"/>
      <c r="O169" s="1"/>
    </row>
    <row r="170" spans="1:15" ht="12.75" customHeight="1">
      <c r="A170" s="30">
        <v>160</v>
      </c>
      <c r="B170" s="347" t="s">
        <v>258</v>
      </c>
      <c r="C170" s="328">
        <v>3231.05</v>
      </c>
      <c r="D170" s="329">
        <v>3232.4500000000003</v>
      </c>
      <c r="E170" s="329">
        <v>3201.7000000000007</v>
      </c>
      <c r="F170" s="329">
        <v>3172.3500000000004</v>
      </c>
      <c r="G170" s="329">
        <v>3141.6000000000008</v>
      </c>
      <c r="H170" s="329">
        <v>3261.8000000000006</v>
      </c>
      <c r="I170" s="329">
        <v>3292.5499999999997</v>
      </c>
      <c r="J170" s="329">
        <v>3321.9000000000005</v>
      </c>
      <c r="K170" s="328">
        <v>3263.2</v>
      </c>
      <c r="L170" s="328">
        <v>3203.1</v>
      </c>
      <c r="M170" s="328">
        <v>1.19259</v>
      </c>
      <c r="N170" s="1"/>
      <c r="O170" s="1"/>
    </row>
    <row r="171" spans="1:15" ht="12.75" customHeight="1">
      <c r="A171" s="30">
        <v>161</v>
      </c>
      <c r="B171" s="347" t="s">
        <v>371</v>
      </c>
      <c r="C171" s="328">
        <v>1540.1</v>
      </c>
      <c r="D171" s="329">
        <v>1525.5666666666666</v>
      </c>
      <c r="E171" s="329">
        <v>1506.1333333333332</v>
      </c>
      <c r="F171" s="329">
        <v>1472.1666666666665</v>
      </c>
      <c r="G171" s="329">
        <v>1452.7333333333331</v>
      </c>
      <c r="H171" s="329">
        <v>1559.5333333333333</v>
      </c>
      <c r="I171" s="329">
        <v>1578.9666666666667</v>
      </c>
      <c r="J171" s="329">
        <v>1612.9333333333334</v>
      </c>
      <c r="K171" s="328">
        <v>1545</v>
      </c>
      <c r="L171" s="328">
        <v>1491.6</v>
      </c>
      <c r="M171" s="328">
        <v>0.54973000000000005</v>
      </c>
      <c r="N171" s="1"/>
      <c r="O171" s="1"/>
    </row>
    <row r="172" spans="1:15" ht="12.75" customHeight="1">
      <c r="A172" s="30">
        <v>162</v>
      </c>
      <c r="B172" s="347" t="s">
        <v>105</v>
      </c>
      <c r="C172" s="328">
        <v>444.75</v>
      </c>
      <c r="D172" s="329">
        <v>446.7833333333333</v>
      </c>
      <c r="E172" s="329">
        <v>436.91666666666663</v>
      </c>
      <c r="F172" s="329">
        <v>429.08333333333331</v>
      </c>
      <c r="G172" s="329">
        <v>419.21666666666664</v>
      </c>
      <c r="H172" s="329">
        <v>454.61666666666662</v>
      </c>
      <c r="I172" s="329">
        <v>464.48333333333329</v>
      </c>
      <c r="J172" s="329">
        <v>472.31666666666661</v>
      </c>
      <c r="K172" s="328">
        <v>456.65</v>
      </c>
      <c r="L172" s="328">
        <v>438.95</v>
      </c>
      <c r="M172" s="328">
        <v>6.9080000000000004</v>
      </c>
      <c r="N172" s="1"/>
      <c r="O172" s="1"/>
    </row>
    <row r="173" spans="1:15" ht="12.75" customHeight="1">
      <c r="A173" s="30">
        <v>163</v>
      </c>
      <c r="B173" s="347" t="s">
        <v>366</v>
      </c>
      <c r="C173" s="328">
        <v>4320.3</v>
      </c>
      <c r="D173" s="329">
        <v>4353.7666666666664</v>
      </c>
      <c r="E173" s="329">
        <v>4267.5333333333328</v>
      </c>
      <c r="F173" s="329">
        <v>4214.7666666666664</v>
      </c>
      <c r="G173" s="329">
        <v>4128.5333333333328</v>
      </c>
      <c r="H173" s="329">
        <v>4406.5333333333328</v>
      </c>
      <c r="I173" s="329">
        <v>4492.7666666666664</v>
      </c>
      <c r="J173" s="329">
        <v>4545.5333333333328</v>
      </c>
      <c r="K173" s="328">
        <v>4440</v>
      </c>
      <c r="L173" s="328">
        <v>4301</v>
      </c>
      <c r="M173" s="328">
        <v>0.16409000000000001</v>
      </c>
      <c r="N173" s="1"/>
      <c r="O173" s="1"/>
    </row>
    <row r="174" spans="1:15" ht="12.75" customHeight="1">
      <c r="A174" s="30">
        <v>164</v>
      </c>
      <c r="B174" s="347" t="s">
        <v>380</v>
      </c>
      <c r="C174" s="328">
        <v>582.65</v>
      </c>
      <c r="D174" s="329">
        <v>572.86666666666667</v>
      </c>
      <c r="E174" s="329">
        <v>553.7833333333333</v>
      </c>
      <c r="F174" s="329">
        <v>524.91666666666663</v>
      </c>
      <c r="G174" s="329">
        <v>505.83333333333326</v>
      </c>
      <c r="H174" s="329">
        <v>601.73333333333335</v>
      </c>
      <c r="I174" s="329">
        <v>620.81666666666661</v>
      </c>
      <c r="J174" s="329">
        <v>649.68333333333339</v>
      </c>
      <c r="K174" s="328">
        <v>591.95000000000005</v>
      </c>
      <c r="L174" s="328">
        <v>544</v>
      </c>
      <c r="M174" s="328">
        <v>44.428930000000001</v>
      </c>
      <c r="N174" s="1"/>
      <c r="O174" s="1"/>
    </row>
    <row r="175" spans="1:15" ht="12.75" customHeight="1">
      <c r="A175" s="30">
        <v>165</v>
      </c>
      <c r="B175" s="347" t="s">
        <v>372</v>
      </c>
      <c r="C175" s="328">
        <v>1012.65</v>
      </c>
      <c r="D175" s="329">
        <v>1019.2166666666667</v>
      </c>
      <c r="E175" s="329">
        <v>1000.4333333333334</v>
      </c>
      <c r="F175" s="329">
        <v>988.2166666666667</v>
      </c>
      <c r="G175" s="329">
        <v>969.43333333333339</v>
      </c>
      <c r="H175" s="329">
        <v>1031.4333333333334</v>
      </c>
      <c r="I175" s="329">
        <v>1050.2166666666667</v>
      </c>
      <c r="J175" s="329">
        <v>1062.4333333333334</v>
      </c>
      <c r="K175" s="328">
        <v>1038</v>
      </c>
      <c r="L175" s="328">
        <v>1007</v>
      </c>
      <c r="M175" s="328">
        <v>9.0980000000000005E-2</v>
      </c>
      <c r="N175" s="1"/>
      <c r="O175" s="1"/>
    </row>
    <row r="176" spans="1:15" ht="12.75" customHeight="1">
      <c r="A176" s="30">
        <v>166</v>
      </c>
      <c r="B176" s="347" t="s">
        <v>259</v>
      </c>
      <c r="C176" s="328">
        <v>485</v>
      </c>
      <c r="D176" s="329">
        <v>479.7</v>
      </c>
      <c r="E176" s="329">
        <v>470.15</v>
      </c>
      <c r="F176" s="329">
        <v>455.3</v>
      </c>
      <c r="G176" s="329">
        <v>445.75</v>
      </c>
      <c r="H176" s="329">
        <v>494.54999999999995</v>
      </c>
      <c r="I176" s="329">
        <v>504.1</v>
      </c>
      <c r="J176" s="329">
        <v>518.94999999999993</v>
      </c>
      <c r="K176" s="328">
        <v>489.25</v>
      </c>
      <c r="L176" s="328">
        <v>464.85</v>
      </c>
      <c r="M176" s="328">
        <v>0.96558999999999995</v>
      </c>
      <c r="N176" s="1"/>
      <c r="O176" s="1"/>
    </row>
    <row r="177" spans="1:15" ht="12.75" customHeight="1">
      <c r="A177" s="30">
        <v>167</v>
      </c>
      <c r="B177" s="347" t="s">
        <v>108</v>
      </c>
      <c r="C177" s="328">
        <v>752.3</v>
      </c>
      <c r="D177" s="329">
        <v>754.76666666666677</v>
      </c>
      <c r="E177" s="329">
        <v>746.53333333333353</v>
      </c>
      <c r="F177" s="329">
        <v>740.76666666666677</v>
      </c>
      <c r="G177" s="329">
        <v>732.53333333333353</v>
      </c>
      <c r="H177" s="329">
        <v>760.53333333333353</v>
      </c>
      <c r="I177" s="329">
        <v>768.76666666666688</v>
      </c>
      <c r="J177" s="329">
        <v>774.53333333333353</v>
      </c>
      <c r="K177" s="328">
        <v>763</v>
      </c>
      <c r="L177" s="328">
        <v>749</v>
      </c>
      <c r="M177" s="328">
        <v>14.83184</v>
      </c>
      <c r="N177" s="1"/>
      <c r="O177" s="1"/>
    </row>
    <row r="178" spans="1:15" ht="12.75" customHeight="1">
      <c r="A178" s="30">
        <v>168</v>
      </c>
      <c r="B178" s="347" t="s">
        <v>260</v>
      </c>
      <c r="C178" s="328">
        <v>514.29999999999995</v>
      </c>
      <c r="D178" s="329">
        <v>509.31666666666661</v>
      </c>
      <c r="E178" s="329">
        <v>499.98333333333323</v>
      </c>
      <c r="F178" s="329">
        <v>485.66666666666663</v>
      </c>
      <c r="G178" s="329">
        <v>476.33333333333326</v>
      </c>
      <c r="H178" s="329">
        <v>523.63333333333321</v>
      </c>
      <c r="I178" s="329">
        <v>532.9666666666667</v>
      </c>
      <c r="J178" s="329">
        <v>547.28333333333319</v>
      </c>
      <c r="K178" s="328">
        <v>518.65</v>
      </c>
      <c r="L178" s="328">
        <v>495</v>
      </c>
      <c r="M178" s="328">
        <v>0.92813000000000001</v>
      </c>
      <c r="N178" s="1"/>
      <c r="O178" s="1"/>
    </row>
    <row r="179" spans="1:15" ht="12.75" customHeight="1">
      <c r="A179" s="30">
        <v>169</v>
      </c>
      <c r="B179" s="347" t="s">
        <v>109</v>
      </c>
      <c r="C179" s="328">
        <v>1504.7</v>
      </c>
      <c r="D179" s="329">
        <v>1501.7666666666664</v>
      </c>
      <c r="E179" s="329">
        <v>1484.0333333333328</v>
      </c>
      <c r="F179" s="329">
        <v>1463.3666666666663</v>
      </c>
      <c r="G179" s="329">
        <v>1445.6333333333328</v>
      </c>
      <c r="H179" s="329">
        <v>1522.4333333333329</v>
      </c>
      <c r="I179" s="329">
        <v>1540.1666666666665</v>
      </c>
      <c r="J179" s="329">
        <v>1560.833333333333</v>
      </c>
      <c r="K179" s="328">
        <v>1519.5</v>
      </c>
      <c r="L179" s="328">
        <v>1481.1</v>
      </c>
      <c r="M179" s="328">
        <v>14.73991</v>
      </c>
      <c r="N179" s="1"/>
      <c r="O179" s="1"/>
    </row>
    <row r="180" spans="1:15" ht="12.75" customHeight="1">
      <c r="A180" s="30">
        <v>170</v>
      </c>
      <c r="B180" s="347" t="s">
        <v>381</v>
      </c>
      <c r="C180" s="328">
        <v>83.2</v>
      </c>
      <c r="D180" s="329">
        <v>83.55</v>
      </c>
      <c r="E180" s="329">
        <v>82.1</v>
      </c>
      <c r="F180" s="329">
        <v>81</v>
      </c>
      <c r="G180" s="329">
        <v>79.55</v>
      </c>
      <c r="H180" s="329">
        <v>84.649999999999991</v>
      </c>
      <c r="I180" s="329">
        <v>86.100000000000009</v>
      </c>
      <c r="J180" s="329">
        <v>87.199999999999989</v>
      </c>
      <c r="K180" s="328">
        <v>85</v>
      </c>
      <c r="L180" s="328">
        <v>82.45</v>
      </c>
      <c r="M180" s="328">
        <v>18.299890000000001</v>
      </c>
      <c r="N180" s="1"/>
      <c r="O180" s="1"/>
    </row>
    <row r="181" spans="1:15" ht="12.75" customHeight="1">
      <c r="A181" s="30">
        <v>171</v>
      </c>
      <c r="B181" s="347" t="s">
        <v>110</v>
      </c>
      <c r="C181" s="328">
        <v>291.75</v>
      </c>
      <c r="D181" s="329">
        <v>292.15000000000003</v>
      </c>
      <c r="E181" s="329">
        <v>288.20000000000005</v>
      </c>
      <c r="F181" s="329">
        <v>284.65000000000003</v>
      </c>
      <c r="G181" s="329">
        <v>280.70000000000005</v>
      </c>
      <c r="H181" s="329">
        <v>295.70000000000005</v>
      </c>
      <c r="I181" s="329">
        <v>299.64999999999998</v>
      </c>
      <c r="J181" s="329">
        <v>303.20000000000005</v>
      </c>
      <c r="K181" s="328">
        <v>296.10000000000002</v>
      </c>
      <c r="L181" s="328">
        <v>288.60000000000002</v>
      </c>
      <c r="M181" s="328">
        <v>6.7004799999999998</v>
      </c>
      <c r="N181" s="1"/>
      <c r="O181" s="1"/>
    </row>
    <row r="182" spans="1:15" ht="12.75" customHeight="1">
      <c r="A182" s="30">
        <v>172</v>
      </c>
      <c r="B182" s="347" t="s">
        <v>373</v>
      </c>
      <c r="C182" s="328">
        <v>469.5</v>
      </c>
      <c r="D182" s="329">
        <v>465.95</v>
      </c>
      <c r="E182" s="329">
        <v>453.54999999999995</v>
      </c>
      <c r="F182" s="329">
        <v>437.59999999999997</v>
      </c>
      <c r="G182" s="329">
        <v>425.19999999999993</v>
      </c>
      <c r="H182" s="329">
        <v>481.9</v>
      </c>
      <c r="I182" s="329">
        <v>494.29999999999995</v>
      </c>
      <c r="J182" s="329">
        <v>510.25</v>
      </c>
      <c r="K182" s="328">
        <v>478.35</v>
      </c>
      <c r="L182" s="328">
        <v>450</v>
      </c>
      <c r="M182" s="328">
        <v>6.8955900000000003</v>
      </c>
      <c r="N182" s="1"/>
      <c r="O182" s="1"/>
    </row>
    <row r="183" spans="1:15" ht="12.75" customHeight="1">
      <c r="A183" s="30">
        <v>173</v>
      </c>
      <c r="B183" s="347" t="s">
        <v>111</v>
      </c>
      <c r="C183" s="328">
        <v>1548.5</v>
      </c>
      <c r="D183" s="329">
        <v>1556.5833333333333</v>
      </c>
      <c r="E183" s="329">
        <v>1530.4166666666665</v>
      </c>
      <c r="F183" s="329">
        <v>1512.3333333333333</v>
      </c>
      <c r="G183" s="329">
        <v>1486.1666666666665</v>
      </c>
      <c r="H183" s="329">
        <v>1574.6666666666665</v>
      </c>
      <c r="I183" s="329">
        <v>1600.833333333333</v>
      </c>
      <c r="J183" s="329">
        <v>1618.9166666666665</v>
      </c>
      <c r="K183" s="328">
        <v>1582.75</v>
      </c>
      <c r="L183" s="328">
        <v>1538.5</v>
      </c>
      <c r="M183" s="328">
        <v>11.46391</v>
      </c>
      <c r="N183" s="1"/>
      <c r="O183" s="1"/>
    </row>
    <row r="184" spans="1:15" ht="12.75" customHeight="1">
      <c r="A184" s="30">
        <v>174</v>
      </c>
      <c r="B184" s="347" t="s">
        <v>375</v>
      </c>
      <c r="C184" s="328">
        <v>170.6</v>
      </c>
      <c r="D184" s="329">
        <v>171.53333333333333</v>
      </c>
      <c r="E184" s="329">
        <v>167.06666666666666</v>
      </c>
      <c r="F184" s="329">
        <v>163.53333333333333</v>
      </c>
      <c r="G184" s="329">
        <v>159.06666666666666</v>
      </c>
      <c r="H184" s="329">
        <v>175.06666666666666</v>
      </c>
      <c r="I184" s="329">
        <v>179.5333333333333</v>
      </c>
      <c r="J184" s="329">
        <v>183.06666666666666</v>
      </c>
      <c r="K184" s="328">
        <v>176</v>
      </c>
      <c r="L184" s="328">
        <v>168</v>
      </c>
      <c r="M184" s="328">
        <v>19.608650000000001</v>
      </c>
      <c r="N184" s="1"/>
      <c r="O184" s="1"/>
    </row>
    <row r="185" spans="1:15" ht="12.75" customHeight="1">
      <c r="A185" s="30">
        <v>175</v>
      </c>
      <c r="B185" s="347" t="s">
        <v>376</v>
      </c>
      <c r="C185" s="328">
        <v>1601.65</v>
      </c>
      <c r="D185" s="329">
        <v>1597</v>
      </c>
      <c r="E185" s="329">
        <v>1583.2</v>
      </c>
      <c r="F185" s="329">
        <v>1564.75</v>
      </c>
      <c r="G185" s="329">
        <v>1550.95</v>
      </c>
      <c r="H185" s="329">
        <v>1615.45</v>
      </c>
      <c r="I185" s="329">
        <v>1629.2500000000002</v>
      </c>
      <c r="J185" s="329">
        <v>1647.7</v>
      </c>
      <c r="K185" s="328">
        <v>1610.8</v>
      </c>
      <c r="L185" s="328">
        <v>1578.55</v>
      </c>
      <c r="M185" s="328">
        <v>1.1609700000000001</v>
      </c>
      <c r="N185" s="1"/>
      <c r="O185" s="1"/>
    </row>
    <row r="186" spans="1:15" ht="12.75" customHeight="1">
      <c r="A186" s="30">
        <v>176</v>
      </c>
      <c r="B186" s="347" t="s">
        <v>382</v>
      </c>
      <c r="C186" s="328">
        <v>122.85</v>
      </c>
      <c r="D186" s="329">
        <v>123.16666666666667</v>
      </c>
      <c r="E186" s="329">
        <v>120.93333333333334</v>
      </c>
      <c r="F186" s="329">
        <v>119.01666666666667</v>
      </c>
      <c r="G186" s="329">
        <v>116.78333333333333</v>
      </c>
      <c r="H186" s="329">
        <v>125.08333333333334</v>
      </c>
      <c r="I186" s="329">
        <v>127.31666666666666</v>
      </c>
      <c r="J186" s="329">
        <v>129.23333333333335</v>
      </c>
      <c r="K186" s="328">
        <v>125.4</v>
      </c>
      <c r="L186" s="328">
        <v>121.25</v>
      </c>
      <c r="M186" s="328">
        <v>14.126709999999999</v>
      </c>
      <c r="N186" s="1"/>
      <c r="O186" s="1"/>
    </row>
    <row r="187" spans="1:15" ht="12.75" customHeight="1">
      <c r="A187" s="30">
        <v>177</v>
      </c>
      <c r="B187" s="347" t="s">
        <v>261</v>
      </c>
      <c r="C187" s="328">
        <v>280.3</v>
      </c>
      <c r="D187" s="329">
        <v>283.28333333333336</v>
      </c>
      <c r="E187" s="329">
        <v>274.2166666666667</v>
      </c>
      <c r="F187" s="329">
        <v>268.13333333333333</v>
      </c>
      <c r="G187" s="329">
        <v>259.06666666666666</v>
      </c>
      <c r="H187" s="329">
        <v>289.36666666666673</v>
      </c>
      <c r="I187" s="329">
        <v>298.43333333333345</v>
      </c>
      <c r="J187" s="329">
        <v>304.51666666666677</v>
      </c>
      <c r="K187" s="328">
        <v>292.35000000000002</v>
      </c>
      <c r="L187" s="328">
        <v>277.2</v>
      </c>
      <c r="M187" s="328">
        <v>11.361520000000001</v>
      </c>
      <c r="N187" s="1"/>
      <c r="O187" s="1"/>
    </row>
    <row r="188" spans="1:15" ht="12.75" customHeight="1">
      <c r="A188" s="30">
        <v>178</v>
      </c>
      <c r="B188" s="347" t="s">
        <v>377</v>
      </c>
      <c r="C188" s="328">
        <v>644.29999999999995</v>
      </c>
      <c r="D188" s="329">
        <v>642.33333333333337</v>
      </c>
      <c r="E188" s="329">
        <v>631.86666666666679</v>
      </c>
      <c r="F188" s="329">
        <v>619.43333333333339</v>
      </c>
      <c r="G188" s="329">
        <v>608.96666666666681</v>
      </c>
      <c r="H188" s="329">
        <v>654.76666666666677</v>
      </c>
      <c r="I188" s="329">
        <v>665.23333333333323</v>
      </c>
      <c r="J188" s="329">
        <v>677.66666666666674</v>
      </c>
      <c r="K188" s="328">
        <v>652.79999999999995</v>
      </c>
      <c r="L188" s="328">
        <v>629.9</v>
      </c>
      <c r="M188" s="328">
        <v>1.9643999999999999</v>
      </c>
      <c r="N188" s="1"/>
      <c r="O188" s="1"/>
    </row>
    <row r="189" spans="1:15" ht="12.75" customHeight="1">
      <c r="A189" s="30">
        <v>179</v>
      </c>
      <c r="B189" s="347" t="s">
        <v>112</v>
      </c>
      <c r="C189" s="328">
        <v>565.1</v>
      </c>
      <c r="D189" s="329">
        <v>567.9</v>
      </c>
      <c r="E189" s="329">
        <v>552.9</v>
      </c>
      <c r="F189" s="329">
        <v>540.70000000000005</v>
      </c>
      <c r="G189" s="329">
        <v>525.70000000000005</v>
      </c>
      <c r="H189" s="329">
        <v>580.09999999999991</v>
      </c>
      <c r="I189" s="329">
        <v>595.09999999999991</v>
      </c>
      <c r="J189" s="329">
        <v>607.29999999999984</v>
      </c>
      <c r="K189" s="328">
        <v>582.9</v>
      </c>
      <c r="L189" s="328">
        <v>555.70000000000005</v>
      </c>
      <c r="M189" s="328">
        <v>17.45787</v>
      </c>
      <c r="N189" s="1"/>
      <c r="O189" s="1"/>
    </row>
    <row r="190" spans="1:15" ht="12.75" customHeight="1">
      <c r="A190" s="30">
        <v>180</v>
      </c>
      <c r="B190" s="347" t="s">
        <v>262</v>
      </c>
      <c r="C190" s="328">
        <v>1390.4</v>
      </c>
      <c r="D190" s="329">
        <v>1394.0666666666668</v>
      </c>
      <c r="E190" s="329">
        <v>1358.1833333333336</v>
      </c>
      <c r="F190" s="329">
        <v>1325.9666666666667</v>
      </c>
      <c r="G190" s="329">
        <v>1290.0833333333335</v>
      </c>
      <c r="H190" s="329">
        <v>1426.2833333333338</v>
      </c>
      <c r="I190" s="329">
        <v>1462.166666666667</v>
      </c>
      <c r="J190" s="329">
        <v>1494.3833333333339</v>
      </c>
      <c r="K190" s="328">
        <v>1429.95</v>
      </c>
      <c r="L190" s="328">
        <v>1361.85</v>
      </c>
      <c r="M190" s="328">
        <v>9.2263500000000001</v>
      </c>
      <c r="N190" s="1"/>
      <c r="O190" s="1"/>
    </row>
    <row r="191" spans="1:15" ht="12.75" customHeight="1">
      <c r="A191" s="30">
        <v>181</v>
      </c>
      <c r="B191" s="347" t="s">
        <v>386</v>
      </c>
      <c r="C191" s="328">
        <v>986.2</v>
      </c>
      <c r="D191" s="329">
        <v>986.1</v>
      </c>
      <c r="E191" s="329">
        <v>965.1</v>
      </c>
      <c r="F191" s="329">
        <v>944</v>
      </c>
      <c r="G191" s="329">
        <v>923</v>
      </c>
      <c r="H191" s="329">
        <v>1007.2</v>
      </c>
      <c r="I191" s="329">
        <v>1028.2</v>
      </c>
      <c r="J191" s="329">
        <v>1049.3000000000002</v>
      </c>
      <c r="K191" s="328">
        <v>1007.1</v>
      </c>
      <c r="L191" s="328">
        <v>965</v>
      </c>
      <c r="M191" s="328">
        <v>2.2616200000000002</v>
      </c>
      <c r="N191" s="1"/>
      <c r="O191" s="1"/>
    </row>
    <row r="192" spans="1:15" ht="12.75" customHeight="1">
      <c r="A192" s="30">
        <v>182</v>
      </c>
      <c r="B192" s="347" t="s">
        <v>834</v>
      </c>
      <c r="C192" s="328">
        <v>18.600000000000001</v>
      </c>
      <c r="D192" s="329">
        <v>18.599999999999998</v>
      </c>
      <c r="E192" s="329">
        <v>18.299999999999997</v>
      </c>
      <c r="F192" s="329">
        <v>18</v>
      </c>
      <c r="G192" s="329">
        <v>17.7</v>
      </c>
      <c r="H192" s="329">
        <v>18.899999999999995</v>
      </c>
      <c r="I192" s="329">
        <v>19.2</v>
      </c>
      <c r="J192" s="329">
        <v>19.499999999999993</v>
      </c>
      <c r="K192" s="328">
        <v>18.899999999999999</v>
      </c>
      <c r="L192" s="328">
        <v>18.3</v>
      </c>
      <c r="M192" s="328">
        <v>30.52505</v>
      </c>
      <c r="N192" s="1"/>
      <c r="O192" s="1"/>
    </row>
    <row r="193" spans="1:15" ht="12.75" customHeight="1">
      <c r="A193" s="30">
        <v>183</v>
      </c>
      <c r="B193" s="347" t="s">
        <v>387</v>
      </c>
      <c r="C193" s="328">
        <v>1111</v>
      </c>
      <c r="D193" s="329">
        <v>1107.1166666666666</v>
      </c>
      <c r="E193" s="329">
        <v>1090.2333333333331</v>
      </c>
      <c r="F193" s="329">
        <v>1069.4666666666665</v>
      </c>
      <c r="G193" s="329">
        <v>1052.583333333333</v>
      </c>
      <c r="H193" s="329">
        <v>1127.8833333333332</v>
      </c>
      <c r="I193" s="329">
        <v>1144.7666666666669</v>
      </c>
      <c r="J193" s="329">
        <v>1165.5333333333333</v>
      </c>
      <c r="K193" s="328">
        <v>1124</v>
      </c>
      <c r="L193" s="328">
        <v>1086.3499999999999</v>
      </c>
      <c r="M193" s="328">
        <v>0.30496000000000001</v>
      </c>
      <c r="N193" s="1"/>
      <c r="O193" s="1"/>
    </row>
    <row r="194" spans="1:15" ht="12.75" customHeight="1">
      <c r="A194" s="30">
        <v>184</v>
      </c>
      <c r="B194" s="347" t="s">
        <v>113</v>
      </c>
      <c r="C194" s="328">
        <v>1148.8499999999999</v>
      </c>
      <c r="D194" s="329">
        <v>1156.95</v>
      </c>
      <c r="E194" s="329">
        <v>1129.7</v>
      </c>
      <c r="F194" s="329">
        <v>1110.55</v>
      </c>
      <c r="G194" s="329">
        <v>1083.3</v>
      </c>
      <c r="H194" s="329">
        <v>1176.1000000000001</v>
      </c>
      <c r="I194" s="329">
        <v>1203.3500000000001</v>
      </c>
      <c r="J194" s="329">
        <v>1222.5000000000002</v>
      </c>
      <c r="K194" s="328">
        <v>1184.2</v>
      </c>
      <c r="L194" s="328">
        <v>1137.8</v>
      </c>
      <c r="M194" s="328">
        <v>15.12687</v>
      </c>
      <c r="N194" s="1"/>
      <c r="O194" s="1"/>
    </row>
    <row r="195" spans="1:15" ht="12.75" customHeight="1">
      <c r="A195" s="30">
        <v>185</v>
      </c>
      <c r="B195" s="347" t="s">
        <v>114</v>
      </c>
      <c r="C195" s="328">
        <v>1115.55</v>
      </c>
      <c r="D195" s="329">
        <v>1116.3999999999999</v>
      </c>
      <c r="E195" s="329">
        <v>1108.1499999999996</v>
      </c>
      <c r="F195" s="329">
        <v>1100.7499999999998</v>
      </c>
      <c r="G195" s="329">
        <v>1092.4999999999995</v>
      </c>
      <c r="H195" s="329">
        <v>1123.7999999999997</v>
      </c>
      <c r="I195" s="329">
        <v>1132.0500000000002</v>
      </c>
      <c r="J195" s="329">
        <v>1139.4499999999998</v>
      </c>
      <c r="K195" s="328">
        <v>1124.6500000000001</v>
      </c>
      <c r="L195" s="328">
        <v>1109</v>
      </c>
      <c r="M195" s="328">
        <v>38.673279999999998</v>
      </c>
      <c r="N195" s="1"/>
      <c r="O195" s="1"/>
    </row>
    <row r="196" spans="1:15" ht="12.75" customHeight="1">
      <c r="A196" s="30">
        <v>186</v>
      </c>
      <c r="B196" s="347" t="s">
        <v>115</v>
      </c>
      <c r="C196" s="328">
        <v>2278.1</v>
      </c>
      <c r="D196" s="329">
        <v>2286.35</v>
      </c>
      <c r="E196" s="329">
        <v>2251.1999999999998</v>
      </c>
      <c r="F196" s="329">
        <v>2224.2999999999997</v>
      </c>
      <c r="G196" s="329">
        <v>2189.1499999999996</v>
      </c>
      <c r="H196" s="329">
        <v>2313.25</v>
      </c>
      <c r="I196" s="329">
        <v>2348.4000000000005</v>
      </c>
      <c r="J196" s="329">
        <v>2375.3000000000002</v>
      </c>
      <c r="K196" s="328">
        <v>2321.5</v>
      </c>
      <c r="L196" s="328">
        <v>2259.4499999999998</v>
      </c>
      <c r="M196" s="328">
        <v>88.909700000000001</v>
      </c>
      <c r="N196" s="1"/>
      <c r="O196" s="1"/>
    </row>
    <row r="197" spans="1:15" ht="12.75" customHeight="1">
      <c r="A197" s="30">
        <v>187</v>
      </c>
      <c r="B197" s="347" t="s">
        <v>116</v>
      </c>
      <c r="C197" s="328">
        <v>2118.4</v>
      </c>
      <c r="D197" s="329">
        <v>2099.15</v>
      </c>
      <c r="E197" s="329">
        <v>2074.3000000000002</v>
      </c>
      <c r="F197" s="329">
        <v>2030.2000000000003</v>
      </c>
      <c r="G197" s="329">
        <v>2005.3500000000004</v>
      </c>
      <c r="H197" s="329">
        <v>2143.25</v>
      </c>
      <c r="I197" s="329">
        <v>2168.0999999999995</v>
      </c>
      <c r="J197" s="329">
        <v>2212.1999999999998</v>
      </c>
      <c r="K197" s="328">
        <v>2124</v>
      </c>
      <c r="L197" s="328">
        <v>2055.0500000000002</v>
      </c>
      <c r="M197" s="328">
        <v>2.8574299999999999</v>
      </c>
      <c r="N197" s="1"/>
      <c r="O197" s="1"/>
    </row>
    <row r="198" spans="1:15" ht="12.75" customHeight="1">
      <c r="A198" s="30">
        <v>188</v>
      </c>
      <c r="B198" s="347" t="s">
        <v>117</v>
      </c>
      <c r="C198" s="328">
        <v>1374.25</v>
      </c>
      <c r="D198" s="329">
        <v>1375.6833333333334</v>
      </c>
      <c r="E198" s="329">
        <v>1352.9666666666667</v>
      </c>
      <c r="F198" s="329">
        <v>1331.6833333333334</v>
      </c>
      <c r="G198" s="329">
        <v>1308.9666666666667</v>
      </c>
      <c r="H198" s="329">
        <v>1396.9666666666667</v>
      </c>
      <c r="I198" s="329">
        <v>1419.6833333333334</v>
      </c>
      <c r="J198" s="329">
        <v>1440.9666666666667</v>
      </c>
      <c r="K198" s="328">
        <v>1398.4</v>
      </c>
      <c r="L198" s="328">
        <v>1354.4</v>
      </c>
      <c r="M198" s="328">
        <v>192.52780000000001</v>
      </c>
      <c r="N198" s="1"/>
      <c r="O198" s="1"/>
    </row>
    <row r="199" spans="1:15" ht="12.75" customHeight="1">
      <c r="A199" s="30">
        <v>189</v>
      </c>
      <c r="B199" s="347" t="s">
        <v>118</v>
      </c>
      <c r="C199" s="328">
        <v>560.79999999999995</v>
      </c>
      <c r="D199" s="329">
        <v>544.2833333333333</v>
      </c>
      <c r="E199" s="329">
        <v>525.56666666666661</v>
      </c>
      <c r="F199" s="329">
        <v>490.33333333333331</v>
      </c>
      <c r="G199" s="329">
        <v>471.61666666666662</v>
      </c>
      <c r="H199" s="329">
        <v>579.51666666666665</v>
      </c>
      <c r="I199" s="329">
        <v>598.23333333333335</v>
      </c>
      <c r="J199" s="329">
        <v>633.46666666666658</v>
      </c>
      <c r="K199" s="328">
        <v>563</v>
      </c>
      <c r="L199" s="328">
        <v>509.05</v>
      </c>
      <c r="M199" s="328">
        <v>410.81069000000002</v>
      </c>
      <c r="N199" s="1"/>
      <c r="O199" s="1"/>
    </row>
    <row r="200" spans="1:15" ht="12.75" customHeight="1">
      <c r="A200" s="30">
        <v>190</v>
      </c>
      <c r="B200" s="347" t="s">
        <v>384</v>
      </c>
      <c r="C200" s="328">
        <v>1126.25</v>
      </c>
      <c r="D200" s="329">
        <v>1134.7666666666667</v>
      </c>
      <c r="E200" s="329">
        <v>1107.5333333333333</v>
      </c>
      <c r="F200" s="329">
        <v>1088.8166666666666</v>
      </c>
      <c r="G200" s="329">
        <v>1061.5833333333333</v>
      </c>
      <c r="H200" s="329">
        <v>1153.4833333333333</v>
      </c>
      <c r="I200" s="329">
        <v>1180.7166666666665</v>
      </c>
      <c r="J200" s="329">
        <v>1199.4333333333334</v>
      </c>
      <c r="K200" s="328">
        <v>1162</v>
      </c>
      <c r="L200" s="328">
        <v>1116.05</v>
      </c>
      <c r="M200" s="328">
        <v>4.3212299999999999</v>
      </c>
      <c r="N200" s="1"/>
      <c r="O200" s="1"/>
    </row>
    <row r="201" spans="1:15" ht="12.75" customHeight="1">
      <c r="A201" s="30">
        <v>191</v>
      </c>
      <c r="B201" s="347" t="s">
        <v>388</v>
      </c>
      <c r="C201" s="328">
        <v>193.4</v>
      </c>
      <c r="D201" s="329">
        <v>192.18333333333331</v>
      </c>
      <c r="E201" s="329">
        <v>187.36666666666662</v>
      </c>
      <c r="F201" s="329">
        <v>181.33333333333331</v>
      </c>
      <c r="G201" s="329">
        <v>176.51666666666662</v>
      </c>
      <c r="H201" s="329">
        <v>198.21666666666661</v>
      </c>
      <c r="I201" s="329">
        <v>203.03333333333327</v>
      </c>
      <c r="J201" s="329">
        <v>209.06666666666661</v>
      </c>
      <c r="K201" s="328">
        <v>197</v>
      </c>
      <c r="L201" s="328">
        <v>186.15</v>
      </c>
      <c r="M201" s="328">
        <v>1.66283</v>
      </c>
      <c r="N201" s="1"/>
      <c r="O201" s="1"/>
    </row>
    <row r="202" spans="1:15" ht="12.75" customHeight="1">
      <c r="A202" s="30">
        <v>192</v>
      </c>
      <c r="B202" s="347" t="s">
        <v>389</v>
      </c>
      <c r="C202" s="328">
        <v>108.65</v>
      </c>
      <c r="D202" s="329">
        <v>108.83333333333333</v>
      </c>
      <c r="E202" s="329">
        <v>106.36666666666666</v>
      </c>
      <c r="F202" s="329">
        <v>104.08333333333333</v>
      </c>
      <c r="G202" s="329">
        <v>101.61666666666666</v>
      </c>
      <c r="H202" s="329">
        <v>111.11666666666666</v>
      </c>
      <c r="I202" s="329">
        <v>113.58333333333333</v>
      </c>
      <c r="J202" s="329">
        <v>115.86666666666666</v>
      </c>
      <c r="K202" s="328">
        <v>111.3</v>
      </c>
      <c r="L202" s="328">
        <v>106.55</v>
      </c>
      <c r="M202" s="328">
        <v>6.7698499999999999</v>
      </c>
      <c r="N202" s="1"/>
      <c r="O202" s="1"/>
    </row>
    <row r="203" spans="1:15" ht="12.75" customHeight="1">
      <c r="A203" s="30">
        <v>193</v>
      </c>
      <c r="B203" s="347" t="s">
        <v>119</v>
      </c>
      <c r="C203" s="328">
        <v>2426.3000000000002</v>
      </c>
      <c r="D203" s="329">
        <v>2448.6</v>
      </c>
      <c r="E203" s="329">
        <v>2398.6999999999998</v>
      </c>
      <c r="F203" s="329">
        <v>2371.1</v>
      </c>
      <c r="G203" s="329">
        <v>2321.1999999999998</v>
      </c>
      <c r="H203" s="329">
        <v>2476.1999999999998</v>
      </c>
      <c r="I203" s="329">
        <v>2526.1000000000004</v>
      </c>
      <c r="J203" s="329">
        <v>2553.6999999999998</v>
      </c>
      <c r="K203" s="328">
        <v>2498.5</v>
      </c>
      <c r="L203" s="328">
        <v>2421</v>
      </c>
      <c r="M203" s="328">
        <v>8.5509000000000004</v>
      </c>
      <c r="N203" s="1"/>
      <c r="O203" s="1"/>
    </row>
    <row r="204" spans="1:15" ht="12.75" customHeight="1">
      <c r="A204" s="30">
        <v>194</v>
      </c>
      <c r="B204" s="347" t="s">
        <v>385</v>
      </c>
      <c r="C204" s="328">
        <v>70.95</v>
      </c>
      <c r="D204" s="329">
        <v>71.600000000000009</v>
      </c>
      <c r="E204" s="329">
        <v>69.800000000000011</v>
      </c>
      <c r="F204" s="329">
        <v>68.650000000000006</v>
      </c>
      <c r="G204" s="329">
        <v>66.850000000000009</v>
      </c>
      <c r="H204" s="329">
        <v>72.750000000000014</v>
      </c>
      <c r="I204" s="329">
        <v>74.55</v>
      </c>
      <c r="J204" s="329">
        <v>75.700000000000017</v>
      </c>
      <c r="K204" s="328">
        <v>73.400000000000006</v>
      </c>
      <c r="L204" s="328">
        <v>70.45</v>
      </c>
      <c r="M204" s="328">
        <v>119.65418</v>
      </c>
      <c r="N204" s="1"/>
      <c r="O204" s="1"/>
    </row>
    <row r="205" spans="1:15" ht="12.75" customHeight="1">
      <c r="A205" s="30">
        <v>195</v>
      </c>
      <c r="B205" s="347" t="s">
        <v>835</v>
      </c>
      <c r="C205" s="328">
        <v>1206.0999999999999</v>
      </c>
      <c r="D205" s="329">
        <v>1213.6833333333334</v>
      </c>
      <c r="E205" s="329">
        <v>1190.4166666666667</v>
      </c>
      <c r="F205" s="329">
        <v>1174.7333333333333</v>
      </c>
      <c r="G205" s="329">
        <v>1151.4666666666667</v>
      </c>
      <c r="H205" s="329">
        <v>1229.3666666666668</v>
      </c>
      <c r="I205" s="329">
        <v>1252.6333333333332</v>
      </c>
      <c r="J205" s="329">
        <v>1268.3166666666668</v>
      </c>
      <c r="K205" s="328">
        <v>1236.95</v>
      </c>
      <c r="L205" s="328">
        <v>1198</v>
      </c>
      <c r="M205" s="328">
        <v>0.31579000000000002</v>
      </c>
      <c r="N205" s="1"/>
      <c r="O205" s="1"/>
    </row>
    <row r="206" spans="1:15" ht="12.75" customHeight="1">
      <c r="A206" s="30">
        <v>196</v>
      </c>
      <c r="B206" s="347" t="s">
        <v>823</v>
      </c>
      <c r="C206" s="328">
        <v>364.8</v>
      </c>
      <c r="D206" s="329">
        <v>364.06666666666666</v>
      </c>
      <c r="E206" s="329">
        <v>355.73333333333335</v>
      </c>
      <c r="F206" s="329">
        <v>346.66666666666669</v>
      </c>
      <c r="G206" s="329">
        <v>338.33333333333337</v>
      </c>
      <c r="H206" s="329">
        <v>373.13333333333333</v>
      </c>
      <c r="I206" s="329">
        <v>381.4666666666667</v>
      </c>
      <c r="J206" s="329">
        <v>390.5333333333333</v>
      </c>
      <c r="K206" s="328">
        <v>372.4</v>
      </c>
      <c r="L206" s="328">
        <v>355</v>
      </c>
      <c r="M206" s="328">
        <v>1.1465700000000001</v>
      </c>
      <c r="N206" s="1"/>
      <c r="O206" s="1"/>
    </row>
    <row r="207" spans="1:15" ht="12.75" customHeight="1">
      <c r="A207" s="30">
        <v>197</v>
      </c>
      <c r="B207" s="347" t="s">
        <v>121</v>
      </c>
      <c r="C207" s="328">
        <v>600.1</v>
      </c>
      <c r="D207" s="329">
        <v>596.5333333333333</v>
      </c>
      <c r="E207" s="329">
        <v>578.81666666666661</v>
      </c>
      <c r="F207" s="329">
        <v>557.5333333333333</v>
      </c>
      <c r="G207" s="329">
        <v>539.81666666666661</v>
      </c>
      <c r="H207" s="329">
        <v>617.81666666666661</v>
      </c>
      <c r="I207" s="329">
        <v>635.5333333333333</v>
      </c>
      <c r="J207" s="329">
        <v>656.81666666666661</v>
      </c>
      <c r="K207" s="328">
        <v>614.25</v>
      </c>
      <c r="L207" s="328">
        <v>575.25</v>
      </c>
      <c r="M207" s="328">
        <v>412.48361999999997</v>
      </c>
      <c r="N207" s="1"/>
      <c r="O207" s="1"/>
    </row>
    <row r="208" spans="1:15" ht="12.75" customHeight="1">
      <c r="A208" s="30">
        <v>198</v>
      </c>
      <c r="B208" s="347" t="s">
        <v>390</v>
      </c>
      <c r="C208" s="328">
        <v>119.9</v>
      </c>
      <c r="D208" s="329">
        <v>120.18333333333334</v>
      </c>
      <c r="E208" s="329">
        <v>117.01666666666668</v>
      </c>
      <c r="F208" s="329">
        <v>114.13333333333334</v>
      </c>
      <c r="G208" s="329">
        <v>110.96666666666668</v>
      </c>
      <c r="H208" s="329">
        <v>123.06666666666668</v>
      </c>
      <c r="I208" s="329">
        <v>126.23333333333333</v>
      </c>
      <c r="J208" s="329">
        <v>129.11666666666667</v>
      </c>
      <c r="K208" s="328">
        <v>123.35</v>
      </c>
      <c r="L208" s="328">
        <v>117.3</v>
      </c>
      <c r="M208" s="328">
        <v>100.91114</v>
      </c>
      <c r="N208" s="1"/>
      <c r="O208" s="1"/>
    </row>
    <row r="209" spans="1:15" ht="12.75" customHeight="1">
      <c r="A209" s="30">
        <v>199</v>
      </c>
      <c r="B209" s="347" t="s">
        <v>122</v>
      </c>
      <c r="C209" s="328">
        <v>266.8</v>
      </c>
      <c r="D209" s="329">
        <v>271.16666666666669</v>
      </c>
      <c r="E209" s="329">
        <v>260.83333333333337</v>
      </c>
      <c r="F209" s="329">
        <v>254.86666666666667</v>
      </c>
      <c r="G209" s="329">
        <v>244.53333333333336</v>
      </c>
      <c r="H209" s="329">
        <v>277.13333333333338</v>
      </c>
      <c r="I209" s="329">
        <v>287.46666666666675</v>
      </c>
      <c r="J209" s="329">
        <v>293.43333333333339</v>
      </c>
      <c r="K209" s="328">
        <v>281.5</v>
      </c>
      <c r="L209" s="328">
        <v>265.2</v>
      </c>
      <c r="M209" s="328">
        <v>55.060639999999999</v>
      </c>
      <c r="N209" s="1"/>
      <c r="O209" s="1"/>
    </row>
    <row r="210" spans="1:15" ht="12.75" customHeight="1">
      <c r="A210" s="30">
        <v>200</v>
      </c>
      <c r="B210" s="347" t="s">
        <v>123</v>
      </c>
      <c r="C210" s="328">
        <v>2149.1</v>
      </c>
      <c r="D210" s="329">
        <v>2142.3166666666666</v>
      </c>
      <c r="E210" s="329">
        <v>2129.833333333333</v>
      </c>
      <c r="F210" s="329">
        <v>2110.5666666666666</v>
      </c>
      <c r="G210" s="329">
        <v>2098.083333333333</v>
      </c>
      <c r="H210" s="329">
        <v>2161.583333333333</v>
      </c>
      <c r="I210" s="329">
        <v>2174.0666666666666</v>
      </c>
      <c r="J210" s="329">
        <v>2193.333333333333</v>
      </c>
      <c r="K210" s="328">
        <v>2154.8000000000002</v>
      </c>
      <c r="L210" s="328">
        <v>2123.0500000000002</v>
      </c>
      <c r="M210" s="328">
        <v>20.346879999999999</v>
      </c>
      <c r="N210" s="1"/>
      <c r="O210" s="1"/>
    </row>
    <row r="211" spans="1:15" ht="12.75" customHeight="1">
      <c r="A211" s="30">
        <v>201</v>
      </c>
      <c r="B211" s="347" t="s">
        <v>263</v>
      </c>
      <c r="C211" s="328">
        <v>351.75</v>
      </c>
      <c r="D211" s="329">
        <v>341.05</v>
      </c>
      <c r="E211" s="329">
        <v>322.10000000000002</v>
      </c>
      <c r="F211" s="329">
        <v>292.45</v>
      </c>
      <c r="G211" s="329">
        <v>273.5</v>
      </c>
      <c r="H211" s="329">
        <v>370.70000000000005</v>
      </c>
      <c r="I211" s="329">
        <v>389.65</v>
      </c>
      <c r="J211" s="329">
        <v>419.30000000000007</v>
      </c>
      <c r="K211" s="328">
        <v>360</v>
      </c>
      <c r="L211" s="328">
        <v>311.39999999999998</v>
      </c>
      <c r="M211" s="328">
        <v>92.733760000000004</v>
      </c>
      <c r="N211" s="1"/>
      <c r="O211" s="1"/>
    </row>
    <row r="212" spans="1:15" ht="12.75" customHeight="1">
      <c r="A212" s="30">
        <v>202</v>
      </c>
      <c r="B212" s="347" t="s">
        <v>836</v>
      </c>
      <c r="C212" s="328">
        <v>665.35</v>
      </c>
      <c r="D212" s="329">
        <v>669.68333333333339</v>
      </c>
      <c r="E212" s="329">
        <v>655.66666666666674</v>
      </c>
      <c r="F212" s="329">
        <v>645.98333333333335</v>
      </c>
      <c r="G212" s="329">
        <v>631.9666666666667</v>
      </c>
      <c r="H212" s="329">
        <v>679.36666666666679</v>
      </c>
      <c r="I212" s="329">
        <v>693.38333333333344</v>
      </c>
      <c r="J212" s="329">
        <v>703.06666666666683</v>
      </c>
      <c r="K212" s="328">
        <v>683.7</v>
      </c>
      <c r="L212" s="328">
        <v>660</v>
      </c>
      <c r="M212" s="328">
        <v>0.45480999999999999</v>
      </c>
      <c r="N212" s="1"/>
      <c r="O212" s="1"/>
    </row>
    <row r="213" spans="1:15" ht="12.75" customHeight="1">
      <c r="A213" s="30">
        <v>203</v>
      </c>
      <c r="B213" s="347" t="s">
        <v>391</v>
      </c>
      <c r="C213" s="328">
        <v>40441.449999999997</v>
      </c>
      <c r="D213" s="329">
        <v>40463.549999999996</v>
      </c>
      <c r="E213" s="329">
        <v>39727.099999999991</v>
      </c>
      <c r="F213" s="329">
        <v>39012.749999999993</v>
      </c>
      <c r="G213" s="329">
        <v>38276.299999999988</v>
      </c>
      <c r="H213" s="329">
        <v>41177.899999999994</v>
      </c>
      <c r="I213" s="329">
        <v>41914.349999999991</v>
      </c>
      <c r="J213" s="329">
        <v>42628.7</v>
      </c>
      <c r="K213" s="328">
        <v>41200</v>
      </c>
      <c r="L213" s="328">
        <v>39749.199999999997</v>
      </c>
      <c r="M213" s="328">
        <v>4.8579999999999998E-2</v>
      </c>
      <c r="N213" s="1"/>
      <c r="O213" s="1"/>
    </row>
    <row r="214" spans="1:15" ht="12.75" customHeight="1">
      <c r="A214" s="30">
        <v>204</v>
      </c>
      <c r="B214" s="347" t="s">
        <v>392</v>
      </c>
      <c r="C214" s="328">
        <v>34.200000000000003</v>
      </c>
      <c r="D214" s="329">
        <v>34.016666666666673</v>
      </c>
      <c r="E214" s="329">
        <v>33.683333333333344</v>
      </c>
      <c r="F214" s="329">
        <v>33.166666666666671</v>
      </c>
      <c r="G214" s="329">
        <v>32.833333333333343</v>
      </c>
      <c r="H214" s="329">
        <v>34.533333333333346</v>
      </c>
      <c r="I214" s="329">
        <v>34.866666666666674</v>
      </c>
      <c r="J214" s="329">
        <v>35.383333333333347</v>
      </c>
      <c r="K214" s="328">
        <v>34.35</v>
      </c>
      <c r="L214" s="328">
        <v>33.5</v>
      </c>
      <c r="M214" s="328">
        <v>12.53654</v>
      </c>
      <c r="N214" s="1"/>
      <c r="O214" s="1"/>
    </row>
    <row r="215" spans="1:15" ht="12.75" customHeight="1">
      <c r="A215" s="30">
        <v>205</v>
      </c>
      <c r="B215" s="347" t="s">
        <v>404</v>
      </c>
      <c r="C215" s="328">
        <v>105.4</v>
      </c>
      <c r="D215" s="329">
        <v>105.75</v>
      </c>
      <c r="E215" s="329">
        <v>103.8</v>
      </c>
      <c r="F215" s="329">
        <v>102.2</v>
      </c>
      <c r="G215" s="329">
        <v>100.25</v>
      </c>
      <c r="H215" s="329">
        <v>107.35</v>
      </c>
      <c r="I215" s="329">
        <v>109.29999999999998</v>
      </c>
      <c r="J215" s="329">
        <v>110.89999999999999</v>
      </c>
      <c r="K215" s="328">
        <v>107.7</v>
      </c>
      <c r="L215" s="328">
        <v>104.15</v>
      </c>
      <c r="M215" s="328">
        <v>101.00299</v>
      </c>
      <c r="N215" s="1"/>
      <c r="O215" s="1"/>
    </row>
    <row r="216" spans="1:15" ht="12.75" customHeight="1">
      <c r="A216" s="30">
        <v>206</v>
      </c>
      <c r="B216" s="347" t="s">
        <v>124</v>
      </c>
      <c r="C216" s="328">
        <v>151.55000000000001</v>
      </c>
      <c r="D216" s="329">
        <v>151.71666666666667</v>
      </c>
      <c r="E216" s="329">
        <v>146.93333333333334</v>
      </c>
      <c r="F216" s="329">
        <v>142.31666666666666</v>
      </c>
      <c r="G216" s="329">
        <v>137.53333333333333</v>
      </c>
      <c r="H216" s="329">
        <v>156.33333333333334</v>
      </c>
      <c r="I216" s="329">
        <v>161.1166666666667</v>
      </c>
      <c r="J216" s="329">
        <v>165.73333333333335</v>
      </c>
      <c r="K216" s="328">
        <v>156.5</v>
      </c>
      <c r="L216" s="328">
        <v>147.1</v>
      </c>
      <c r="M216" s="328">
        <v>169.12603999999999</v>
      </c>
      <c r="N216" s="1"/>
      <c r="O216" s="1"/>
    </row>
    <row r="217" spans="1:15" ht="12.75" customHeight="1">
      <c r="A217" s="30">
        <v>207</v>
      </c>
      <c r="B217" s="347" t="s">
        <v>125</v>
      </c>
      <c r="C217" s="328">
        <v>714.85</v>
      </c>
      <c r="D217" s="329">
        <v>715.85</v>
      </c>
      <c r="E217" s="329">
        <v>706.75</v>
      </c>
      <c r="F217" s="329">
        <v>698.65</v>
      </c>
      <c r="G217" s="329">
        <v>689.55</v>
      </c>
      <c r="H217" s="329">
        <v>723.95</v>
      </c>
      <c r="I217" s="329">
        <v>733.05000000000018</v>
      </c>
      <c r="J217" s="329">
        <v>741.15000000000009</v>
      </c>
      <c r="K217" s="328">
        <v>724.95</v>
      </c>
      <c r="L217" s="328">
        <v>707.75</v>
      </c>
      <c r="M217" s="328">
        <v>252.52492000000001</v>
      </c>
      <c r="N217" s="1"/>
      <c r="O217" s="1"/>
    </row>
    <row r="218" spans="1:15" ht="12.75" customHeight="1">
      <c r="A218" s="30">
        <v>208</v>
      </c>
      <c r="B218" s="347" t="s">
        <v>126</v>
      </c>
      <c r="C218" s="328">
        <v>1251.55</v>
      </c>
      <c r="D218" s="329">
        <v>1250.5166666666667</v>
      </c>
      <c r="E218" s="329">
        <v>1239.0333333333333</v>
      </c>
      <c r="F218" s="329">
        <v>1226.5166666666667</v>
      </c>
      <c r="G218" s="329">
        <v>1215.0333333333333</v>
      </c>
      <c r="H218" s="329">
        <v>1263.0333333333333</v>
      </c>
      <c r="I218" s="329">
        <v>1274.5166666666664</v>
      </c>
      <c r="J218" s="329">
        <v>1287.0333333333333</v>
      </c>
      <c r="K218" s="328">
        <v>1262</v>
      </c>
      <c r="L218" s="328">
        <v>1238</v>
      </c>
      <c r="M218" s="328">
        <v>9.1562099999999997</v>
      </c>
      <c r="N218" s="1"/>
      <c r="O218" s="1"/>
    </row>
    <row r="219" spans="1:15" ht="12.75" customHeight="1">
      <c r="A219" s="30">
        <v>209</v>
      </c>
      <c r="B219" s="347" t="s">
        <v>127</v>
      </c>
      <c r="C219" s="328">
        <v>487.8</v>
      </c>
      <c r="D219" s="329">
        <v>484.86666666666662</v>
      </c>
      <c r="E219" s="329">
        <v>471.28333333333325</v>
      </c>
      <c r="F219" s="329">
        <v>454.76666666666665</v>
      </c>
      <c r="G219" s="329">
        <v>441.18333333333328</v>
      </c>
      <c r="H219" s="329">
        <v>501.38333333333321</v>
      </c>
      <c r="I219" s="329">
        <v>514.96666666666658</v>
      </c>
      <c r="J219" s="329">
        <v>531.48333333333312</v>
      </c>
      <c r="K219" s="328">
        <v>498.45</v>
      </c>
      <c r="L219" s="328">
        <v>468.35</v>
      </c>
      <c r="M219" s="328">
        <v>20.674759999999999</v>
      </c>
      <c r="N219" s="1"/>
      <c r="O219" s="1"/>
    </row>
    <row r="220" spans="1:15" ht="12.75" customHeight="1">
      <c r="A220" s="30">
        <v>210</v>
      </c>
      <c r="B220" s="347" t="s">
        <v>408</v>
      </c>
      <c r="C220" s="328">
        <v>171.25</v>
      </c>
      <c r="D220" s="329">
        <v>172.9</v>
      </c>
      <c r="E220" s="329">
        <v>167.85000000000002</v>
      </c>
      <c r="F220" s="329">
        <v>164.45000000000002</v>
      </c>
      <c r="G220" s="329">
        <v>159.40000000000003</v>
      </c>
      <c r="H220" s="329">
        <v>176.3</v>
      </c>
      <c r="I220" s="329">
        <v>181.35000000000002</v>
      </c>
      <c r="J220" s="329">
        <v>184.75</v>
      </c>
      <c r="K220" s="328">
        <v>177.95</v>
      </c>
      <c r="L220" s="328">
        <v>169.5</v>
      </c>
      <c r="M220" s="328">
        <v>2.5075799999999999</v>
      </c>
      <c r="N220" s="1"/>
      <c r="O220" s="1"/>
    </row>
    <row r="221" spans="1:15" ht="12.75" customHeight="1">
      <c r="A221" s="30">
        <v>211</v>
      </c>
      <c r="B221" s="347" t="s">
        <v>394</v>
      </c>
      <c r="C221" s="328">
        <v>43.1</v>
      </c>
      <c r="D221" s="329">
        <v>43.133333333333333</v>
      </c>
      <c r="E221" s="329">
        <v>42.566666666666663</v>
      </c>
      <c r="F221" s="329">
        <v>42.033333333333331</v>
      </c>
      <c r="G221" s="329">
        <v>41.466666666666661</v>
      </c>
      <c r="H221" s="329">
        <v>43.666666666666664</v>
      </c>
      <c r="I221" s="329">
        <v>44.233333333333341</v>
      </c>
      <c r="J221" s="329">
        <v>44.766666666666666</v>
      </c>
      <c r="K221" s="328">
        <v>43.7</v>
      </c>
      <c r="L221" s="328">
        <v>42.6</v>
      </c>
      <c r="M221" s="328">
        <v>51.812510000000003</v>
      </c>
      <c r="N221" s="1"/>
      <c r="O221" s="1"/>
    </row>
    <row r="222" spans="1:15" ht="12.75" customHeight="1">
      <c r="A222" s="30">
        <v>212</v>
      </c>
      <c r="B222" s="347" t="s">
        <v>128</v>
      </c>
      <c r="C222" s="328">
        <v>10.45</v>
      </c>
      <c r="D222" s="329">
        <v>10.366666666666665</v>
      </c>
      <c r="E222" s="329">
        <v>10.133333333333331</v>
      </c>
      <c r="F222" s="329">
        <v>9.8166666666666664</v>
      </c>
      <c r="G222" s="329">
        <v>9.5833333333333321</v>
      </c>
      <c r="H222" s="329">
        <v>10.68333333333333</v>
      </c>
      <c r="I222" s="329">
        <v>10.916666666666664</v>
      </c>
      <c r="J222" s="329">
        <v>11.233333333333329</v>
      </c>
      <c r="K222" s="328">
        <v>10.6</v>
      </c>
      <c r="L222" s="328">
        <v>10.050000000000001</v>
      </c>
      <c r="M222" s="328">
        <v>2176.5389700000001</v>
      </c>
      <c r="N222" s="1"/>
      <c r="O222" s="1"/>
    </row>
    <row r="223" spans="1:15" ht="12.75" customHeight="1">
      <c r="A223" s="30">
        <v>213</v>
      </c>
      <c r="B223" s="347" t="s">
        <v>395</v>
      </c>
      <c r="C223" s="328">
        <v>57</v>
      </c>
      <c r="D223" s="329">
        <v>57.116666666666667</v>
      </c>
      <c r="E223" s="329">
        <v>55.983333333333334</v>
      </c>
      <c r="F223" s="329">
        <v>54.966666666666669</v>
      </c>
      <c r="G223" s="329">
        <v>53.833333333333336</v>
      </c>
      <c r="H223" s="329">
        <v>58.133333333333333</v>
      </c>
      <c r="I223" s="329">
        <v>59.266666666666673</v>
      </c>
      <c r="J223" s="329">
        <v>60.283333333333331</v>
      </c>
      <c r="K223" s="328">
        <v>58.25</v>
      </c>
      <c r="L223" s="328">
        <v>56.1</v>
      </c>
      <c r="M223" s="328">
        <v>63.686160000000001</v>
      </c>
      <c r="N223" s="1"/>
      <c r="O223" s="1"/>
    </row>
    <row r="224" spans="1:15" ht="12.75" customHeight="1">
      <c r="A224" s="30">
        <v>214</v>
      </c>
      <c r="B224" s="347" t="s">
        <v>129</v>
      </c>
      <c r="C224" s="328">
        <v>41.95</v>
      </c>
      <c r="D224" s="329">
        <v>41.783333333333331</v>
      </c>
      <c r="E224" s="329">
        <v>41.316666666666663</v>
      </c>
      <c r="F224" s="329">
        <v>40.68333333333333</v>
      </c>
      <c r="G224" s="329">
        <v>40.216666666666661</v>
      </c>
      <c r="H224" s="329">
        <v>42.416666666666664</v>
      </c>
      <c r="I224" s="329">
        <v>42.883333333333333</v>
      </c>
      <c r="J224" s="329">
        <v>43.516666666666666</v>
      </c>
      <c r="K224" s="328">
        <v>42.25</v>
      </c>
      <c r="L224" s="328">
        <v>41.15</v>
      </c>
      <c r="M224" s="328">
        <v>218.25830999999999</v>
      </c>
      <c r="N224" s="1"/>
      <c r="O224" s="1"/>
    </row>
    <row r="225" spans="1:15" ht="12.75" customHeight="1">
      <c r="A225" s="30">
        <v>215</v>
      </c>
      <c r="B225" s="347" t="s">
        <v>406</v>
      </c>
      <c r="C225" s="328">
        <v>214.05</v>
      </c>
      <c r="D225" s="329">
        <v>210.6</v>
      </c>
      <c r="E225" s="329">
        <v>205.95</v>
      </c>
      <c r="F225" s="329">
        <v>197.85</v>
      </c>
      <c r="G225" s="329">
        <v>193.2</v>
      </c>
      <c r="H225" s="329">
        <v>218.7</v>
      </c>
      <c r="I225" s="329">
        <v>223.35000000000002</v>
      </c>
      <c r="J225" s="329">
        <v>231.45</v>
      </c>
      <c r="K225" s="328">
        <v>215.25</v>
      </c>
      <c r="L225" s="328">
        <v>202.5</v>
      </c>
      <c r="M225" s="328">
        <v>162.40102999999999</v>
      </c>
      <c r="N225" s="1"/>
      <c r="O225" s="1"/>
    </row>
    <row r="226" spans="1:15" ht="12.75" customHeight="1">
      <c r="A226" s="30">
        <v>216</v>
      </c>
      <c r="B226" s="347" t="s">
        <v>396</v>
      </c>
      <c r="C226" s="328">
        <v>878.6</v>
      </c>
      <c r="D226" s="329">
        <v>880.04999999999984</v>
      </c>
      <c r="E226" s="329">
        <v>870.09999999999968</v>
      </c>
      <c r="F226" s="329">
        <v>861.5999999999998</v>
      </c>
      <c r="G226" s="329">
        <v>851.64999999999964</v>
      </c>
      <c r="H226" s="329">
        <v>888.54999999999973</v>
      </c>
      <c r="I226" s="329">
        <v>898.49999999999977</v>
      </c>
      <c r="J226" s="329">
        <v>906.99999999999977</v>
      </c>
      <c r="K226" s="328">
        <v>890</v>
      </c>
      <c r="L226" s="328">
        <v>871.55</v>
      </c>
      <c r="M226" s="328">
        <v>5.8459999999999998E-2</v>
      </c>
      <c r="N226" s="1"/>
      <c r="O226" s="1"/>
    </row>
    <row r="227" spans="1:15" ht="12.75" customHeight="1">
      <c r="A227" s="30">
        <v>217</v>
      </c>
      <c r="B227" s="347" t="s">
        <v>130</v>
      </c>
      <c r="C227" s="328">
        <v>341.75</v>
      </c>
      <c r="D227" s="329">
        <v>342.95</v>
      </c>
      <c r="E227" s="329">
        <v>337.9</v>
      </c>
      <c r="F227" s="329">
        <v>334.05</v>
      </c>
      <c r="G227" s="329">
        <v>329</v>
      </c>
      <c r="H227" s="329">
        <v>346.79999999999995</v>
      </c>
      <c r="I227" s="329">
        <v>351.85</v>
      </c>
      <c r="J227" s="329">
        <v>355.69999999999993</v>
      </c>
      <c r="K227" s="328">
        <v>348</v>
      </c>
      <c r="L227" s="328">
        <v>339.1</v>
      </c>
      <c r="M227" s="328">
        <v>24.157350000000001</v>
      </c>
      <c r="N227" s="1"/>
      <c r="O227" s="1"/>
    </row>
    <row r="228" spans="1:15" ht="12.75" customHeight="1">
      <c r="A228" s="30">
        <v>218</v>
      </c>
      <c r="B228" s="347" t="s">
        <v>397</v>
      </c>
      <c r="C228" s="328">
        <v>294.75</v>
      </c>
      <c r="D228" s="329">
        <v>294.8</v>
      </c>
      <c r="E228" s="329">
        <v>289.75</v>
      </c>
      <c r="F228" s="329">
        <v>284.75</v>
      </c>
      <c r="G228" s="329">
        <v>279.7</v>
      </c>
      <c r="H228" s="329">
        <v>299.8</v>
      </c>
      <c r="I228" s="329">
        <v>304.85000000000008</v>
      </c>
      <c r="J228" s="329">
        <v>309.85000000000002</v>
      </c>
      <c r="K228" s="328">
        <v>299.85000000000002</v>
      </c>
      <c r="L228" s="328">
        <v>289.8</v>
      </c>
      <c r="M228" s="328">
        <v>2.3525999999999998</v>
      </c>
      <c r="N228" s="1"/>
      <c r="O228" s="1"/>
    </row>
    <row r="229" spans="1:15" ht="12.75" customHeight="1">
      <c r="A229" s="30">
        <v>219</v>
      </c>
      <c r="B229" s="347" t="s">
        <v>398</v>
      </c>
      <c r="C229" s="328">
        <v>1492.25</v>
      </c>
      <c r="D229" s="329">
        <v>1494.6000000000001</v>
      </c>
      <c r="E229" s="329">
        <v>1479.6500000000003</v>
      </c>
      <c r="F229" s="329">
        <v>1467.0500000000002</v>
      </c>
      <c r="G229" s="329">
        <v>1452.1000000000004</v>
      </c>
      <c r="H229" s="329">
        <v>1507.2000000000003</v>
      </c>
      <c r="I229" s="329">
        <v>1522.15</v>
      </c>
      <c r="J229" s="329">
        <v>1534.7500000000002</v>
      </c>
      <c r="K229" s="328">
        <v>1509.55</v>
      </c>
      <c r="L229" s="328">
        <v>1482</v>
      </c>
      <c r="M229" s="328">
        <v>0.24776999999999999</v>
      </c>
      <c r="N229" s="1"/>
      <c r="O229" s="1"/>
    </row>
    <row r="230" spans="1:15" ht="12.75" customHeight="1">
      <c r="A230" s="30">
        <v>220</v>
      </c>
      <c r="B230" s="347" t="s">
        <v>131</v>
      </c>
      <c r="C230" s="328">
        <v>198.05</v>
      </c>
      <c r="D230" s="329">
        <v>198.03333333333333</v>
      </c>
      <c r="E230" s="329">
        <v>196.31666666666666</v>
      </c>
      <c r="F230" s="329">
        <v>194.58333333333334</v>
      </c>
      <c r="G230" s="329">
        <v>192.86666666666667</v>
      </c>
      <c r="H230" s="329">
        <v>199.76666666666665</v>
      </c>
      <c r="I230" s="329">
        <v>201.48333333333329</v>
      </c>
      <c r="J230" s="329">
        <v>203.21666666666664</v>
      </c>
      <c r="K230" s="328">
        <v>199.75</v>
      </c>
      <c r="L230" s="328">
        <v>196.3</v>
      </c>
      <c r="M230" s="328">
        <v>36.385599999999997</v>
      </c>
      <c r="N230" s="1"/>
      <c r="O230" s="1"/>
    </row>
    <row r="231" spans="1:15" ht="12.75" customHeight="1">
      <c r="A231" s="30">
        <v>221</v>
      </c>
      <c r="B231" s="347" t="s">
        <v>403</v>
      </c>
      <c r="C231" s="328">
        <v>203.6</v>
      </c>
      <c r="D231" s="329">
        <v>202.36666666666665</v>
      </c>
      <c r="E231" s="329">
        <v>198.2833333333333</v>
      </c>
      <c r="F231" s="329">
        <v>192.96666666666667</v>
      </c>
      <c r="G231" s="329">
        <v>188.88333333333333</v>
      </c>
      <c r="H231" s="329">
        <v>207.68333333333328</v>
      </c>
      <c r="I231" s="329">
        <v>211.76666666666659</v>
      </c>
      <c r="J231" s="329">
        <v>217.08333333333326</v>
      </c>
      <c r="K231" s="328">
        <v>206.45</v>
      </c>
      <c r="L231" s="328">
        <v>197.05</v>
      </c>
      <c r="M231" s="328">
        <v>30.272549999999999</v>
      </c>
      <c r="N231" s="1"/>
      <c r="O231" s="1"/>
    </row>
    <row r="232" spans="1:15" ht="12.75" customHeight="1">
      <c r="A232" s="30">
        <v>222</v>
      </c>
      <c r="B232" s="347" t="s">
        <v>265</v>
      </c>
      <c r="C232" s="328">
        <v>4741.55</v>
      </c>
      <c r="D232" s="329">
        <v>4769.2333333333327</v>
      </c>
      <c r="E232" s="329">
        <v>4658.4666666666653</v>
      </c>
      <c r="F232" s="329">
        <v>4575.3833333333323</v>
      </c>
      <c r="G232" s="329">
        <v>4464.616666666665</v>
      </c>
      <c r="H232" s="329">
        <v>4852.3166666666657</v>
      </c>
      <c r="I232" s="329">
        <v>4963.0833333333339</v>
      </c>
      <c r="J232" s="329">
        <v>5046.1666666666661</v>
      </c>
      <c r="K232" s="328">
        <v>4880</v>
      </c>
      <c r="L232" s="328">
        <v>4686.1499999999996</v>
      </c>
      <c r="M232" s="328">
        <v>1.2281599999999999</v>
      </c>
      <c r="N232" s="1"/>
      <c r="O232" s="1"/>
    </row>
    <row r="233" spans="1:15" ht="12.75" customHeight="1">
      <c r="A233" s="30">
        <v>223</v>
      </c>
      <c r="B233" s="347" t="s">
        <v>405</v>
      </c>
      <c r="C233" s="328">
        <v>142.5</v>
      </c>
      <c r="D233" s="329">
        <v>142.26666666666665</v>
      </c>
      <c r="E233" s="329">
        <v>140.83333333333331</v>
      </c>
      <c r="F233" s="329">
        <v>139.16666666666666</v>
      </c>
      <c r="G233" s="329">
        <v>137.73333333333332</v>
      </c>
      <c r="H233" s="329">
        <v>143.93333333333331</v>
      </c>
      <c r="I233" s="329">
        <v>145.36666666666665</v>
      </c>
      <c r="J233" s="329">
        <v>147.0333333333333</v>
      </c>
      <c r="K233" s="328">
        <v>143.69999999999999</v>
      </c>
      <c r="L233" s="328">
        <v>140.6</v>
      </c>
      <c r="M233" s="328">
        <v>14.220359999999999</v>
      </c>
      <c r="N233" s="1"/>
      <c r="O233" s="1"/>
    </row>
    <row r="234" spans="1:15" ht="12.75" customHeight="1">
      <c r="A234" s="30">
        <v>224</v>
      </c>
      <c r="B234" s="347" t="s">
        <v>132</v>
      </c>
      <c r="C234" s="328">
        <v>1805.05</v>
      </c>
      <c r="D234" s="329">
        <v>1818.9666666666665</v>
      </c>
      <c r="E234" s="329">
        <v>1772.9333333333329</v>
      </c>
      <c r="F234" s="329">
        <v>1740.8166666666664</v>
      </c>
      <c r="G234" s="329">
        <v>1694.7833333333328</v>
      </c>
      <c r="H234" s="329">
        <v>1851.083333333333</v>
      </c>
      <c r="I234" s="329">
        <v>1897.1166666666663</v>
      </c>
      <c r="J234" s="329">
        <v>1929.2333333333331</v>
      </c>
      <c r="K234" s="328">
        <v>1865</v>
      </c>
      <c r="L234" s="328">
        <v>1786.85</v>
      </c>
      <c r="M234" s="328">
        <v>16.02449</v>
      </c>
      <c r="N234" s="1"/>
      <c r="O234" s="1"/>
    </row>
    <row r="235" spans="1:15" ht="12.75" customHeight="1">
      <c r="A235" s="30">
        <v>225</v>
      </c>
      <c r="B235" s="347" t="s">
        <v>837</v>
      </c>
      <c r="C235" s="328">
        <v>1747.3</v>
      </c>
      <c r="D235" s="329">
        <v>1755.0666666666666</v>
      </c>
      <c r="E235" s="329">
        <v>1735.2333333333331</v>
      </c>
      <c r="F235" s="329">
        <v>1723.1666666666665</v>
      </c>
      <c r="G235" s="329">
        <v>1703.333333333333</v>
      </c>
      <c r="H235" s="329">
        <v>1767.1333333333332</v>
      </c>
      <c r="I235" s="329">
        <v>1786.9666666666667</v>
      </c>
      <c r="J235" s="329">
        <v>1799.0333333333333</v>
      </c>
      <c r="K235" s="328">
        <v>1774.9</v>
      </c>
      <c r="L235" s="328">
        <v>1743</v>
      </c>
      <c r="M235" s="328">
        <v>0.27171000000000001</v>
      </c>
      <c r="N235" s="1"/>
      <c r="O235" s="1"/>
    </row>
    <row r="236" spans="1:15" ht="12.75" customHeight="1">
      <c r="A236" s="30">
        <v>226</v>
      </c>
      <c r="B236" s="347" t="s">
        <v>409</v>
      </c>
      <c r="C236" s="328">
        <v>389.05</v>
      </c>
      <c r="D236" s="329">
        <v>389.09999999999997</v>
      </c>
      <c r="E236" s="329">
        <v>383.49999999999994</v>
      </c>
      <c r="F236" s="329">
        <v>377.95</v>
      </c>
      <c r="G236" s="329">
        <v>372.34999999999997</v>
      </c>
      <c r="H236" s="329">
        <v>394.64999999999992</v>
      </c>
      <c r="I236" s="329">
        <v>400.24999999999994</v>
      </c>
      <c r="J236" s="329">
        <v>405.7999999999999</v>
      </c>
      <c r="K236" s="328">
        <v>394.7</v>
      </c>
      <c r="L236" s="328">
        <v>383.55</v>
      </c>
      <c r="M236" s="328">
        <v>0.83531</v>
      </c>
      <c r="N236" s="1"/>
      <c r="O236" s="1"/>
    </row>
    <row r="237" spans="1:15" ht="12.75" customHeight="1">
      <c r="A237" s="30">
        <v>227</v>
      </c>
      <c r="B237" s="347" t="s">
        <v>133</v>
      </c>
      <c r="C237" s="328">
        <v>906.35</v>
      </c>
      <c r="D237" s="329">
        <v>902.18333333333339</v>
      </c>
      <c r="E237" s="329">
        <v>891.71666666666681</v>
      </c>
      <c r="F237" s="329">
        <v>877.08333333333337</v>
      </c>
      <c r="G237" s="329">
        <v>866.61666666666679</v>
      </c>
      <c r="H237" s="329">
        <v>916.81666666666683</v>
      </c>
      <c r="I237" s="329">
        <v>927.28333333333353</v>
      </c>
      <c r="J237" s="329">
        <v>941.91666666666686</v>
      </c>
      <c r="K237" s="328">
        <v>912.65</v>
      </c>
      <c r="L237" s="328">
        <v>887.55</v>
      </c>
      <c r="M237" s="328">
        <v>45.0794</v>
      </c>
      <c r="N237" s="1"/>
      <c r="O237" s="1"/>
    </row>
    <row r="238" spans="1:15" ht="12.75" customHeight="1">
      <c r="A238" s="30">
        <v>228</v>
      </c>
      <c r="B238" s="347" t="s">
        <v>134</v>
      </c>
      <c r="C238" s="328">
        <v>207.15</v>
      </c>
      <c r="D238" s="329">
        <v>209.81666666666669</v>
      </c>
      <c r="E238" s="329">
        <v>203.63333333333338</v>
      </c>
      <c r="F238" s="329">
        <v>200.1166666666667</v>
      </c>
      <c r="G238" s="329">
        <v>193.93333333333339</v>
      </c>
      <c r="H238" s="329">
        <v>213.33333333333337</v>
      </c>
      <c r="I238" s="329">
        <v>219.51666666666671</v>
      </c>
      <c r="J238" s="329">
        <v>223.03333333333336</v>
      </c>
      <c r="K238" s="328">
        <v>216</v>
      </c>
      <c r="L238" s="328">
        <v>206.3</v>
      </c>
      <c r="M238" s="328">
        <v>107.82608</v>
      </c>
      <c r="N238" s="1"/>
      <c r="O238" s="1"/>
    </row>
    <row r="239" spans="1:15" ht="12.75" customHeight="1">
      <c r="A239" s="30">
        <v>229</v>
      </c>
      <c r="B239" s="347" t="s">
        <v>410</v>
      </c>
      <c r="C239" s="328">
        <v>38.6</v>
      </c>
      <c r="D239" s="329">
        <v>38.866666666666667</v>
      </c>
      <c r="E239" s="329">
        <v>38.133333333333333</v>
      </c>
      <c r="F239" s="329">
        <v>37.666666666666664</v>
      </c>
      <c r="G239" s="329">
        <v>36.93333333333333</v>
      </c>
      <c r="H239" s="329">
        <v>39.333333333333336</v>
      </c>
      <c r="I239" s="329">
        <v>40.06666666666667</v>
      </c>
      <c r="J239" s="329">
        <v>40.533333333333339</v>
      </c>
      <c r="K239" s="328">
        <v>39.6</v>
      </c>
      <c r="L239" s="328">
        <v>38.4</v>
      </c>
      <c r="M239" s="328">
        <v>16.591139999999999</v>
      </c>
      <c r="N239" s="1"/>
      <c r="O239" s="1"/>
    </row>
    <row r="240" spans="1:15" ht="12.75" customHeight="1">
      <c r="A240" s="30">
        <v>230</v>
      </c>
      <c r="B240" s="347" t="s">
        <v>135</v>
      </c>
      <c r="C240" s="328">
        <v>1702.8</v>
      </c>
      <c r="D240" s="329">
        <v>1702.7333333333333</v>
      </c>
      <c r="E240" s="329">
        <v>1691.0666666666666</v>
      </c>
      <c r="F240" s="329">
        <v>1679.3333333333333</v>
      </c>
      <c r="G240" s="329">
        <v>1667.6666666666665</v>
      </c>
      <c r="H240" s="329">
        <v>1714.4666666666667</v>
      </c>
      <c r="I240" s="329">
        <v>1726.1333333333332</v>
      </c>
      <c r="J240" s="329">
        <v>1737.8666666666668</v>
      </c>
      <c r="K240" s="328">
        <v>1714.4</v>
      </c>
      <c r="L240" s="328">
        <v>1691</v>
      </c>
      <c r="M240" s="328">
        <v>67.714889999999997</v>
      </c>
      <c r="N240" s="1"/>
      <c r="O240" s="1"/>
    </row>
    <row r="241" spans="1:15" ht="12.75" customHeight="1">
      <c r="A241" s="30">
        <v>231</v>
      </c>
      <c r="B241" s="347" t="s">
        <v>411</v>
      </c>
      <c r="C241" s="328">
        <v>1378.25</v>
      </c>
      <c r="D241" s="329">
        <v>1363.6833333333334</v>
      </c>
      <c r="E241" s="329">
        <v>1332.3666666666668</v>
      </c>
      <c r="F241" s="329">
        <v>1286.4833333333333</v>
      </c>
      <c r="G241" s="329">
        <v>1255.1666666666667</v>
      </c>
      <c r="H241" s="329">
        <v>1409.5666666666668</v>
      </c>
      <c r="I241" s="329">
        <v>1440.8833333333334</v>
      </c>
      <c r="J241" s="329">
        <v>1486.7666666666669</v>
      </c>
      <c r="K241" s="328">
        <v>1395</v>
      </c>
      <c r="L241" s="328">
        <v>1317.8</v>
      </c>
      <c r="M241" s="328">
        <v>0.20433999999999999</v>
      </c>
      <c r="N241" s="1"/>
      <c r="O241" s="1"/>
    </row>
    <row r="242" spans="1:15" ht="12.75" customHeight="1">
      <c r="A242" s="30">
        <v>232</v>
      </c>
      <c r="B242" s="347" t="s">
        <v>412</v>
      </c>
      <c r="C242" s="328">
        <v>407.25</v>
      </c>
      <c r="D242" s="329">
        <v>410.48333333333335</v>
      </c>
      <c r="E242" s="329">
        <v>400.01666666666671</v>
      </c>
      <c r="F242" s="329">
        <v>392.78333333333336</v>
      </c>
      <c r="G242" s="329">
        <v>382.31666666666672</v>
      </c>
      <c r="H242" s="329">
        <v>417.7166666666667</v>
      </c>
      <c r="I242" s="329">
        <v>428.18333333333339</v>
      </c>
      <c r="J242" s="329">
        <v>435.41666666666669</v>
      </c>
      <c r="K242" s="328">
        <v>420.95</v>
      </c>
      <c r="L242" s="328">
        <v>403.25</v>
      </c>
      <c r="M242" s="328">
        <v>4.1293600000000001</v>
      </c>
      <c r="N242" s="1"/>
      <c r="O242" s="1"/>
    </row>
    <row r="243" spans="1:15" ht="12.75" customHeight="1">
      <c r="A243" s="30">
        <v>233</v>
      </c>
      <c r="B243" s="347" t="s">
        <v>413</v>
      </c>
      <c r="C243" s="328">
        <v>652.70000000000005</v>
      </c>
      <c r="D243" s="329">
        <v>654.69999999999993</v>
      </c>
      <c r="E243" s="329">
        <v>641.89999999999986</v>
      </c>
      <c r="F243" s="329">
        <v>631.09999999999991</v>
      </c>
      <c r="G243" s="329">
        <v>618.29999999999984</v>
      </c>
      <c r="H243" s="329">
        <v>665.49999999999989</v>
      </c>
      <c r="I243" s="329">
        <v>678.29999999999984</v>
      </c>
      <c r="J243" s="329">
        <v>689.09999999999991</v>
      </c>
      <c r="K243" s="328">
        <v>667.5</v>
      </c>
      <c r="L243" s="328">
        <v>643.9</v>
      </c>
      <c r="M243" s="328">
        <v>4.1741700000000002</v>
      </c>
      <c r="N243" s="1"/>
      <c r="O243" s="1"/>
    </row>
    <row r="244" spans="1:15" ht="12.75" customHeight="1">
      <c r="A244" s="30">
        <v>234</v>
      </c>
      <c r="B244" s="347" t="s">
        <v>407</v>
      </c>
      <c r="C244" s="328">
        <v>17.75</v>
      </c>
      <c r="D244" s="329">
        <v>17.666666666666668</v>
      </c>
      <c r="E244" s="329">
        <v>17.483333333333334</v>
      </c>
      <c r="F244" s="329">
        <v>17.216666666666665</v>
      </c>
      <c r="G244" s="329">
        <v>17.033333333333331</v>
      </c>
      <c r="H244" s="329">
        <v>17.933333333333337</v>
      </c>
      <c r="I244" s="329">
        <v>18.116666666666667</v>
      </c>
      <c r="J244" s="329">
        <v>18.38333333333334</v>
      </c>
      <c r="K244" s="328">
        <v>17.850000000000001</v>
      </c>
      <c r="L244" s="328">
        <v>17.399999999999999</v>
      </c>
      <c r="M244" s="328">
        <v>36.089500000000001</v>
      </c>
      <c r="N244" s="1"/>
      <c r="O244" s="1"/>
    </row>
    <row r="245" spans="1:15" ht="12.75" customHeight="1">
      <c r="A245" s="30">
        <v>235</v>
      </c>
      <c r="B245" s="347" t="s">
        <v>136</v>
      </c>
      <c r="C245" s="328">
        <v>112.25</v>
      </c>
      <c r="D245" s="329">
        <v>113.36666666666667</v>
      </c>
      <c r="E245" s="329">
        <v>110.33333333333334</v>
      </c>
      <c r="F245" s="329">
        <v>108.41666666666667</v>
      </c>
      <c r="G245" s="329">
        <v>105.38333333333334</v>
      </c>
      <c r="H245" s="329">
        <v>115.28333333333335</v>
      </c>
      <c r="I245" s="329">
        <v>118.31666666666668</v>
      </c>
      <c r="J245" s="329">
        <v>120.23333333333335</v>
      </c>
      <c r="K245" s="328">
        <v>116.4</v>
      </c>
      <c r="L245" s="328">
        <v>111.45</v>
      </c>
      <c r="M245" s="328">
        <v>149.26831000000001</v>
      </c>
      <c r="N245" s="1"/>
      <c r="O245" s="1"/>
    </row>
    <row r="246" spans="1:15" ht="12.75" customHeight="1">
      <c r="A246" s="30">
        <v>236</v>
      </c>
      <c r="B246" s="347" t="s">
        <v>399</v>
      </c>
      <c r="C246" s="328">
        <v>350.7</v>
      </c>
      <c r="D246" s="329">
        <v>352.2166666666667</v>
      </c>
      <c r="E246" s="329">
        <v>343.98333333333341</v>
      </c>
      <c r="F246" s="329">
        <v>337.26666666666671</v>
      </c>
      <c r="G246" s="329">
        <v>329.03333333333342</v>
      </c>
      <c r="H246" s="329">
        <v>358.93333333333339</v>
      </c>
      <c r="I246" s="329">
        <v>367.16666666666674</v>
      </c>
      <c r="J246" s="329">
        <v>373.88333333333338</v>
      </c>
      <c r="K246" s="328">
        <v>360.45</v>
      </c>
      <c r="L246" s="328">
        <v>345.5</v>
      </c>
      <c r="M246" s="328">
        <v>1.5967100000000001</v>
      </c>
      <c r="N246" s="1"/>
      <c r="O246" s="1"/>
    </row>
    <row r="247" spans="1:15" ht="12.75" customHeight="1">
      <c r="A247" s="30">
        <v>237</v>
      </c>
      <c r="B247" s="347" t="s">
        <v>266</v>
      </c>
      <c r="C247" s="328">
        <v>984.8</v>
      </c>
      <c r="D247" s="329">
        <v>976.98333333333323</v>
      </c>
      <c r="E247" s="329">
        <v>966.91666666666652</v>
      </c>
      <c r="F247" s="329">
        <v>949.0333333333333</v>
      </c>
      <c r="G247" s="329">
        <v>938.96666666666658</v>
      </c>
      <c r="H247" s="329">
        <v>994.86666666666645</v>
      </c>
      <c r="I247" s="329">
        <v>1004.9333333333333</v>
      </c>
      <c r="J247" s="329">
        <v>1022.8166666666664</v>
      </c>
      <c r="K247" s="328">
        <v>987.05</v>
      </c>
      <c r="L247" s="328">
        <v>959.1</v>
      </c>
      <c r="M247" s="328">
        <v>2.7787899999999999</v>
      </c>
      <c r="N247" s="1"/>
      <c r="O247" s="1"/>
    </row>
    <row r="248" spans="1:15" ht="12.75" customHeight="1">
      <c r="A248" s="30">
        <v>238</v>
      </c>
      <c r="B248" s="347" t="s">
        <v>400</v>
      </c>
      <c r="C248" s="328">
        <v>226.55</v>
      </c>
      <c r="D248" s="329">
        <v>221.4</v>
      </c>
      <c r="E248" s="329">
        <v>216.20000000000002</v>
      </c>
      <c r="F248" s="329">
        <v>205.85000000000002</v>
      </c>
      <c r="G248" s="329">
        <v>200.65000000000003</v>
      </c>
      <c r="H248" s="329">
        <v>231.75</v>
      </c>
      <c r="I248" s="329">
        <v>236.95</v>
      </c>
      <c r="J248" s="329">
        <v>247.29999999999998</v>
      </c>
      <c r="K248" s="328">
        <v>226.6</v>
      </c>
      <c r="L248" s="328">
        <v>211.05</v>
      </c>
      <c r="M248" s="328">
        <v>39.865729999999999</v>
      </c>
      <c r="N248" s="1"/>
      <c r="O248" s="1"/>
    </row>
    <row r="249" spans="1:15" ht="12.75" customHeight="1">
      <c r="A249" s="30">
        <v>239</v>
      </c>
      <c r="B249" s="347" t="s">
        <v>401</v>
      </c>
      <c r="C249" s="328">
        <v>40.5</v>
      </c>
      <c r="D249" s="329">
        <v>40.316666666666663</v>
      </c>
      <c r="E249" s="329">
        <v>40.033333333333324</v>
      </c>
      <c r="F249" s="329">
        <v>39.566666666666663</v>
      </c>
      <c r="G249" s="329">
        <v>39.283333333333324</v>
      </c>
      <c r="H249" s="329">
        <v>40.783333333333324</v>
      </c>
      <c r="I249" s="329">
        <v>41.066666666666656</v>
      </c>
      <c r="J249" s="329">
        <v>41.533333333333324</v>
      </c>
      <c r="K249" s="328">
        <v>40.6</v>
      </c>
      <c r="L249" s="328">
        <v>39.85</v>
      </c>
      <c r="M249" s="328">
        <v>9.5062599999999993</v>
      </c>
      <c r="N249" s="1"/>
      <c r="O249" s="1"/>
    </row>
    <row r="250" spans="1:15" ht="12.75" customHeight="1">
      <c r="A250" s="30">
        <v>240</v>
      </c>
      <c r="B250" s="347" t="s">
        <v>137</v>
      </c>
      <c r="C250" s="328">
        <v>808.8</v>
      </c>
      <c r="D250" s="329">
        <v>806.5333333333333</v>
      </c>
      <c r="E250" s="329">
        <v>797.26666666666665</v>
      </c>
      <c r="F250" s="329">
        <v>785.73333333333335</v>
      </c>
      <c r="G250" s="329">
        <v>776.4666666666667</v>
      </c>
      <c r="H250" s="329">
        <v>818.06666666666661</v>
      </c>
      <c r="I250" s="329">
        <v>827.33333333333326</v>
      </c>
      <c r="J250" s="329">
        <v>838.86666666666656</v>
      </c>
      <c r="K250" s="328">
        <v>815.8</v>
      </c>
      <c r="L250" s="328">
        <v>795</v>
      </c>
      <c r="M250" s="328">
        <v>30.108260000000001</v>
      </c>
      <c r="N250" s="1"/>
      <c r="O250" s="1"/>
    </row>
    <row r="251" spans="1:15" ht="12.75" customHeight="1">
      <c r="A251" s="30">
        <v>241</v>
      </c>
      <c r="B251" s="347" t="s">
        <v>830</v>
      </c>
      <c r="C251" s="328">
        <v>21.7</v>
      </c>
      <c r="D251" s="329">
        <v>21.7</v>
      </c>
      <c r="E251" s="329">
        <v>21.549999999999997</v>
      </c>
      <c r="F251" s="329">
        <v>21.4</v>
      </c>
      <c r="G251" s="329">
        <v>21.249999999999996</v>
      </c>
      <c r="H251" s="329">
        <v>21.849999999999998</v>
      </c>
      <c r="I251" s="329">
        <v>21.999999999999996</v>
      </c>
      <c r="J251" s="329">
        <v>22.15</v>
      </c>
      <c r="K251" s="328">
        <v>21.85</v>
      </c>
      <c r="L251" s="328">
        <v>21.55</v>
      </c>
      <c r="M251" s="328">
        <v>45.964329999999997</v>
      </c>
      <c r="N251" s="1"/>
      <c r="O251" s="1"/>
    </row>
    <row r="252" spans="1:15" ht="12.75" customHeight="1">
      <c r="A252" s="30">
        <v>242</v>
      </c>
      <c r="B252" s="347" t="s">
        <v>264</v>
      </c>
      <c r="C252" s="328">
        <v>648.1</v>
      </c>
      <c r="D252" s="329">
        <v>660.31666666666672</v>
      </c>
      <c r="E252" s="329">
        <v>633.78333333333342</v>
      </c>
      <c r="F252" s="329">
        <v>619.4666666666667</v>
      </c>
      <c r="G252" s="329">
        <v>592.93333333333339</v>
      </c>
      <c r="H252" s="329">
        <v>674.63333333333344</v>
      </c>
      <c r="I252" s="329">
        <v>701.16666666666674</v>
      </c>
      <c r="J252" s="329">
        <v>715.48333333333346</v>
      </c>
      <c r="K252" s="328">
        <v>686.85</v>
      </c>
      <c r="L252" s="328">
        <v>646</v>
      </c>
      <c r="M252" s="328">
        <v>2.6730499999999999</v>
      </c>
      <c r="N252" s="1"/>
      <c r="O252" s="1"/>
    </row>
    <row r="253" spans="1:15" ht="12.75" customHeight="1">
      <c r="A253" s="30">
        <v>243</v>
      </c>
      <c r="B253" s="347" t="s">
        <v>138</v>
      </c>
      <c r="C253" s="328">
        <v>215.3</v>
      </c>
      <c r="D253" s="329">
        <v>214.7833333333333</v>
      </c>
      <c r="E253" s="329">
        <v>212.96666666666661</v>
      </c>
      <c r="F253" s="329">
        <v>210.6333333333333</v>
      </c>
      <c r="G253" s="329">
        <v>208.81666666666661</v>
      </c>
      <c r="H253" s="329">
        <v>217.11666666666662</v>
      </c>
      <c r="I253" s="329">
        <v>218.93333333333334</v>
      </c>
      <c r="J253" s="329">
        <v>221.26666666666662</v>
      </c>
      <c r="K253" s="328">
        <v>216.6</v>
      </c>
      <c r="L253" s="328">
        <v>212.45</v>
      </c>
      <c r="M253" s="328">
        <v>192.95993999999999</v>
      </c>
      <c r="N253" s="1"/>
      <c r="O253" s="1"/>
    </row>
    <row r="254" spans="1:15" ht="12.75" customHeight="1">
      <c r="A254" s="30">
        <v>244</v>
      </c>
      <c r="B254" s="347" t="s">
        <v>402</v>
      </c>
      <c r="C254" s="328">
        <v>93.45</v>
      </c>
      <c r="D254" s="329">
        <v>93.666666666666671</v>
      </c>
      <c r="E254" s="329">
        <v>92.783333333333346</v>
      </c>
      <c r="F254" s="329">
        <v>92.116666666666674</v>
      </c>
      <c r="G254" s="329">
        <v>91.233333333333348</v>
      </c>
      <c r="H254" s="329">
        <v>94.333333333333343</v>
      </c>
      <c r="I254" s="329">
        <v>95.216666666666669</v>
      </c>
      <c r="J254" s="329">
        <v>95.88333333333334</v>
      </c>
      <c r="K254" s="328">
        <v>94.55</v>
      </c>
      <c r="L254" s="328">
        <v>93</v>
      </c>
      <c r="M254" s="328">
        <v>1.9264399999999999</v>
      </c>
      <c r="N254" s="1"/>
      <c r="O254" s="1"/>
    </row>
    <row r="255" spans="1:15" ht="12.75" customHeight="1">
      <c r="A255" s="30">
        <v>245</v>
      </c>
      <c r="B255" s="347" t="s">
        <v>420</v>
      </c>
      <c r="C255" s="328">
        <v>101.05</v>
      </c>
      <c r="D255" s="329">
        <v>100.33333333333333</v>
      </c>
      <c r="E255" s="329">
        <v>98.86666666666666</v>
      </c>
      <c r="F255" s="329">
        <v>96.683333333333337</v>
      </c>
      <c r="G255" s="329">
        <v>95.216666666666669</v>
      </c>
      <c r="H255" s="329">
        <v>102.51666666666665</v>
      </c>
      <c r="I255" s="329">
        <v>103.98333333333332</v>
      </c>
      <c r="J255" s="329">
        <v>106.16666666666664</v>
      </c>
      <c r="K255" s="328">
        <v>101.8</v>
      </c>
      <c r="L255" s="328">
        <v>98.15</v>
      </c>
      <c r="M255" s="328">
        <v>6.1079800000000004</v>
      </c>
      <c r="N255" s="1"/>
      <c r="O255" s="1"/>
    </row>
    <row r="256" spans="1:15" ht="12.75" customHeight="1">
      <c r="A256" s="30">
        <v>246</v>
      </c>
      <c r="B256" s="347" t="s">
        <v>414</v>
      </c>
      <c r="C256" s="328">
        <v>1596.35</v>
      </c>
      <c r="D256" s="329">
        <v>1602.6333333333332</v>
      </c>
      <c r="E256" s="329">
        <v>1575.7166666666665</v>
      </c>
      <c r="F256" s="329">
        <v>1555.0833333333333</v>
      </c>
      <c r="G256" s="329">
        <v>1528.1666666666665</v>
      </c>
      <c r="H256" s="329">
        <v>1623.2666666666664</v>
      </c>
      <c r="I256" s="329">
        <v>1650.1833333333334</v>
      </c>
      <c r="J256" s="329">
        <v>1670.8166666666664</v>
      </c>
      <c r="K256" s="328">
        <v>1629.55</v>
      </c>
      <c r="L256" s="328">
        <v>1582</v>
      </c>
      <c r="M256" s="328">
        <v>0.69118000000000002</v>
      </c>
      <c r="N256" s="1"/>
      <c r="O256" s="1"/>
    </row>
    <row r="257" spans="1:15" ht="12.75" customHeight="1">
      <c r="A257" s="30">
        <v>247</v>
      </c>
      <c r="B257" s="347" t="s">
        <v>424</v>
      </c>
      <c r="C257" s="328">
        <v>1838.3</v>
      </c>
      <c r="D257" s="329">
        <v>1847.1833333333334</v>
      </c>
      <c r="E257" s="329">
        <v>1807.6666666666667</v>
      </c>
      <c r="F257" s="329">
        <v>1777.0333333333333</v>
      </c>
      <c r="G257" s="329">
        <v>1737.5166666666667</v>
      </c>
      <c r="H257" s="329">
        <v>1877.8166666666668</v>
      </c>
      <c r="I257" s="329">
        <v>1917.3333333333333</v>
      </c>
      <c r="J257" s="329">
        <v>1947.9666666666669</v>
      </c>
      <c r="K257" s="328">
        <v>1886.7</v>
      </c>
      <c r="L257" s="328">
        <v>1816.55</v>
      </c>
      <c r="M257" s="328">
        <v>0.10181999999999999</v>
      </c>
      <c r="N257" s="1"/>
      <c r="O257" s="1"/>
    </row>
    <row r="258" spans="1:15" ht="12.75" customHeight="1">
      <c r="A258" s="30">
        <v>248</v>
      </c>
      <c r="B258" s="347" t="s">
        <v>421</v>
      </c>
      <c r="C258" s="328">
        <v>89.4</v>
      </c>
      <c r="D258" s="329">
        <v>88.45</v>
      </c>
      <c r="E258" s="329">
        <v>86.5</v>
      </c>
      <c r="F258" s="329">
        <v>83.6</v>
      </c>
      <c r="G258" s="329">
        <v>81.649999999999991</v>
      </c>
      <c r="H258" s="329">
        <v>91.350000000000009</v>
      </c>
      <c r="I258" s="329">
        <v>93.300000000000026</v>
      </c>
      <c r="J258" s="329">
        <v>96.200000000000017</v>
      </c>
      <c r="K258" s="328">
        <v>90.4</v>
      </c>
      <c r="L258" s="328">
        <v>85.55</v>
      </c>
      <c r="M258" s="328">
        <v>12.12947</v>
      </c>
      <c r="N258" s="1"/>
      <c r="O258" s="1"/>
    </row>
    <row r="259" spans="1:15" ht="12.75" customHeight="1">
      <c r="A259" s="30">
        <v>249</v>
      </c>
      <c r="B259" s="347" t="s">
        <v>139</v>
      </c>
      <c r="C259" s="328">
        <v>444.15</v>
      </c>
      <c r="D259" s="329">
        <v>439.05</v>
      </c>
      <c r="E259" s="329">
        <v>425.85</v>
      </c>
      <c r="F259" s="329">
        <v>407.55</v>
      </c>
      <c r="G259" s="329">
        <v>394.35</v>
      </c>
      <c r="H259" s="329">
        <v>457.35</v>
      </c>
      <c r="I259" s="329">
        <v>470.54999999999995</v>
      </c>
      <c r="J259" s="329">
        <v>488.85</v>
      </c>
      <c r="K259" s="328">
        <v>452.25</v>
      </c>
      <c r="L259" s="328">
        <v>420.75</v>
      </c>
      <c r="M259" s="328">
        <v>139.39789999999999</v>
      </c>
      <c r="N259" s="1"/>
      <c r="O259" s="1"/>
    </row>
    <row r="260" spans="1:15" ht="12.75" customHeight="1">
      <c r="A260" s="30">
        <v>250</v>
      </c>
      <c r="B260" s="347" t="s">
        <v>415</v>
      </c>
      <c r="C260" s="328">
        <v>2779.9</v>
      </c>
      <c r="D260" s="329">
        <v>2799.2999999999997</v>
      </c>
      <c r="E260" s="329">
        <v>2738.5999999999995</v>
      </c>
      <c r="F260" s="329">
        <v>2697.2999999999997</v>
      </c>
      <c r="G260" s="329">
        <v>2636.5999999999995</v>
      </c>
      <c r="H260" s="329">
        <v>2840.5999999999995</v>
      </c>
      <c r="I260" s="329">
        <v>2901.2999999999993</v>
      </c>
      <c r="J260" s="329">
        <v>2942.5999999999995</v>
      </c>
      <c r="K260" s="328">
        <v>2860</v>
      </c>
      <c r="L260" s="328">
        <v>2758</v>
      </c>
      <c r="M260" s="328">
        <v>0.49707000000000001</v>
      </c>
      <c r="N260" s="1"/>
      <c r="O260" s="1"/>
    </row>
    <row r="261" spans="1:15" ht="12.75" customHeight="1">
      <c r="A261" s="30">
        <v>251</v>
      </c>
      <c r="B261" s="347" t="s">
        <v>416</v>
      </c>
      <c r="C261" s="328">
        <v>432.05</v>
      </c>
      <c r="D261" s="329">
        <v>436.40000000000003</v>
      </c>
      <c r="E261" s="329">
        <v>425.00000000000006</v>
      </c>
      <c r="F261" s="329">
        <v>417.95000000000005</v>
      </c>
      <c r="G261" s="329">
        <v>406.55000000000007</v>
      </c>
      <c r="H261" s="329">
        <v>443.45000000000005</v>
      </c>
      <c r="I261" s="329">
        <v>454.85</v>
      </c>
      <c r="J261" s="329">
        <v>461.90000000000003</v>
      </c>
      <c r="K261" s="328">
        <v>447.8</v>
      </c>
      <c r="L261" s="328">
        <v>429.35</v>
      </c>
      <c r="M261" s="328">
        <v>2.7356500000000001</v>
      </c>
      <c r="N261" s="1"/>
      <c r="O261" s="1"/>
    </row>
    <row r="262" spans="1:15" ht="12.75" customHeight="1">
      <c r="A262" s="30">
        <v>252</v>
      </c>
      <c r="B262" s="347" t="s">
        <v>417</v>
      </c>
      <c r="C262" s="328">
        <v>224.6</v>
      </c>
      <c r="D262" s="329">
        <v>224.15</v>
      </c>
      <c r="E262" s="329">
        <v>220.8</v>
      </c>
      <c r="F262" s="329">
        <v>217</v>
      </c>
      <c r="G262" s="329">
        <v>213.65</v>
      </c>
      <c r="H262" s="329">
        <v>227.95000000000002</v>
      </c>
      <c r="I262" s="329">
        <v>231.29999999999998</v>
      </c>
      <c r="J262" s="329">
        <v>235.10000000000002</v>
      </c>
      <c r="K262" s="328">
        <v>227.5</v>
      </c>
      <c r="L262" s="328">
        <v>220.35</v>
      </c>
      <c r="M262" s="328">
        <v>4.6278100000000002</v>
      </c>
      <c r="N262" s="1"/>
      <c r="O262" s="1"/>
    </row>
    <row r="263" spans="1:15" ht="12.75" customHeight="1">
      <c r="A263" s="30">
        <v>253</v>
      </c>
      <c r="B263" s="347" t="s">
        <v>418</v>
      </c>
      <c r="C263" s="328">
        <v>104.9</v>
      </c>
      <c r="D263" s="329">
        <v>105.63333333333334</v>
      </c>
      <c r="E263" s="329">
        <v>103.56666666666668</v>
      </c>
      <c r="F263" s="329">
        <v>102.23333333333333</v>
      </c>
      <c r="G263" s="329">
        <v>100.16666666666667</v>
      </c>
      <c r="H263" s="329">
        <v>106.96666666666668</v>
      </c>
      <c r="I263" s="329">
        <v>109.03333333333335</v>
      </c>
      <c r="J263" s="329">
        <v>110.36666666666669</v>
      </c>
      <c r="K263" s="328">
        <v>107.7</v>
      </c>
      <c r="L263" s="328">
        <v>104.3</v>
      </c>
      <c r="M263" s="328">
        <v>9.0756099999999993</v>
      </c>
      <c r="N263" s="1"/>
      <c r="O263" s="1"/>
    </row>
    <row r="264" spans="1:15" ht="12.75" customHeight="1">
      <c r="A264" s="30">
        <v>254</v>
      </c>
      <c r="B264" s="347" t="s">
        <v>419</v>
      </c>
      <c r="C264" s="328">
        <v>65.95</v>
      </c>
      <c r="D264" s="329">
        <v>66.166666666666671</v>
      </c>
      <c r="E264" s="329">
        <v>64.783333333333346</v>
      </c>
      <c r="F264" s="329">
        <v>63.616666666666674</v>
      </c>
      <c r="G264" s="329">
        <v>62.233333333333348</v>
      </c>
      <c r="H264" s="329">
        <v>67.333333333333343</v>
      </c>
      <c r="I264" s="329">
        <v>68.716666666666669</v>
      </c>
      <c r="J264" s="329">
        <v>69.88333333333334</v>
      </c>
      <c r="K264" s="328">
        <v>67.55</v>
      </c>
      <c r="L264" s="328">
        <v>65</v>
      </c>
      <c r="M264" s="328">
        <v>7.9235800000000003</v>
      </c>
      <c r="N264" s="1"/>
      <c r="O264" s="1"/>
    </row>
    <row r="265" spans="1:15" ht="12.75" customHeight="1">
      <c r="A265" s="30">
        <v>255</v>
      </c>
      <c r="B265" s="347" t="s">
        <v>423</v>
      </c>
      <c r="C265" s="328">
        <v>195</v>
      </c>
      <c r="D265" s="329">
        <v>195.29999999999998</v>
      </c>
      <c r="E265" s="329">
        <v>192.59999999999997</v>
      </c>
      <c r="F265" s="329">
        <v>190.2</v>
      </c>
      <c r="G265" s="329">
        <v>187.49999999999997</v>
      </c>
      <c r="H265" s="329">
        <v>197.69999999999996</v>
      </c>
      <c r="I265" s="329">
        <v>200.39999999999995</v>
      </c>
      <c r="J265" s="329">
        <v>202.79999999999995</v>
      </c>
      <c r="K265" s="328">
        <v>198</v>
      </c>
      <c r="L265" s="328">
        <v>192.9</v>
      </c>
      <c r="M265" s="328">
        <v>15.816549999999999</v>
      </c>
      <c r="N265" s="1"/>
      <c r="O265" s="1"/>
    </row>
    <row r="266" spans="1:15" ht="12.75" customHeight="1">
      <c r="A266" s="30">
        <v>256</v>
      </c>
      <c r="B266" s="347" t="s">
        <v>422</v>
      </c>
      <c r="C266" s="328">
        <v>366.15</v>
      </c>
      <c r="D266" s="329">
        <v>360.59999999999997</v>
      </c>
      <c r="E266" s="329">
        <v>353.19999999999993</v>
      </c>
      <c r="F266" s="329">
        <v>340.24999999999994</v>
      </c>
      <c r="G266" s="329">
        <v>332.84999999999991</v>
      </c>
      <c r="H266" s="329">
        <v>373.54999999999995</v>
      </c>
      <c r="I266" s="329">
        <v>380.94999999999993</v>
      </c>
      <c r="J266" s="329">
        <v>393.9</v>
      </c>
      <c r="K266" s="328">
        <v>368</v>
      </c>
      <c r="L266" s="328">
        <v>347.65</v>
      </c>
      <c r="M266" s="328">
        <v>4.7103299999999999</v>
      </c>
      <c r="N266" s="1"/>
      <c r="O266" s="1"/>
    </row>
    <row r="267" spans="1:15" ht="12.75" customHeight="1">
      <c r="A267" s="30">
        <v>257</v>
      </c>
      <c r="B267" s="347" t="s">
        <v>267</v>
      </c>
      <c r="C267" s="328">
        <v>339.15</v>
      </c>
      <c r="D267" s="329">
        <v>342.38333333333338</v>
      </c>
      <c r="E267" s="329">
        <v>331.76666666666677</v>
      </c>
      <c r="F267" s="329">
        <v>324.38333333333338</v>
      </c>
      <c r="G267" s="329">
        <v>313.76666666666677</v>
      </c>
      <c r="H267" s="329">
        <v>349.76666666666677</v>
      </c>
      <c r="I267" s="329">
        <v>360.38333333333344</v>
      </c>
      <c r="J267" s="329">
        <v>367.76666666666677</v>
      </c>
      <c r="K267" s="328">
        <v>353</v>
      </c>
      <c r="L267" s="328">
        <v>335</v>
      </c>
      <c r="M267" s="328">
        <v>11.72222</v>
      </c>
      <c r="N267" s="1"/>
      <c r="O267" s="1"/>
    </row>
    <row r="268" spans="1:15" ht="12.75" customHeight="1">
      <c r="A268" s="30">
        <v>258</v>
      </c>
      <c r="B268" s="347" t="s">
        <v>140</v>
      </c>
      <c r="C268" s="328">
        <v>644.6</v>
      </c>
      <c r="D268" s="329">
        <v>640.25</v>
      </c>
      <c r="E268" s="329">
        <v>626.5</v>
      </c>
      <c r="F268" s="329">
        <v>608.4</v>
      </c>
      <c r="G268" s="329">
        <v>594.65</v>
      </c>
      <c r="H268" s="329">
        <v>658.35</v>
      </c>
      <c r="I268" s="329">
        <v>672.1</v>
      </c>
      <c r="J268" s="329">
        <v>690.2</v>
      </c>
      <c r="K268" s="328">
        <v>654</v>
      </c>
      <c r="L268" s="328">
        <v>622.15</v>
      </c>
      <c r="M268" s="328">
        <v>88.949399999999997</v>
      </c>
      <c r="N268" s="1"/>
      <c r="O268" s="1"/>
    </row>
    <row r="269" spans="1:15" ht="12.75" customHeight="1">
      <c r="A269" s="30">
        <v>259</v>
      </c>
      <c r="B269" s="347" t="s">
        <v>141</v>
      </c>
      <c r="C269" s="328">
        <v>2857.25</v>
      </c>
      <c r="D269" s="329">
        <v>2866.2833333333333</v>
      </c>
      <c r="E269" s="329">
        <v>2827.1166666666668</v>
      </c>
      <c r="F269" s="329">
        <v>2796.9833333333336</v>
      </c>
      <c r="G269" s="329">
        <v>2757.8166666666671</v>
      </c>
      <c r="H269" s="329">
        <v>2896.4166666666665</v>
      </c>
      <c r="I269" s="329">
        <v>2935.5833333333335</v>
      </c>
      <c r="J269" s="329">
        <v>2965.7166666666662</v>
      </c>
      <c r="K269" s="328">
        <v>2905.45</v>
      </c>
      <c r="L269" s="328">
        <v>2836.15</v>
      </c>
      <c r="M269" s="328">
        <v>7.2980700000000001</v>
      </c>
      <c r="N269" s="1"/>
      <c r="O269" s="1"/>
    </row>
    <row r="270" spans="1:15" ht="12.75" customHeight="1">
      <c r="A270" s="30">
        <v>260</v>
      </c>
      <c r="B270" s="347" t="s">
        <v>838</v>
      </c>
      <c r="C270" s="328">
        <v>490.6</v>
      </c>
      <c r="D270" s="329">
        <v>495.31666666666661</v>
      </c>
      <c r="E270" s="329">
        <v>482.93333333333322</v>
      </c>
      <c r="F270" s="329">
        <v>475.26666666666659</v>
      </c>
      <c r="G270" s="329">
        <v>462.88333333333321</v>
      </c>
      <c r="H270" s="329">
        <v>502.98333333333323</v>
      </c>
      <c r="I270" s="329">
        <v>515.36666666666667</v>
      </c>
      <c r="J270" s="329">
        <v>523.0333333333333</v>
      </c>
      <c r="K270" s="328">
        <v>507.7</v>
      </c>
      <c r="L270" s="328">
        <v>487.65</v>
      </c>
      <c r="M270" s="328">
        <v>4.7550499999999998</v>
      </c>
      <c r="N270" s="1"/>
      <c r="O270" s="1"/>
    </row>
    <row r="271" spans="1:15" ht="12.75" customHeight="1">
      <c r="A271" s="30">
        <v>261</v>
      </c>
      <c r="B271" s="347" t="s">
        <v>839</v>
      </c>
      <c r="C271" s="328">
        <v>414.1</v>
      </c>
      <c r="D271" s="329">
        <v>409.93333333333334</v>
      </c>
      <c r="E271" s="329">
        <v>399.41666666666669</v>
      </c>
      <c r="F271" s="329">
        <v>384.73333333333335</v>
      </c>
      <c r="G271" s="329">
        <v>374.2166666666667</v>
      </c>
      <c r="H271" s="329">
        <v>424.61666666666667</v>
      </c>
      <c r="I271" s="329">
        <v>435.13333333333333</v>
      </c>
      <c r="J271" s="329">
        <v>449.81666666666666</v>
      </c>
      <c r="K271" s="328">
        <v>420.45</v>
      </c>
      <c r="L271" s="328">
        <v>395.25</v>
      </c>
      <c r="M271" s="328">
        <v>2.21461</v>
      </c>
      <c r="N271" s="1"/>
      <c r="O271" s="1"/>
    </row>
    <row r="272" spans="1:15" ht="12.75" customHeight="1">
      <c r="A272" s="30">
        <v>262</v>
      </c>
      <c r="B272" s="347" t="s">
        <v>425</v>
      </c>
      <c r="C272" s="328">
        <v>754.85</v>
      </c>
      <c r="D272" s="329">
        <v>751.03333333333342</v>
      </c>
      <c r="E272" s="329">
        <v>739.36666666666679</v>
      </c>
      <c r="F272" s="329">
        <v>723.88333333333333</v>
      </c>
      <c r="G272" s="329">
        <v>712.2166666666667</v>
      </c>
      <c r="H272" s="329">
        <v>766.51666666666688</v>
      </c>
      <c r="I272" s="329">
        <v>778.18333333333362</v>
      </c>
      <c r="J272" s="329">
        <v>793.66666666666697</v>
      </c>
      <c r="K272" s="328">
        <v>762.7</v>
      </c>
      <c r="L272" s="328">
        <v>735.55</v>
      </c>
      <c r="M272" s="328">
        <v>4.0554500000000004</v>
      </c>
      <c r="N272" s="1"/>
      <c r="O272" s="1"/>
    </row>
    <row r="273" spans="1:15" ht="12.75" customHeight="1">
      <c r="A273" s="30">
        <v>263</v>
      </c>
      <c r="B273" s="347" t="s">
        <v>426</v>
      </c>
      <c r="C273" s="328">
        <v>135.94999999999999</v>
      </c>
      <c r="D273" s="329">
        <v>135.63333333333335</v>
      </c>
      <c r="E273" s="329">
        <v>133.8666666666667</v>
      </c>
      <c r="F273" s="329">
        <v>131.78333333333336</v>
      </c>
      <c r="G273" s="329">
        <v>130.01666666666671</v>
      </c>
      <c r="H273" s="329">
        <v>137.7166666666667</v>
      </c>
      <c r="I273" s="329">
        <v>139.48333333333335</v>
      </c>
      <c r="J273" s="329">
        <v>141.56666666666669</v>
      </c>
      <c r="K273" s="328">
        <v>137.4</v>
      </c>
      <c r="L273" s="328">
        <v>133.55000000000001</v>
      </c>
      <c r="M273" s="328">
        <v>5.1851200000000004</v>
      </c>
      <c r="N273" s="1"/>
      <c r="O273" s="1"/>
    </row>
    <row r="274" spans="1:15" ht="12.75" customHeight="1">
      <c r="A274" s="30">
        <v>264</v>
      </c>
      <c r="B274" s="347" t="s">
        <v>433</v>
      </c>
      <c r="C274" s="328">
        <v>1038.5999999999999</v>
      </c>
      <c r="D274" s="329">
        <v>1049.9333333333334</v>
      </c>
      <c r="E274" s="329">
        <v>1002.7166666666667</v>
      </c>
      <c r="F274" s="329">
        <v>966.83333333333326</v>
      </c>
      <c r="G274" s="329">
        <v>919.61666666666656</v>
      </c>
      <c r="H274" s="329">
        <v>1085.8166666666668</v>
      </c>
      <c r="I274" s="329">
        <v>1133.0333333333335</v>
      </c>
      <c r="J274" s="329">
        <v>1168.916666666667</v>
      </c>
      <c r="K274" s="328">
        <v>1097.1500000000001</v>
      </c>
      <c r="L274" s="328">
        <v>1014.05</v>
      </c>
      <c r="M274" s="328">
        <v>5.6528499999999999</v>
      </c>
      <c r="N274" s="1"/>
      <c r="O274" s="1"/>
    </row>
    <row r="275" spans="1:15" ht="12.75" customHeight="1">
      <c r="A275" s="30">
        <v>265</v>
      </c>
      <c r="B275" s="347" t="s">
        <v>434</v>
      </c>
      <c r="C275" s="328">
        <v>387.15</v>
      </c>
      <c r="D275" s="329">
        <v>389.41666666666669</v>
      </c>
      <c r="E275" s="329">
        <v>380.83333333333337</v>
      </c>
      <c r="F275" s="329">
        <v>374.51666666666671</v>
      </c>
      <c r="G275" s="329">
        <v>365.93333333333339</v>
      </c>
      <c r="H275" s="329">
        <v>395.73333333333335</v>
      </c>
      <c r="I275" s="329">
        <v>404.31666666666672</v>
      </c>
      <c r="J275" s="329">
        <v>410.63333333333333</v>
      </c>
      <c r="K275" s="328">
        <v>398</v>
      </c>
      <c r="L275" s="328">
        <v>383.1</v>
      </c>
      <c r="M275" s="328">
        <v>0.73580999999999996</v>
      </c>
      <c r="N275" s="1"/>
      <c r="O275" s="1"/>
    </row>
    <row r="276" spans="1:15" ht="12.75" customHeight="1">
      <c r="A276" s="30">
        <v>266</v>
      </c>
      <c r="B276" s="347" t="s">
        <v>840</v>
      </c>
      <c r="C276" s="328">
        <v>59.05</v>
      </c>
      <c r="D276" s="329">
        <v>59.050000000000004</v>
      </c>
      <c r="E276" s="329">
        <v>58.400000000000006</v>
      </c>
      <c r="F276" s="329">
        <v>57.75</v>
      </c>
      <c r="G276" s="329">
        <v>57.1</v>
      </c>
      <c r="H276" s="329">
        <v>59.70000000000001</v>
      </c>
      <c r="I276" s="329">
        <v>60.35</v>
      </c>
      <c r="J276" s="329">
        <v>61.000000000000014</v>
      </c>
      <c r="K276" s="328">
        <v>59.7</v>
      </c>
      <c r="L276" s="328">
        <v>58.4</v>
      </c>
      <c r="M276" s="328">
        <v>8.4857200000000006</v>
      </c>
      <c r="N276" s="1"/>
      <c r="O276" s="1"/>
    </row>
    <row r="277" spans="1:15" ht="12.75" customHeight="1">
      <c r="A277" s="30">
        <v>267</v>
      </c>
      <c r="B277" s="347" t="s">
        <v>435</v>
      </c>
      <c r="C277" s="328">
        <v>438.1</v>
      </c>
      <c r="D277" s="329">
        <v>443.0333333333333</v>
      </c>
      <c r="E277" s="329">
        <v>430.06666666666661</v>
      </c>
      <c r="F277" s="329">
        <v>422.0333333333333</v>
      </c>
      <c r="G277" s="329">
        <v>409.06666666666661</v>
      </c>
      <c r="H277" s="329">
        <v>451.06666666666661</v>
      </c>
      <c r="I277" s="329">
        <v>464.0333333333333</v>
      </c>
      <c r="J277" s="329">
        <v>472.06666666666661</v>
      </c>
      <c r="K277" s="328">
        <v>456</v>
      </c>
      <c r="L277" s="328">
        <v>435</v>
      </c>
      <c r="M277" s="328">
        <v>2.74505</v>
      </c>
      <c r="N277" s="1"/>
      <c r="O277" s="1"/>
    </row>
    <row r="278" spans="1:15" ht="12.75" customHeight="1">
      <c r="A278" s="30">
        <v>268</v>
      </c>
      <c r="B278" s="347" t="s">
        <v>436</v>
      </c>
      <c r="C278" s="328">
        <v>48.15</v>
      </c>
      <c r="D278" s="329">
        <v>47.816666666666663</v>
      </c>
      <c r="E278" s="329">
        <v>46.833333333333329</v>
      </c>
      <c r="F278" s="329">
        <v>45.516666666666666</v>
      </c>
      <c r="G278" s="329">
        <v>44.533333333333331</v>
      </c>
      <c r="H278" s="329">
        <v>49.133333333333326</v>
      </c>
      <c r="I278" s="329">
        <v>50.11666666666666</v>
      </c>
      <c r="J278" s="329">
        <v>51.433333333333323</v>
      </c>
      <c r="K278" s="328">
        <v>48.8</v>
      </c>
      <c r="L278" s="328">
        <v>46.5</v>
      </c>
      <c r="M278" s="328">
        <v>25.234110000000001</v>
      </c>
      <c r="N278" s="1"/>
      <c r="O278" s="1"/>
    </row>
    <row r="279" spans="1:15" ht="12.75" customHeight="1">
      <c r="A279" s="30">
        <v>269</v>
      </c>
      <c r="B279" s="347" t="s">
        <v>438</v>
      </c>
      <c r="C279" s="328">
        <v>465.7</v>
      </c>
      <c r="D279" s="329">
        <v>471.23333333333335</v>
      </c>
      <c r="E279" s="329">
        <v>455.66666666666669</v>
      </c>
      <c r="F279" s="329">
        <v>445.63333333333333</v>
      </c>
      <c r="G279" s="329">
        <v>430.06666666666666</v>
      </c>
      <c r="H279" s="329">
        <v>481.26666666666671</v>
      </c>
      <c r="I279" s="329">
        <v>496.83333333333331</v>
      </c>
      <c r="J279" s="329">
        <v>506.86666666666673</v>
      </c>
      <c r="K279" s="328">
        <v>486.8</v>
      </c>
      <c r="L279" s="328">
        <v>461.2</v>
      </c>
      <c r="M279" s="328">
        <v>1.2273000000000001</v>
      </c>
      <c r="N279" s="1"/>
      <c r="O279" s="1"/>
    </row>
    <row r="280" spans="1:15" ht="12.75" customHeight="1">
      <c r="A280" s="30">
        <v>270</v>
      </c>
      <c r="B280" s="347" t="s">
        <v>428</v>
      </c>
      <c r="C280" s="328">
        <v>1051.8499999999999</v>
      </c>
      <c r="D280" s="329">
        <v>1033.1499999999999</v>
      </c>
      <c r="E280" s="329">
        <v>1006.7999999999997</v>
      </c>
      <c r="F280" s="329">
        <v>961.74999999999989</v>
      </c>
      <c r="G280" s="329">
        <v>935.39999999999975</v>
      </c>
      <c r="H280" s="329">
        <v>1078.1999999999998</v>
      </c>
      <c r="I280" s="329">
        <v>1104.5499999999997</v>
      </c>
      <c r="J280" s="329">
        <v>1149.5999999999997</v>
      </c>
      <c r="K280" s="328">
        <v>1059.5</v>
      </c>
      <c r="L280" s="328">
        <v>988.1</v>
      </c>
      <c r="M280" s="328">
        <v>3.4237600000000001</v>
      </c>
      <c r="N280" s="1"/>
      <c r="O280" s="1"/>
    </row>
    <row r="281" spans="1:15" ht="12.75" customHeight="1">
      <c r="A281" s="30">
        <v>271</v>
      </c>
      <c r="B281" s="347" t="s">
        <v>429</v>
      </c>
      <c r="C281" s="328">
        <v>309.35000000000002</v>
      </c>
      <c r="D281" s="329">
        <v>311.56666666666666</v>
      </c>
      <c r="E281" s="329">
        <v>304.63333333333333</v>
      </c>
      <c r="F281" s="329">
        <v>299.91666666666669</v>
      </c>
      <c r="G281" s="329">
        <v>292.98333333333335</v>
      </c>
      <c r="H281" s="329">
        <v>316.2833333333333</v>
      </c>
      <c r="I281" s="329">
        <v>323.21666666666658</v>
      </c>
      <c r="J281" s="329">
        <v>327.93333333333328</v>
      </c>
      <c r="K281" s="328">
        <v>318.5</v>
      </c>
      <c r="L281" s="328">
        <v>306.85000000000002</v>
      </c>
      <c r="M281" s="328">
        <v>5.6429</v>
      </c>
      <c r="N281" s="1"/>
      <c r="O281" s="1"/>
    </row>
    <row r="282" spans="1:15" ht="12.75" customHeight="1">
      <c r="A282" s="30">
        <v>272</v>
      </c>
      <c r="B282" s="347" t="s">
        <v>142</v>
      </c>
      <c r="C282" s="328">
        <v>1806</v>
      </c>
      <c r="D282" s="329">
        <v>1800.2166666666665</v>
      </c>
      <c r="E282" s="329">
        <v>1781.083333333333</v>
      </c>
      <c r="F282" s="329">
        <v>1756.1666666666665</v>
      </c>
      <c r="G282" s="329">
        <v>1737.0333333333331</v>
      </c>
      <c r="H282" s="329">
        <v>1825.133333333333</v>
      </c>
      <c r="I282" s="329">
        <v>1844.2666666666667</v>
      </c>
      <c r="J282" s="329">
        <v>1869.1833333333329</v>
      </c>
      <c r="K282" s="328">
        <v>1819.35</v>
      </c>
      <c r="L282" s="328">
        <v>1775.3</v>
      </c>
      <c r="M282" s="328">
        <v>28.309550000000002</v>
      </c>
      <c r="N282" s="1"/>
      <c r="O282" s="1"/>
    </row>
    <row r="283" spans="1:15" ht="12.75" customHeight="1">
      <c r="A283" s="30">
        <v>273</v>
      </c>
      <c r="B283" s="347" t="s">
        <v>430</v>
      </c>
      <c r="C283" s="328">
        <v>564.04999999999995</v>
      </c>
      <c r="D283" s="329">
        <v>567.36666666666667</v>
      </c>
      <c r="E283" s="329">
        <v>554.88333333333333</v>
      </c>
      <c r="F283" s="329">
        <v>545.7166666666667</v>
      </c>
      <c r="G283" s="329">
        <v>533.23333333333335</v>
      </c>
      <c r="H283" s="329">
        <v>576.5333333333333</v>
      </c>
      <c r="I283" s="329">
        <v>589.01666666666665</v>
      </c>
      <c r="J283" s="329">
        <v>598.18333333333328</v>
      </c>
      <c r="K283" s="328">
        <v>579.85</v>
      </c>
      <c r="L283" s="328">
        <v>558.20000000000005</v>
      </c>
      <c r="M283" s="328">
        <v>12.36561</v>
      </c>
      <c r="N283" s="1"/>
      <c r="O283" s="1"/>
    </row>
    <row r="284" spans="1:15" ht="12.75" customHeight="1">
      <c r="A284" s="30">
        <v>274</v>
      </c>
      <c r="B284" s="347" t="s">
        <v>427</v>
      </c>
      <c r="C284" s="328">
        <v>614.95000000000005</v>
      </c>
      <c r="D284" s="329">
        <v>622.61666666666667</v>
      </c>
      <c r="E284" s="329">
        <v>605.23333333333335</v>
      </c>
      <c r="F284" s="329">
        <v>595.51666666666665</v>
      </c>
      <c r="G284" s="329">
        <v>578.13333333333333</v>
      </c>
      <c r="H284" s="329">
        <v>632.33333333333337</v>
      </c>
      <c r="I284" s="329">
        <v>649.71666666666681</v>
      </c>
      <c r="J284" s="329">
        <v>659.43333333333339</v>
      </c>
      <c r="K284" s="328">
        <v>640</v>
      </c>
      <c r="L284" s="328">
        <v>612.9</v>
      </c>
      <c r="M284" s="328">
        <v>4.8569399999999998</v>
      </c>
      <c r="N284" s="1"/>
      <c r="O284" s="1"/>
    </row>
    <row r="285" spans="1:15" ht="12.75" customHeight="1">
      <c r="A285" s="30">
        <v>275</v>
      </c>
      <c r="B285" s="347" t="s">
        <v>431</v>
      </c>
      <c r="C285" s="328">
        <v>190.75</v>
      </c>
      <c r="D285" s="329">
        <v>191.45000000000002</v>
      </c>
      <c r="E285" s="329">
        <v>188.35000000000002</v>
      </c>
      <c r="F285" s="329">
        <v>185.95000000000002</v>
      </c>
      <c r="G285" s="329">
        <v>182.85000000000002</v>
      </c>
      <c r="H285" s="329">
        <v>193.85000000000002</v>
      </c>
      <c r="I285" s="329">
        <v>196.95</v>
      </c>
      <c r="J285" s="329">
        <v>199.35000000000002</v>
      </c>
      <c r="K285" s="328">
        <v>194.55</v>
      </c>
      <c r="L285" s="328">
        <v>189.05</v>
      </c>
      <c r="M285" s="328">
        <v>4.7938099999999997</v>
      </c>
      <c r="N285" s="1"/>
      <c r="O285" s="1"/>
    </row>
    <row r="286" spans="1:15" ht="12.75" customHeight="1">
      <c r="A286" s="30">
        <v>276</v>
      </c>
      <c r="B286" s="347" t="s">
        <v>432</v>
      </c>
      <c r="C286" s="328">
        <v>1104.25</v>
      </c>
      <c r="D286" s="329">
        <v>1100.7333333333333</v>
      </c>
      <c r="E286" s="329">
        <v>1075.8166666666666</v>
      </c>
      <c r="F286" s="329">
        <v>1047.3833333333332</v>
      </c>
      <c r="G286" s="329">
        <v>1022.4666666666665</v>
      </c>
      <c r="H286" s="329">
        <v>1129.1666666666667</v>
      </c>
      <c r="I286" s="329">
        <v>1154.0833333333333</v>
      </c>
      <c r="J286" s="329">
        <v>1182.5166666666669</v>
      </c>
      <c r="K286" s="328">
        <v>1125.6500000000001</v>
      </c>
      <c r="L286" s="328">
        <v>1072.3</v>
      </c>
      <c r="M286" s="328">
        <v>0.56011</v>
      </c>
      <c r="N286" s="1"/>
      <c r="O286" s="1"/>
    </row>
    <row r="287" spans="1:15" ht="12.75" customHeight="1">
      <c r="A287" s="30">
        <v>277</v>
      </c>
      <c r="B287" s="347" t="s">
        <v>437</v>
      </c>
      <c r="C287" s="328">
        <v>479.5</v>
      </c>
      <c r="D287" s="329">
        <v>482.38333333333338</v>
      </c>
      <c r="E287" s="329">
        <v>473.71666666666675</v>
      </c>
      <c r="F287" s="329">
        <v>467.93333333333339</v>
      </c>
      <c r="G287" s="329">
        <v>459.26666666666677</v>
      </c>
      <c r="H287" s="329">
        <v>488.16666666666674</v>
      </c>
      <c r="I287" s="329">
        <v>496.83333333333337</v>
      </c>
      <c r="J287" s="329">
        <v>502.61666666666673</v>
      </c>
      <c r="K287" s="328">
        <v>491.05</v>
      </c>
      <c r="L287" s="328">
        <v>476.6</v>
      </c>
      <c r="M287" s="328">
        <v>1.0138</v>
      </c>
      <c r="N287" s="1"/>
      <c r="O287" s="1"/>
    </row>
    <row r="288" spans="1:15" ht="12.75" customHeight="1">
      <c r="A288" s="30">
        <v>278</v>
      </c>
      <c r="B288" s="347" t="s">
        <v>143</v>
      </c>
      <c r="C288" s="328">
        <v>63.7</v>
      </c>
      <c r="D288" s="329">
        <v>64.166666666666671</v>
      </c>
      <c r="E288" s="329">
        <v>62.033333333333346</v>
      </c>
      <c r="F288" s="329">
        <v>60.366666666666674</v>
      </c>
      <c r="G288" s="329">
        <v>58.233333333333348</v>
      </c>
      <c r="H288" s="329">
        <v>65.833333333333343</v>
      </c>
      <c r="I288" s="329">
        <v>67.966666666666669</v>
      </c>
      <c r="J288" s="329">
        <v>69.63333333333334</v>
      </c>
      <c r="K288" s="328">
        <v>66.3</v>
      </c>
      <c r="L288" s="328">
        <v>62.5</v>
      </c>
      <c r="M288" s="328">
        <v>110.75595</v>
      </c>
      <c r="N288" s="1"/>
      <c r="O288" s="1"/>
    </row>
    <row r="289" spans="1:15" ht="12.75" customHeight="1">
      <c r="A289" s="30">
        <v>279</v>
      </c>
      <c r="B289" s="347" t="s">
        <v>144</v>
      </c>
      <c r="C289" s="328">
        <v>2492.65</v>
      </c>
      <c r="D289" s="329">
        <v>2502.0499999999997</v>
      </c>
      <c r="E289" s="329">
        <v>2474.0999999999995</v>
      </c>
      <c r="F289" s="329">
        <v>2455.5499999999997</v>
      </c>
      <c r="G289" s="329">
        <v>2427.5999999999995</v>
      </c>
      <c r="H289" s="329">
        <v>2520.5999999999995</v>
      </c>
      <c r="I289" s="329">
        <v>2548.5499999999993</v>
      </c>
      <c r="J289" s="329">
        <v>2567.0999999999995</v>
      </c>
      <c r="K289" s="328">
        <v>2530</v>
      </c>
      <c r="L289" s="328">
        <v>2483.5</v>
      </c>
      <c r="M289" s="328">
        <v>1.5607500000000001</v>
      </c>
      <c r="N289" s="1"/>
      <c r="O289" s="1"/>
    </row>
    <row r="290" spans="1:15" ht="12.75" customHeight="1">
      <c r="A290" s="30">
        <v>280</v>
      </c>
      <c r="B290" s="347" t="s">
        <v>439</v>
      </c>
      <c r="C290" s="328">
        <v>338.75</v>
      </c>
      <c r="D290" s="329">
        <v>330.88333333333338</v>
      </c>
      <c r="E290" s="329">
        <v>318.16666666666674</v>
      </c>
      <c r="F290" s="329">
        <v>297.58333333333337</v>
      </c>
      <c r="G290" s="329">
        <v>284.86666666666673</v>
      </c>
      <c r="H290" s="329">
        <v>351.46666666666675</v>
      </c>
      <c r="I290" s="329">
        <v>364.18333333333334</v>
      </c>
      <c r="J290" s="329">
        <v>384.76666666666677</v>
      </c>
      <c r="K290" s="328">
        <v>343.6</v>
      </c>
      <c r="L290" s="328">
        <v>310.3</v>
      </c>
      <c r="M290" s="328">
        <v>1.0366200000000001</v>
      </c>
      <c r="N290" s="1"/>
      <c r="O290" s="1"/>
    </row>
    <row r="291" spans="1:15" ht="12.75" customHeight="1">
      <c r="A291" s="30">
        <v>281</v>
      </c>
      <c r="B291" s="347" t="s">
        <v>268</v>
      </c>
      <c r="C291" s="328">
        <v>535.85</v>
      </c>
      <c r="D291" s="329">
        <v>538.16666666666663</v>
      </c>
      <c r="E291" s="329">
        <v>529.98333333333323</v>
      </c>
      <c r="F291" s="329">
        <v>524.11666666666656</v>
      </c>
      <c r="G291" s="329">
        <v>515.93333333333317</v>
      </c>
      <c r="H291" s="329">
        <v>544.0333333333333</v>
      </c>
      <c r="I291" s="329">
        <v>552.2166666666667</v>
      </c>
      <c r="J291" s="329">
        <v>558.08333333333337</v>
      </c>
      <c r="K291" s="328">
        <v>546.35</v>
      </c>
      <c r="L291" s="328">
        <v>532.29999999999995</v>
      </c>
      <c r="M291" s="328">
        <v>10.310750000000001</v>
      </c>
      <c r="N291" s="1"/>
      <c r="O291" s="1"/>
    </row>
    <row r="292" spans="1:15" ht="12.75" customHeight="1">
      <c r="A292" s="30">
        <v>282</v>
      </c>
      <c r="B292" s="347" t="s">
        <v>440</v>
      </c>
      <c r="C292" s="328">
        <v>10357.700000000001</v>
      </c>
      <c r="D292" s="329">
        <v>10284.233333333334</v>
      </c>
      <c r="E292" s="329">
        <v>10123.466666666667</v>
      </c>
      <c r="F292" s="329">
        <v>9889.2333333333336</v>
      </c>
      <c r="G292" s="329">
        <v>9728.4666666666672</v>
      </c>
      <c r="H292" s="329">
        <v>10518.466666666667</v>
      </c>
      <c r="I292" s="329">
        <v>10679.233333333334</v>
      </c>
      <c r="J292" s="329">
        <v>10913.466666666667</v>
      </c>
      <c r="K292" s="328">
        <v>10445</v>
      </c>
      <c r="L292" s="328">
        <v>10050</v>
      </c>
      <c r="M292" s="328">
        <v>9.6479999999999996E-2</v>
      </c>
      <c r="N292" s="1"/>
      <c r="O292" s="1"/>
    </row>
    <row r="293" spans="1:15" ht="12.75" customHeight="1">
      <c r="A293" s="30">
        <v>283</v>
      </c>
      <c r="B293" s="347" t="s">
        <v>441</v>
      </c>
      <c r="C293" s="328">
        <v>49.5</v>
      </c>
      <c r="D293" s="329">
        <v>49.383333333333333</v>
      </c>
      <c r="E293" s="329">
        <v>48.716666666666669</v>
      </c>
      <c r="F293" s="329">
        <v>47.933333333333337</v>
      </c>
      <c r="G293" s="329">
        <v>47.266666666666673</v>
      </c>
      <c r="H293" s="329">
        <v>50.166666666666664</v>
      </c>
      <c r="I293" s="329">
        <v>50.833333333333336</v>
      </c>
      <c r="J293" s="329">
        <v>51.61666666666666</v>
      </c>
      <c r="K293" s="328">
        <v>50.05</v>
      </c>
      <c r="L293" s="328">
        <v>48.6</v>
      </c>
      <c r="M293" s="328">
        <v>23.281169999999999</v>
      </c>
      <c r="N293" s="1"/>
      <c r="O293" s="1"/>
    </row>
    <row r="294" spans="1:15" ht="12.75" customHeight="1">
      <c r="A294" s="30">
        <v>284</v>
      </c>
      <c r="B294" s="347" t="s">
        <v>145</v>
      </c>
      <c r="C294" s="328">
        <v>345.5</v>
      </c>
      <c r="D294" s="329">
        <v>343.41666666666669</v>
      </c>
      <c r="E294" s="329">
        <v>339.53333333333336</v>
      </c>
      <c r="F294" s="329">
        <v>333.56666666666666</v>
      </c>
      <c r="G294" s="329">
        <v>329.68333333333334</v>
      </c>
      <c r="H294" s="329">
        <v>349.38333333333338</v>
      </c>
      <c r="I294" s="329">
        <v>353.26666666666671</v>
      </c>
      <c r="J294" s="329">
        <v>359.23333333333341</v>
      </c>
      <c r="K294" s="328">
        <v>347.3</v>
      </c>
      <c r="L294" s="328">
        <v>337.45</v>
      </c>
      <c r="M294" s="328">
        <v>35.71998</v>
      </c>
      <c r="N294" s="1"/>
      <c r="O294" s="1"/>
    </row>
    <row r="295" spans="1:15" ht="12.75" customHeight="1">
      <c r="A295" s="30">
        <v>285</v>
      </c>
      <c r="B295" s="347" t="s">
        <v>442</v>
      </c>
      <c r="C295" s="328">
        <v>2613.1999999999998</v>
      </c>
      <c r="D295" s="329">
        <v>2654.4166666666665</v>
      </c>
      <c r="E295" s="329">
        <v>2558.833333333333</v>
      </c>
      <c r="F295" s="329">
        <v>2504.4666666666667</v>
      </c>
      <c r="G295" s="329">
        <v>2408.8833333333332</v>
      </c>
      <c r="H295" s="329">
        <v>2708.7833333333328</v>
      </c>
      <c r="I295" s="329">
        <v>2804.3666666666659</v>
      </c>
      <c r="J295" s="329">
        <v>2858.7333333333327</v>
      </c>
      <c r="K295" s="328">
        <v>2750</v>
      </c>
      <c r="L295" s="328">
        <v>2600.0500000000002</v>
      </c>
      <c r="M295" s="328">
        <v>1.45011</v>
      </c>
      <c r="N295" s="1"/>
      <c r="O295" s="1"/>
    </row>
    <row r="296" spans="1:15" ht="12.75" customHeight="1">
      <c r="A296" s="30">
        <v>286</v>
      </c>
      <c r="B296" s="347" t="s">
        <v>841</v>
      </c>
      <c r="C296" s="328">
        <v>1099.25</v>
      </c>
      <c r="D296" s="329">
        <v>1105.0333333333335</v>
      </c>
      <c r="E296" s="329">
        <v>1086.2666666666671</v>
      </c>
      <c r="F296" s="329">
        <v>1073.2833333333335</v>
      </c>
      <c r="G296" s="329">
        <v>1054.5166666666671</v>
      </c>
      <c r="H296" s="329">
        <v>1118.0166666666671</v>
      </c>
      <c r="I296" s="329">
        <v>1136.7833333333335</v>
      </c>
      <c r="J296" s="329">
        <v>1149.7666666666671</v>
      </c>
      <c r="K296" s="328">
        <v>1123.8</v>
      </c>
      <c r="L296" s="328">
        <v>1092.05</v>
      </c>
      <c r="M296" s="328">
        <v>3.7172000000000001</v>
      </c>
      <c r="N296" s="1"/>
      <c r="O296" s="1"/>
    </row>
    <row r="297" spans="1:15" ht="12.75" customHeight="1">
      <c r="A297" s="30">
        <v>287</v>
      </c>
      <c r="B297" s="347" t="s">
        <v>146</v>
      </c>
      <c r="C297" s="328">
        <v>1784.5</v>
      </c>
      <c r="D297" s="329">
        <v>1793.3166666666666</v>
      </c>
      <c r="E297" s="329">
        <v>1759.6833333333332</v>
      </c>
      <c r="F297" s="329">
        <v>1734.8666666666666</v>
      </c>
      <c r="G297" s="329">
        <v>1701.2333333333331</v>
      </c>
      <c r="H297" s="329">
        <v>1818.1333333333332</v>
      </c>
      <c r="I297" s="329">
        <v>1851.7666666666664</v>
      </c>
      <c r="J297" s="329">
        <v>1876.5833333333333</v>
      </c>
      <c r="K297" s="328">
        <v>1826.95</v>
      </c>
      <c r="L297" s="328">
        <v>1768.5</v>
      </c>
      <c r="M297" s="328">
        <v>31.52628</v>
      </c>
      <c r="N297" s="1"/>
      <c r="O297" s="1"/>
    </row>
    <row r="298" spans="1:15" ht="12.75" customHeight="1">
      <c r="A298" s="30">
        <v>288</v>
      </c>
      <c r="B298" s="347" t="s">
        <v>147</v>
      </c>
      <c r="C298" s="328">
        <v>5861.3</v>
      </c>
      <c r="D298" s="329">
        <v>5831.833333333333</v>
      </c>
      <c r="E298" s="329">
        <v>5784.6666666666661</v>
      </c>
      <c r="F298" s="329">
        <v>5708.0333333333328</v>
      </c>
      <c r="G298" s="329">
        <v>5660.8666666666659</v>
      </c>
      <c r="H298" s="329">
        <v>5908.4666666666662</v>
      </c>
      <c r="I298" s="329">
        <v>5955.6333333333323</v>
      </c>
      <c r="J298" s="329">
        <v>6032.2666666666664</v>
      </c>
      <c r="K298" s="328">
        <v>5879</v>
      </c>
      <c r="L298" s="328">
        <v>5755.2</v>
      </c>
      <c r="M298" s="328">
        <v>2.2172299999999998</v>
      </c>
      <c r="N298" s="1"/>
      <c r="O298" s="1"/>
    </row>
    <row r="299" spans="1:15" ht="12.75" customHeight="1">
      <c r="A299" s="30">
        <v>289</v>
      </c>
      <c r="B299" s="347" t="s">
        <v>148</v>
      </c>
      <c r="C299" s="328">
        <v>4539.05</v>
      </c>
      <c r="D299" s="329">
        <v>4515.9333333333334</v>
      </c>
      <c r="E299" s="329">
        <v>4457.916666666667</v>
      </c>
      <c r="F299" s="329">
        <v>4376.7833333333338</v>
      </c>
      <c r="G299" s="329">
        <v>4318.7666666666673</v>
      </c>
      <c r="H299" s="329">
        <v>4597.0666666666666</v>
      </c>
      <c r="I299" s="329">
        <v>4655.083333333333</v>
      </c>
      <c r="J299" s="329">
        <v>4736.2166666666662</v>
      </c>
      <c r="K299" s="328">
        <v>4573.95</v>
      </c>
      <c r="L299" s="328">
        <v>4434.8</v>
      </c>
      <c r="M299" s="328">
        <v>2.9435699999999998</v>
      </c>
      <c r="N299" s="1"/>
      <c r="O299" s="1"/>
    </row>
    <row r="300" spans="1:15" ht="12.75" customHeight="1">
      <c r="A300" s="30">
        <v>290</v>
      </c>
      <c r="B300" s="347" t="s">
        <v>149</v>
      </c>
      <c r="C300" s="328">
        <v>728.15</v>
      </c>
      <c r="D300" s="329">
        <v>733.5</v>
      </c>
      <c r="E300" s="329">
        <v>717.65</v>
      </c>
      <c r="F300" s="329">
        <v>707.15</v>
      </c>
      <c r="G300" s="329">
        <v>691.3</v>
      </c>
      <c r="H300" s="329">
        <v>744</v>
      </c>
      <c r="I300" s="329">
        <v>759.84999999999991</v>
      </c>
      <c r="J300" s="329">
        <v>770.35</v>
      </c>
      <c r="K300" s="328">
        <v>749.35</v>
      </c>
      <c r="L300" s="328">
        <v>723</v>
      </c>
      <c r="M300" s="328">
        <v>11.875579999999999</v>
      </c>
      <c r="N300" s="1"/>
      <c r="O300" s="1"/>
    </row>
    <row r="301" spans="1:15" ht="12.75" customHeight="1">
      <c r="A301" s="30">
        <v>291</v>
      </c>
      <c r="B301" s="347" t="s">
        <v>443</v>
      </c>
      <c r="C301" s="328">
        <v>2379.1999999999998</v>
      </c>
      <c r="D301" s="329">
        <v>2409.1166666666668</v>
      </c>
      <c r="E301" s="329">
        <v>2322.7333333333336</v>
      </c>
      <c r="F301" s="329">
        <v>2266.2666666666669</v>
      </c>
      <c r="G301" s="329">
        <v>2179.8833333333337</v>
      </c>
      <c r="H301" s="329">
        <v>2465.5833333333335</v>
      </c>
      <c r="I301" s="329">
        <v>2551.9666666666667</v>
      </c>
      <c r="J301" s="329">
        <v>2608.4333333333334</v>
      </c>
      <c r="K301" s="328">
        <v>2495.5</v>
      </c>
      <c r="L301" s="328">
        <v>2352.65</v>
      </c>
      <c r="M301" s="328">
        <v>0.94787999999999994</v>
      </c>
      <c r="N301" s="1"/>
      <c r="O301" s="1"/>
    </row>
    <row r="302" spans="1:15" ht="12.75" customHeight="1">
      <c r="A302" s="30">
        <v>292</v>
      </c>
      <c r="B302" s="347" t="s">
        <v>842</v>
      </c>
      <c r="C302" s="328">
        <v>407.8</v>
      </c>
      <c r="D302" s="329">
        <v>407.86666666666662</v>
      </c>
      <c r="E302" s="329">
        <v>399.98333333333323</v>
      </c>
      <c r="F302" s="329">
        <v>392.16666666666663</v>
      </c>
      <c r="G302" s="329">
        <v>384.28333333333325</v>
      </c>
      <c r="H302" s="329">
        <v>415.68333333333322</v>
      </c>
      <c r="I302" s="329">
        <v>423.56666666666655</v>
      </c>
      <c r="J302" s="329">
        <v>431.38333333333321</v>
      </c>
      <c r="K302" s="328">
        <v>415.75</v>
      </c>
      <c r="L302" s="328">
        <v>400.05</v>
      </c>
      <c r="M302" s="328">
        <v>5.1901200000000003</v>
      </c>
      <c r="N302" s="1"/>
      <c r="O302" s="1"/>
    </row>
    <row r="303" spans="1:15" ht="12.75" customHeight="1">
      <c r="A303" s="30">
        <v>293</v>
      </c>
      <c r="B303" s="347" t="s">
        <v>150</v>
      </c>
      <c r="C303" s="328">
        <v>778.35</v>
      </c>
      <c r="D303" s="329">
        <v>786.0333333333333</v>
      </c>
      <c r="E303" s="329">
        <v>761.31666666666661</v>
      </c>
      <c r="F303" s="329">
        <v>744.2833333333333</v>
      </c>
      <c r="G303" s="329">
        <v>719.56666666666661</v>
      </c>
      <c r="H303" s="329">
        <v>803.06666666666661</v>
      </c>
      <c r="I303" s="329">
        <v>827.7833333333333</v>
      </c>
      <c r="J303" s="329">
        <v>844.81666666666661</v>
      </c>
      <c r="K303" s="328">
        <v>810.75</v>
      </c>
      <c r="L303" s="328">
        <v>769</v>
      </c>
      <c r="M303" s="328">
        <v>57.79175</v>
      </c>
      <c r="N303" s="1"/>
      <c r="O303" s="1"/>
    </row>
    <row r="304" spans="1:15" ht="12.75" customHeight="1">
      <c r="A304" s="30">
        <v>294</v>
      </c>
      <c r="B304" s="347" t="s">
        <v>151</v>
      </c>
      <c r="C304" s="328">
        <v>143.5</v>
      </c>
      <c r="D304" s="329">
        <v>143.48333333333335</v>
      </c>
      <c r="E304" s="329">
        <v>141.66666666666669</v>
      </c>
      <c r="F304" s="329">
        <v>139.83333333333334</v>
      </c>
      <c r="G304" s="329">
        <v>138.01666666666668</v>
      </c>
      <c r="H304" s="329">
        <v>145.31666666666669</v>
      </c>
      <c r="I304" s="329">
        <v>147.13333333333335</v>
      </c>
      <c r="J304" s="329">
        <v>148.9666666666667</v>
      </c>
      <c r="K304" s="328">
        <v>145.30000000000001</v>
      </c>
      <c r="L304" s="328">
        <v>141.65</v>
      </c>
      <c r="M304" s="328">
        <v>42.150689999999997</v>
      </c>
      <c r="N304" s="1"/>
      <c r="O304" s="1"/>
    </row>
    <row r="305" spans="1:15" ht="12.75" customHeight="1">
      <c r="A305" s="30">
        <v>295</v>
      </c>
      <c r="B305" s="347" t="s">
        <v>317</v>
      </c>
      <c r="C305" s="328">
        <v>18</v>
      </c>
      <c r="D305" s="329">
        <v>17.916666666666668</v>
      </c>
      <c r="E305" s="329">
        <v>17.733333333333334</v>
      </c>
      <c r="F305" s="329">
        <v>17.466666666666665</v>
      </c>
      <c r="G305" s="329">
        <v>17.283333333333331</v>
      </c>
      <c r="H305" s="329">
        <v>18.183333333333337</v>
      </c>
      <c r="I305" s="329">
        <v>18.366666666666667</v>
      </c>
      <c r="J305" s="329">
        <v>18.63333333333334</v>
      </c>
      <c r="K305" s="328">
        <v>18.100000000000001</v>
      </c>
      <c r="L305" s="328">
        <v>17.649999999999999</v>
      </c>
      <c r="M305" s="328">
        <v>27.28265</v>
      </c>
      <c r="N305" s="1"/>
      <c r="O305" s="1"/>
    </row>
    <row r="306" spans="1:15" ht="12.75" customHeight="1">
      <c r="A306" s="30">
        <v>296</v>
      </c>
      <c r="B306" s="347" t="s">
        <v>446</v>
      </c>
      <c r="C306" s="328">
        <v>187.55</v>
      </c>
      <c r="D306" s="329">
        <v>188.9</v>
      </c>
      <c r="E306" s="329">
        <v>184.5</v>
      </c>
      <c r="F306" s="329">
        <v>181.45</v>
      </c>
      <c r="G306" s="329">
        <v>177.04999999999998</v>
      </c>
      <c r="H306" s="329">
        <v>191.95000000000002</v>
      </c>
      <c r="I306" s="329">
        <v>196.35000000000005</v>
      </c>
      <c r="J306" s="329">
        <v>199.40000000000003</v>
      </c>
      <c r="K306" s="328">
        <v>193.3</v>
      </c>
      <c r="L306" s="328">
        <v>185.85</v>
      </c>
      <c r="M306" s="328">
        <v>1.9231799999999999</v>
      </c>
      <c r="N306" s="1"/>
      <c r="O306" s="1"/>
    </row>
    <row r="307" spans="1:15" ht="12.75" customHeight="1">
      <c r="A307" s="30">
        <v>297</v>
      </c>
      <c r="B307" s="347" t="s">
        <v>448</v>
      </c>
      <c r="C307" s="328">
        <v>413.05</v>
      </c>
      <c r="D307" s="329">
        <v>408.68333333333334</v>
      </c>
      <c r="E307" s="329">
        <v>401.36666666666667</v>
      </c>
      <c r="F307" s="329">
        <v>389.68333333333334</v>
      </c>
      <c r="G307" s="329">
        <v>382.36666666666667</v>
      </c>
      <c r="H307" s="329">
        <v>420.36666666666667</v>
      </c>
      <c r="I307" s="329">
        <v>427.68333333333339</v>
      </c>
      <c r="J307" s="329">
        <v>439.36666666666667</v>
      </c>
      <c r="K307" s="328">
        <v>416</v>
      </c>
      <c r="L307" s="328">
        <v>397</v>
      </c>
      <c r="M307" s="328">
        <v>4.02841</v>
      </c>
      <c r="N307" s="1"/>
      <c r="O307" s="1"/>
    </row>
    <row r="308" spans="1:15" ht="12.75" customHeight="1">
      <c r="A308" s="30">
        <v>298</v>
      </c>
      <c r="B308" s="347" t="s">
        <v>152</v>
      </c>
      <c r="C308" s="328">
        <v>115.75</v>
      </c>
      <c r="D308" s="329">
        <v>114.85000000000001</v>
      </c>
      <c r="E308" s="329">
        <v>112.90000000000002</v>
      </c>
      <c r="F308" s="329">
        <v>110.05000000000001</v>
      </c>
      <c r="G308" s="329">
        <v>108.10000000000002</v>
      </c>
      <c r="H308" s="329">
        <v>117.70000000000002</v>
      </c>
      <c r="I308" s="329">
        <v>119.65</v>
      </c>
      <c r="J308" s="329">
        <v>122.50000000000001</v>
      </c>
      <c r="K308" s="328">
        <v>116.8</v>
      </c>
      <c r="L308" s="328">
        <v>112</v>
      </c>
      <c r="M308" s="328">
        <v>54.684130000000003</v>
      </c>
      <c r="N308" s="1"/>
      <c r="O308" s="1"/>
    </row>
    <row r="309" spans="1:15" ht="12.75" customHeight="1">
      <c r="A309" s="30">
        <v>299</v>
      </c>
      <c r="B309" s="347" t="s">
        <v>153</v>
      </c>
      <c r="C309" s="328">
        <v>512.54999999999995</v>
      </c>
      <c r="D309" s="329">
        <v>510.83333333333331</v>
      </c>
      <c r="E309" s="329">
        <v>505.96666666666658</v>
      </c>
      <c r="F309" s="329">
        <v>499.38333333333327</v>
      </c>
      <c r="G309" s="329">
        <v>494.51666666666654</v>
      </c>
      <c r="H309" s="329">
        <v>517.41666666666663</v>
      </c>
      <c r="I309" s="329">
        <v>522.2833333333333</v>
      </c>
      <c r="J309" s="329">
        <v>528.86666666666667</v>
      </c>
      <c r="K309" s="328">
        <v>515.70000000000005</v>
      </c>
      <c r="L309" s="328">
        <v>504.25</v>
      </c>
      <c r="M309" s="328">
        <v>19.850909999999999</v>
      </c>
      <c r="N309" s="1"/>
      <c r="O309" s="1"/>
    </row>
    <row r="310" spans="1:15" ht="12.75" customHeight="1">
      <c r="A310" s="30">
        <v>300</v>
      </c>
      <c r="B310" s="347" t="s">
        <v>154</v>
      </c>
      <c r="C310" s="328">
        <v>7814.2</v>
      </c>
      <c r="D310" s="329">
        <v>7925.7333333333336</v>
      </c>
      <c r="E310" s="329">
        <v>7652.4666666666672</v>
      </c>
      <c r="F310" s="329">
        <v>7490.7333333333336</v>
      </c>
      <c r="G310" s="329">
        <v>7217.4666666666672</v>
      </c>
      <c r="H310" s="329">
        <v>8087.4666666666672</v>
      </c>
      <c r="I310" s="329">
        <v>8360.7333333333336</v>
      </c>
      <c r="J310" s="329">
        <v>8522.4666666666672</v>
      </c>
      <c r="K310" s="328">
        <v>8199</v>
      </c>
      <c r="L310" s="328">
        <v>7764</v>
      </c>
      <c r="M310" s="328">
        <v>17.830110000000001</v>
      </c>
      <c r="N310" s="1"/>
      <c r="O310" s="1"/>
    </row>
    <row r="311" spans="1:15" ht="12.75" customHeight="1">
      <c r="A311" s="30">
        <v>301</v>
      </c>
      <c r="B311" s="347" t="s">
        <v>843</v>
      </c>
      <c r="C311" s="328">
        <v>2812.1</v>
      </c>
      <c r="D311" s="329">
        <v>2797.5833333333335</v>
      </c>
      <c r="E311" s="329">
        <v>2755.166666666667</v>
      </c>
      <c r="F311" s="329">
        <v>2698.2333333333336</v>
      </c>
      <c r="G311" s="329">
        <v>2655.8166666666671</v>
      </c>
      <c r="H311" s="329">
        <v>2854.5166666666669</v>
      </c>
      <c r="I311" s="329">
        <v>2896.9333333333338</v>
      </c>
      <c r="J311" s="329">
        <v>2953.8666666666668</v>
      </c>
      <c r="K311" s="328">
        <v>2840</v>
      </c>
      <c r="L311" s="328">
        <v>2740.65</v>
      </c>
      <c r="M311" s="328">
        <v>0.55596000000000001</v>
      </c>
      <c r="N311" s="1"/>
      <c r="O311" s="1"/>
    </row>
    <row r="312" spans="1:15" ht="12.75" customHeight="1">
      <c r="A312" s="30">
        <v>302</v>
      </c>
      <c r="B312" s="347" t="s">
        <v>450</v>
      </c>
      <c r="C312" s="328">
        <v>372.4</v>
      </c>
      <c r="D312" s="329">
        <v>371.81666666666666</v>
      </c>
      <c r="E312" s="329">
        <v>367.63333333333333</v>
      </c>
      <c r="F312" s="329">
        <v>362.86666666666667</v>
      </c>
      <c r="G312" s="329">
        <v>358.68333333333334</v>
      </c>
      <c r="H312" s="329">
        <v>376.58333333333331</v>
      </c>
      <c r="I312" s="329">
        <v>380.76666666666659</v>
      </c>
      <c r="J312" s="329">
        <v>385.5333333333333</v>
      </c>
      <c r="K312" s="328">
        <v>376</v>
      </c>
      <c r="L312" s="328">
        <v>367.05</v>
      </c>
      <c r="M312" s="328">
        <v>6.4419500000000003</v>
      </c>
      <c r="N312" s="1"/>
      <c r="O312" s="1"/>
    </row>
    <row r="313" spans="1:15" ht="12.75" customHeight="1">
      <c r="A313" s="30">
        <v>303</v>
      </c>
      <c r="B313" s="347" t="s">
        <v>451</v>
      </c>
      <c r="C313" s="328">
        <v>247.15</v>
      </c>
      <c r="D313" s="329">
        <v>244.5</v>
      </c>
      <c r="E313" s="329">
        <v>240.7</v>
      </c>
      <c r="F313" s="329">
        <v>234.25</v>
      </c>
      <c r="G313" s="329">
        <v>230.45</v>
      </c>
      <c r="H313" s="329">
        <v>250.95</v>
      </c>
      <c r="I313" s="329">
        <v>254.75</v>
      </c>
      <c r="J313" s="329">
        <v>261.2</v>
      </c>
      <c r="K313" s="328">
        <v>248.3</v>
      </c>
      <c r="L313" s="328">
        <v>238.05</v>
      </c>
      <c r="M313" s="328">
        <v>2.93946</v>
      </c>
      <c r="N313" s="1"/>
      <c r="O313" s="1"/>
    </row>
    <row r="314" spans="1:15" ht="12.75" customHeight="1">
      <c r="A314" s="30">
        <v>304</v>
      </c>
      <c r="B314" s="347" t="s">
        <v>155</v>
      </c>
      <c r="C314" s="328">
        <v>883.6</v>
      </c>
      <c r="D314" s="329">
        <v>882.19999999999993</v>
      </c>
      <c r="E314" s="329">
        <v>871.39999999999986</v>
      </c>
      <c r="F314" s="329">
        <v>859.19999999999993</v>
      </c>
      <c r="G314" s="329">
        <v>848.39999999999986</v>
      </c>
      <c r="H314" s="329">
        <v>894.39999999999986</v>
      </c>
      <c r="I314" s="329">
        <v>905.19999999999982</v>
      </c>
      <c r="J314" s="329">
        <v>917.39999999999986</v>
      </c>
      <c r="K314" s="328">
        <v>893</v>
      </c>
      <c r="L314" s="328">
        <v>870</v>
      </c>
      <c r="M314" s="328">
        <v>22.54261</v>
      </c>
      <c r="N314" s="1"/>
      <c r="O314" s="1"/>
    </row>
    <row r="315" spans="1:15" ht="12.75" customHeight="1">
      <c r="A315" s="30">
        <v>305</v>
      </c>
      <c r="B315" s="347" t="s">
        <v>456</v>
      </c>
      <c r="C315" s="328">
        <v>1366.3</v>
      </c>
      <c r="D315" s="329">
        <v>1338.6166666666666</v>
      </c>
      <c r="E315" s="329">
        <v>1278.5333333333331</v>
      </c>
      <c r="F315" s="329">
        <v>1190.7666666666664</v>
      </c>
      <c r="G315" s="329">
        <v>1130.6833333333329</v>
      </c>
      <c r="H315" s="329">
        <v>1426.3833333333332</v>
      </c>
      <c r="I315" s="329">
        <v>1486.4666666666667</v>
      </c>
      <c r="J315" s="329">
        <v>1574.2333333333333</v>
      </c>
      <c r="K315" s="328">
        <v>1398.7</v>
      </c>
      <c r="L315" s="328">
        <v>1250.8499999999999</v>
      </c>
      <c r="M315" s="328">
        <v>19.40344</v>
      </c>
      <c r="N315" s="1"/>
      <c r="O315" s="1"/>
    </row>
    <row r="316" spans="1:15" ht="12.75" customHeight="1">
      <c r="A316" s="30">
        <v>306</v>
      </c>
      <c r="B316" s="347" t="s">
        <v>156</v>
      </c>
      <c r="C316" s="328">
        <v>1961.85</v>
      </c>
      <c r="D316" s="329">
        <v>1963.45</v>
      </c>
      <c r="E316" s="329">
        <v>1926.9</v>
      </c>
      <c r="F316" s="329">
        <v>1891.95</v>
      </c>
      <c r="G316" s="329">
        <v>1855.4</v>
      </c>
      <c r="H316" s="329">
        <v>1998.4</v>
      </c>
      <c r="I316" s="329">
        <v>2034.9499999999998</v>
      </c>
      <c r="J316" s="329">
        <v>2069.9</v>
      </c>
      <c r="K316" s="328">
        <v>2000</v>
      </c>
      <c r="L316" s="328">
        <v>1928.5</v>
      </c>
      <c r="M316" s="328">
        <v>2.1537999999999999</v>
      </c>
      <c r="N316" s="1"/>
      <c r="O316" s="1"/>
    </row>
    <row r="317" spans="1:15" ht="12.75" customHeight="1">
      <c r="A317" s="30">
        <v>307</v>
      </c>
      <c r="B317" s="347" t="s">
        <v>157</v>
      </c>
      <c r="C317" s="328">
        <v>853.55</v>
      </c>
      <c r="D317" s="329">
        <v>842.68333333333339</v>
      </c>
      <c r="E317" s="329">
        <v>826.36666666666679</v>
      </c>
      <c r="F317" s="329">
        <v>799.18333333333339</v>
      </c>
      <c r="G317" s="329">
        <v>782.86666666666679</v>
      </c>
      <c r="H317" s="329">
        <v>869.86666666666679</v>
      </c>
      <c r="I317" s="329">
        <v>886.18333333333339</v>
      </c>
      <c r="J317" s="329">
        <v>913.36666666666679</v>
      </c>
      <c r="K317" s="328">
        <v>859</v>
      </c>
      <c r="L317" s="328">
        <v>815.5</v>
      </c>
      <c r="M317" s="328">
        <v>8.9175500000000003</v>
      </c>
      <c r="N317" s="1"/>
      <c r="O317" s="1"/>
    </row>
    <row r="318" spans="1:15" ht="12.75" customHeight="1">
      <c r="A318" s="30">
        <v>308</v>
      </c>
      <c r="B318" s="347" t="s">
        <v>158</v>
      </c>
      <c r="C318" s="328">
        <v>725.9</v>
      </c>
      <c r="D318" s="329">
        <v>729.88333333333333</v>
      </c>
      <c r="E318" s="329">
        <v>716.36666666666667</v>
      </c>
      <c r="F318" s="329">
        <v>706.83333333333337</v>
      </c>
      <c r="G318" s="329">
        <v>693.31666666666672</v>
      </c>
      <c r="H318" s="329">
        <v>739.41666666666663</v>
      </c>
      <c r="I318" s="329">
        <v>752.93333333333328</v>
      </c>
      <c r="J318" s="329">
        <v>762.46666666666658</v>
      </c>
      <c r="K318" s="328">
        <v>743.4</v>
      </c>
      <c r="L318" s="328">
        <v>720.35</v>
      </c>
      <c r="M318" s="328">
        <v>4.8982400000000004</v>
      </c>
      <c r="N318" s="1"/>
      <c r="O318" s="1"/>
    </row>
    <row r="319" spans="1:15" ht="12.75" customHeight="1">
      <c r="A319" s="30">
        <v>309</v>
      </c>
      <c r="B319" s="347" t="s">
        <v>447</v>
      </c>
      <c r="C319" s="328">
        <v>208.55</v>
      </c>
      <c r="D319" s="329">
        <v>208.91666666666666</v>
      </c>
      <c r="E319" s="329">
        <v>206.13333333333333</v>
      </c>
      <c r="F319" s="329">
        <v>203.71666666666667</v>
      </c>
      <c r="G319" s="329">
        <v>200.93333333333334</v>
      </c>
      <c r="H319" s="329">
        <v>211.33333333333331</v>
      </c>
      <c r="I319" s="329">
        <v>214.11666666666667</v>
      </c>
      <c r="J319" s="329">
        <v>216.5333333333333</v>
      </c>
      <c r="K319" s="328">
        <v>211.7</v>
      </c>
      <c r="L319" s="328">
        <v>206.5</v>
      </c>
      <c r="M319" s="328">
        <v>2.0692599999999999</v>
      </c>
      <c r="N319" s="1"/>
      <c r="O319" s="1"/>
    </row>
    <row r="320" spans="1:15" ht="12.75" customHeight="1">
      <c r="A320" s="30">
        <v>310</v>
      </c>
      <c r="B320" s="347" t="s">
        <v>454</v>
      </c>
      <c r="C320" s="328">
        <v>178.15</v>
      </c>
      <c r="D320" s="329">
        <v>179.48333333333335</v>
      </c>
      <c r="E320" s="329">
        <v>175.1166666666667</v>
      </c>
      <c r="F320" s="329">
        <v>172.08333333333334</v>
      </c>
      <c r="G320" s="329">
        <v>167.7166666666667</v>
      </c>
      <c r="H320" s="329">
        <v>182.51666666666671</v>
      </c>
      <c r="I320" s="329">
        <v>186.88333333333338</v>
      </c>
      <c r="J320" s="329">
        <v>189.91666666666671</v>
      </c>
      <c r="K320" s="328">
        <v>183.85</v>
      </c>
      <c r="L320" s="328">
        <v>176.45</v>
      </c>
      <c r="M320" s="328">
        <v>3.5248900000000001</v>
      </c>
      <c r="N320" s="1"/>
      <c r="O320" s="1"/>
    </row>
    <row r="321" spans="1:15" ht="12.75" customHeight="1">
      <c r="A321" s="30">
        <v>311</v>
      </c>
      <c r="B321" s="347" t="s">
        <v>452</v>
      </c>
      <c r="C321" s="328">
        <v>187.45</v>
      </c>
      <c r="D321" s="329">
        <v>190.43333333333331</v>
      </c>
      <c r="E321" s="329">
        <v>183.21666666666661</v>
      </c>
      <c r="F321" s="329">
        <v>178.98333333333329</v>
      </c>
      <c r="G321" s="329">
        <v>171.76666666666659</v>
      </c>
      <c r="H321" s="329">
        <v>194.66666666666663</v>
      </c>
      <c r="I321" s="329">
        <v>201.88333333333333</v>
      </c>
      <c r="J321" s="329">
        <v>206.11666666666665</v>
      </c>
      <c r="K321" s="328">
        <v>197.65</v>
      </c>
      <c r="L321" s="328">
        <v>186.2</v>
      </c>
      <c r="M321" s="328">
        <v>7.3346099999999996</v>
      </c>
      <c r="N321" s="1"/>
      <c r="O321" s="1"/>
    </row>
    <row r="322" spans="1:15" ht="12.75" customHeight="1">
      <c r="A322" s="30">
        <v>312</v>
      </c>
      <c r="B322" s="347" t="s">
        <v>453</v>
      </c>
      <c r="C322" s="328">
        <v>937</v>
      </c>
      <c r="D322" s="329">
        <v>932.08333333333337</v>
      </c>
      <c r="E322" s="329">
        <v>915.4666666666667</v>
      </c>
      <c r="F322" s="329">
        <v>893.93333333333328</v>
      </c>
      <c r="G322" s="329">
        <v>877.31666666666661</v>
      </c>
      <c r="H322" s="329">
        <v>953.61666666666679</v>
      </c>
      <c r="I322" s="329">
        <v>970.23333333333335</v>
      </c>
      <c r="J322" s="329">
        <v>991.76666666666688</v>
      </c>
      <c r="K322" s="328">
        <v>948.7</v>
      </c>
      <c r="L322" s="328">
        <v>910.55</v>
      </c>
      <c r="M322" s="328">
        <v>2.9758800000000001</v>
      </c>
      <c r="N322" s="1"/>
      <c r="O322" s="1"/>
    </row>
    <row r="323" spans="1:15" ht="12.75" customHeight="1">
      <c r="A323" s="30">
        <v>313</v>
      </c>
      <c r="B323" s="347" t="s">
        <v>159</v>
      </c>
      <c r="C323" s="328">
        <v>3911.85</v>
      </c>
      <c r="D323" s="329">
        <v>3894.2833333333333</v>
      </c>
      <c r="E323" s="329">
        <v>3853.6666666666665</v>
      </c>
      <c r="F323" s="329">
        <v>3795.4833333333331</v>
      </c>
      <c r="G323" s="329">
        <v>3754.8666666666663</v>
      </c>
      <c r="H323" s="329">
        <v>3952.4666666666667</v>
      </c>
      <c r="I323" s="329">
        <v>3993.0833333333335</v>
      </c>
      <c r="J323" s="329">
        <v>4051.2666666666669</v>
      </c>
      <c r="K323" s="328">
        <v>3934.9</v>
      </c>
      <c r="L323" s="328">
        <v>3836.1</v>
      </c>
      <c r="M323" s="328">
        <v>5.6064299999999996</v>
      </c>
      <c r="N323" s="1"/>
      <c r="O323" s="1"/>
    </row>
    <row r="324" spans="1:15" ht="12.75" customHeight="1">
      <c r="A324" s="30">
        <v>314</v>
      </c>
      <c r="B324" s="347" t="s">
        <v>444</v>
      </c>
      <c r="C324" s="328">
        <v>45.95</v>
      </c>
      <c r="D324" s="329">
        <v>46.066666666666663</v>
      </c>
      <c r="E324" s="329">
        <v>45.183333333333323</v>
      </c>
      <c r="F324" s="329">
        <v>44.416666666666657</v>
      </c>
      <c r="G324" s="329">
        <v>43.533333333333317</v>
      </c>
      <c r="H324" s="329">
        <v>46.833333333333329</v>
      </c>
      <c r="I324" s="329">
        <v>47.716666666666669</v>
      </c>
      <c r="J324" s="329">
        <v>48.483333333333334</v>
      </c>
      <c r="K324" s="328">
        <v>46.95</v>
      </c>
      <c r="L324" s="328">
        <v>45.3</v>
      </c>
      <c r="M324" s="328">
        <v>22.878139999999998</v>
      </c>
      <c r="N324" s="1"/>
      <c r="O324" s="1"/>
    </row>
    <row r="325" spans="1:15" ht="12.75" customHeight="1">
      <c r="A325" s="30">
        <v>315</v>
      </c>
      <c r="B325" s="347" t="s">
        <v>445</v>
      </c>
      <c r="C325" s="328">
        <v>174.7</v>
      </c>
      <c r="D325" s="329">
        <v>174.51666666666665</v>
      </c>
      <c r="E325" s="329">
        <v>171.73333333333329</v>
      </c>
      <c r="F325" s="329">
        <v>168.76666666666665</v>
      </c>
      <c r="G325" s="329">
        <v>165.98333333333329</v>
      </c>
      <c r="H325" s="329">
        <v>177.48333333333329</v>
      </c>
      <c r="I325" s="329">
        <v>180.26666666666665</v>
      </c>
      <c r="J325" s="329">
        <v>183.23333333333329</v>
      </c>
      <c r="K325" s="328">
        <v>177.3</v>
      </c>
      <c r="L325" s="328">
        <v>171.55</v>
      </c>
      <c r="M325" s="328">
        <v>7.8512000000000004</v>
      </c>
      <c r="N325" s="1"/>
      <c r="O325" s="1"/>
    </row>
    <row r="326" spans="1:15" ht="12.75" customHeight="1">
      <c r="A326" s="30">
        <v>316</v>
      </c>
      <c r="B326" s="347" t="s">
        <v>455</v>
      </c>
      <c r="C326" s="328">
        <v>857.15</v>
      </c>
      <c r="D326" s="329">
        <v>864.43333333333339</v>
      </c>
      <c r="E326" s="329">
        <v>843.96666666666681</v>
      </c>
      <c r="F326" s="329">
        <v>830.78333333333342</v>
      </c>
      <c r="G326" s="329">
        <v>810.31666666666683</v>
      </c>
      <c r="H326" s="329">
        <v>877.61666666666679</v>
      </c>
      <c r="I326" s="329">
        <v>898.08333333333348</v>
      </c>
      <c r="J326" s="329">
        <v>911.26666666666677</v>
      </c>
      <c r="K326" s="328">
        <v>884.9</v>
      </c>
      <c r="L326" s="328">
        <v>851.25</v>
      </c>
      <c r="M326" s="328">
        <v>3.4145699999999999</v>
      </c>
      <c r="N326" s="1"/>
      <c r="O326" s="1"/>
    </row>
    <row r="327" spans="1:15" ht="12.75" customHeight="1">
      <c r="A327" s="30">
        <v>317</v>
      </c>
      <c r="B327" s="347" t="s">
        <v>161</v>
      </c>
      <c r="C327" s="328">
        <v>3149.65</v>
      </c>
      <c r="D327" s="329">
        <v>3127.5833333333335</v>
      </c>
      <c r="E327" s="329">
        <v>3082.166666666667</v>
      </c>
      <c r="F327" s="329">
        <v>3014.6833333333334</v>
      </c>
      <c r="G327" s="329">
        <v>2969.2666666666669</v>
      </c>
      <c r="H327" s="329">
        <v>3195.0666666666671</v>
      </c>
      <c r="I327" s="329">
        <v>3240.483333333334</v>
      </c>
      <c r="J327" s="329">
        <v>3307.9666666666672</v>
      </c>
      <c r="K327" s="328">
        <v>3173</v>
      </c>
      <c r="L327" s="328">
        <v>3060.1</v>
      </c>
      <c r="M327" s="328">
        <v>3.90699</v>
      </c>
      <c r="N327" s="1"/>
      <c r="O327" s="1"/>
    </row>
    <row r="328" spans="1:15" ht="12.75" customHeight="1">
      <c r="A328" s="30">
        <v>318</v>
      </c>
      <c r="B328" s="347" t="s">
        <v>162</v>
      </c>
      <c r="C328" s="328">
        <v>66223.850000000006</v>
      </c>
      <c r="D328" s="329">
        <v>65954.900000000009</v>
      </c>
      <c r="E328" s="329">
        <v>65409.800000000017</v>
      </c>
      <c r="F328" s="329">
        <v>64595.750000000007</v>
      </c>
      <c r="G328" s="329">
        <v>64050.650000000016</v>
      </c>
      <c r="H328" s="329">
        <v>66768.950000000012</v>
      </c>
      <c r="I328" s="329">
        <v>67314.050000000017</v>
      </c>
      <c r="J328" s="329">
        <v>68128.10000000002</v>
      </c>
      <c r="K328" s="328">
        <v>66500</v>
      </c>
      <c r="L328" s="328">
        <v>65140.85</v>
      </c>
      <c r="M328" s="328">
        <v>0.18103</v>
      </c>
      <c r="N328" s="1"/>
      <c r="O328" s="1"/>
    </row>
    <row r="329" spans="1:15" ht="12.75" customHeight="1">
      <c r="A329" s="30">
        <v>319</v>
      </c>
      <c r="B329" s="347" t="s">
        <v>449</v>
      </c>
      <c r="C329" s="328">
        <v>40.9</v>
      </c>
      <c r="D329" s="329">
        <v>41</v>
      </c>
      <c r="E329" s="329">
        <v>40.1</v>
      </c>
      <c r="F329" s="329">
        <v>39.300000000000004</v>
      </c>
      <c r="G329" s="329">
        <v>38.400000000000006</v>
      </c>
      <c r="H329" s="329">
        <v>41.8</v>
      </c>
      <c r="I329" s="329">
        <v>42.7</v>
      </c>
      <c r="J329" s="329">
        <v>43.499999999999993</v>
      </c>
      <c r="K329" s="328">
        <v>41.9</v>
      </c>
      <c r="L329" s="328">
        <v>40.200000000000003</v>
      </c>
      <c r="M329" s="328">
        <v>14.66755</v>
      </c>
      <c r="N329" s="1"/>
      <c r="O329" s="1"/>
    </row>
    <row r="330" spans="1:15" ht="12.75" customHeight="1">
      <c r="A330" s="30">
        <v>320</v>
      </c>
      <c r="B330" s="347" t="s">
        <v>163</v>
      </c>
      <c r="C330" s="328">
        <v>1386.3</v>
      </c>
      <c r="D330" s="329">
        <v>1376.4333333333332</v>
      </c>
      <c r="E330" s="329">
        <v>1358.2666666666664</v>
      </c>
      <c r="F330" s="329">
        <v>1330.2333333333333</v>
      </c>
      <c r="G330" s="329">
        <v>1312.0666666666666</v>
      </c>
      <c r="H330" s="329">
        <v>1404.4666666666662</v>
      </c>
      <c r="I330" s="329">
        <v>1422.6333333333328</v>
      </c>
      <c r="J330" s="329">
        <v>1450.6666666666661</v>
      </c>
      <c r="K330" s="328">
        <v>1394.6</v>
      </c>
      <c r="L330" s="328">
        <v>1348.4</v>
      </c>
      <c r="M330" s="328">
        <v>12.070589999999999</v>
      </c>
      <c r="N330" s="1"/>
      <c r="O330" s="1"/>
    </row>
    <row r="331" spans="1:15" ht="12.75" customHeight="1">
      <c r="A331" s="30">
        <v>321</v>
      </c>
      <c r="B331" s="347" t="s">
        <v>164</v>
      </c>
      <c r="C331" s="328">
        <v>308.05</v>
      </c>
      <c r="D331" s="329">
        <v>307.34999999999997</v>
      </c>
      <c r="E331" s="329">
        <v>303.99999999999994</v>
      </c>
      <c r="F331" s="329">
        <v>299.95</v>
      </c>
      <c r="G331" s="329">
        <v>296.59999999999997</v>
      </c>
      <c r="H331" s="329">
        <v>311.39999999999992</v>
      </c>
      <c r="I331" s="329">
        <v>314.74999999999994</v>
      </c>
      <c r="J331" s="329">
        <v>318.7999999999999</v>
      </c>
      <c r="K331" s="328">
        <v>310.7</v>
      </c>
      <c r="L331" s="328">
        <v>303.3</v>
      </c>
      <c r="M331" s="328">
        <v>4.8125099999999996</v>
      </c>
      <c r="N331" s="1"/>
      <c r="O331" s="1"/>
    </row>
    <row r="332" spans="1:15" ht="12.75" customHeight="1">
      <c r="A332" s="30">
        <v>322</v>
      </c>
      <c r="B332" s="347" t="s">
        <v>269</v>
      </c>
      <c r="C332" s="328">
        <v>869.3</v>
      </c>
      <c r="D332" s="329">
        <v>867.06666666666661</v>
      </c>
      <c r="E332" s="329">
        <v>853.13333333333321</v>
      </c>
      <c r="F332" s="329">
        <v>836.96666666666658</v>
      </c>
      <c r="G332" s="329">
        <v>823.03333333333319</v>
      </c>
      <c r="H332" s="329">
        <v>883.23333333333323</v>
      </c>
      <c r="I332" s="329">
        <v>897.16666666666663</v>
      </c>
      <c r="J332" s="329">
        <v>913.33333333333326</v>
      </c>
      <c r="K332" s="328">
        <v>881</v>
      </c>
      <c r="L332" s="328">
        <v>850.9</v>
      </c>
      <c r="M332" s="328">
        <v>2.1252800000000001</v>
      </c>
      <c r="N332" s="1"/>
      <c r="O332" s="1"/>
    </row>
    <row r="333" spans="1:15" ht="12.75" customHeight="1">
      <c r="A333" s="30">
        <v>323</v>
      </c>
      <c r="B333" s="347" t="s">
        <v>165</v>
      </c>
      <c r="C333" s="328">
        <v>125.95</v>
      </c>
      <c r="D333" s="329">
        <v>125.45</v>
      </c>
      <c r="E333" s="329">
        <v>122.5</v>
      </c>
      <c r="F333" s="329">
        <v>119.05</v>
      </c>
      <c r="G333" s="329">
        <v>116.1</v>
      </c>
      <c r="H333" s="329">
        <v>128.9</v>
      </c>
      <c r="I333" s="329">
        <v>131.85000000000002</v>
      </c>
      <c r="J333" s="329">
        <v>135.30000000000001</v>
      </c>
      <c r="K333" s="328">
        <v>128.4</v>
      </c>
      <c r="L333" s="328">
        <v>122</v>
      </c>
      <c r="M333" s="328">
        <v>440.96512000000001</v>
      </c>
      <c r="N333" s="1"/>
      <c r="O333" s="1"/>
    </row>
    <row r="334" spans="1:15" ht="12.75" customHeight="1">
      <c r="A334" s="30">
        <v>324</v>
      </c>
      <c r="B334" s="347" t="s">
        <v>166</v>
      </c>
      <c r="C334" s="328">
        <v>4568.55</v>
      </c>
      <c r="D334" s="329">
        <v>4525.8666666666668</v>
      </c>
      <c r="E334" s="329">
        <v>4452.7833333333338</v>
      </c>
      <c r="F334" s="329">
        <v>4337.0166666666673</v>
      </c>
      <c r="G334" s="329">
        <v>4263.9333333333343</v>
      </c>
      <c r="H334" s="329">
        <v>4641.6333333333332</v>
      </c>
      <c r="I334" s="329">
        <v>4714.7166666666653</v>
      </c>
      <c r="J334" s="329">
        <v>4830.4833333333327</v>
      </c>
      <c r="K334" s="328">
        <v>4598.95</v>
      </c>
      <c r="L334" s="328">
        <v>4410.1000000000004</v>
      </c>
      <c r="M334" s="328">
        <v>6.1552899999999999</v>
      </c>
      <c r="N334" s="1"/>
      <c r="O334" s="1"/>
    </row>
    <row r="335" spans="1:15" ht="12.75" customHeight="1">
      <c r="A335" s="30">
        <v>325</v>
      </c>
      <c r="B335" s="347" t="s">
        <v>167</v>
      </c>
      <c r="C335" s="328">
        <v>3852.35</v>
      </c>
      <c r="D335" s="329">
        <v>3844.7833333333328</v>
      </c>
      <c r="E335" s="329">
        <v>3815.6166666666659</v>
      </c>
      <c r="F335" s="329">
        <v>3778.8833333333332</v>
      </c>
      <c r="G335" s="329">
        <v>3749.7166666666662</v>
      </c>
      <c r="H335" s="329">
        <v>3881.5166666666655</v>
      </c>
      <c r="I335" s="329">
        <v>3910.6833333333325</v>
      </c>
      <c r="J335" s="329">
        <v>3947.4166666666652</v>
      </c>
      <c r="K335" s="328">
        <v>3873.95</v>
      </c>
      <c r="L335" s="328">
        <v>3808.05</v>
      </c>
      <c r="M335" s="328">
        <v>1.1455900000000001</v>
      </c>
      <c r="N335" s="1"/>
      <c r="O335" s="1"/>
    </row>
    <row r="336" spans="1:15" ht="12.75" customHeight="1">
      <c r="A336" s="30">
        <v>326</v>
      </c>
      <c r="B336" s="347" t="s">
        <v>844</v>
      </c>
      <c r="C336" s="328">
        <v>1719.85</v>
      </c>
      <c r="D336" s="329">
        <v>1739.95</v>
      </c>
      <c r="E336" s="329">
        <v>1689.9</v>
      </c>
      <c r="F336" s="329">
        <v>1659.95</v>
      </c>
      <c r="G336" s="329">
        <v>1609.9</v>
      </c>
      <c r="H336" s="329">
        <v>1769.9</v>
      </c>
      <c r="I336" s="329">
        <v>1819.9499999999998</v>
      </c>
      <c r="J336" s="329">
        <v>1849.9</v>
      </c>
      <c r="K336" s="328">
        <v>1790</v>
      </c>
      <c r="L336" s="328">
        <v>1710</v>
      </c>
      <c r="M336" s="328">
        <v>0.91952999999999996</v>
      </c>
      <c r="N336" s="1"/>
      <c r="O336" s="1"/>
    </row>
    <row r="337" spans="1:15" ht="12.75" customHeight="1">
      <c r="A337" s="30">
        <v>327</v>
      </c>
      <c r="B337" s="347" t="s">
        <v>457</v>
      </c>
      <c r="C337" s="328">
        <v>39.049999999999997</v>
      </c>
      <c r="D337" s="329">
        <v>38.883333333333333</v>
      </c>
      <c r="E337" s="329">
        <v>38.166666666666664</v>
      </c>
      <c r="F337" s="329">
        <v>37.283333333333331</v>
      </c>
      <c r="G337" s="329">
        <v>36.566666666666663</v>
      </c>
      <c r="H337" s="329">
        <v>39.766666666666666</v>
      </c>
      <c r="I337" s="329">
        <v>40.483333333333334</v>
      </c>
      <c r="J337" s="329">
        <v>41.366666666666667</v>
      </c>
      <c r="K337" s="328">
        <v>39.6</v>
      </c>
      <c r="L337" s="328">
        <v>38</v>
      </c>
      <c r="M337" s="328">
        <v>58.959229999999998</v>
      </c>
      <c r="N337" s="1"/>
      <c r="O337" s="1"/>
    </row>
    <row r="338" spans="1:15" ht="12.75" customHeight="1">
      <c r="A338" s="30">
        <v>328</v>
      </c>
      <c r="B338" s="347" t="s">
        <v>458</v>
      </c>
      <c r="C338" s="328">
        <v>61.95</v>
      </c>
      <c r="D338" s="329">
        <v>62.516666666666673</v>
      </c>
      <c r="E338" s="329">
        <v>61.033333333333346</v>
      </c>
      <c r="F338" s="329">
        <v>60.116666666666674</v>
      </c>
      <c r="G338" s="329">
        <v>58.633333333333347</v>
      </c>
      <c r="H338" s="329">
        <v>63.433333333333344</v>
      </c>
      <c r="I338" s="329">
        <v>64.916666666666686</v>
      </c>
      <c r="J338" s="329">
        <v>65.833333333333343</v>
      </c>
      <c r="K338" s="328">
        <v>64</v>
      </c>
      <c r="L338" s="328">
        <v>61.6</v>
      </c>
      <c r="M338" s="328">
        <v>27.941939999999999</v>
      </c>
      <c r="N338" s="1"/>
      <c r="O338" s="1"/>
    </row>
    <row r="339" spans="1:15" ht="12.75" customHeight="1">
      <c r="A339" s="30">
        <v>329</v>
      </c>
      <c r="B339" s="347" t="s">
        <v>459</v>
      </c>
      <c r="C339" s="328">
        <v>550.9</v>
      </c>
      <c r="D339" s="329">
        <v>553.25</v>
      </c>
      <c r="E339" s="329">
        <v>541.6</v>
      </c>
      <c r="F339" s="329">
        <v>532.30000000000007</v>
      </c>
      <c r="G339" s="329">
        <v>520.65000000000009</v>
      </c>
      <c r="H339" s="329">
        <v>562.54999999999995</v>
      </c>
      <c r="I339" s="329">
        <v>574.20000000000005</v>
      </c>
      <c r="J339" s="329">
        <v>583.49999999999989</v>
      </c>
      <c r="K339" s="328">
        <v>564.9</v>
      </c>
      <c r="L339" s="328">
        <v>543.95000000000005</v>
      </c>
      <c r="M339" s="328">
        <v>0.18656</v>
      </c>
      <c r="N339" s="1"/>
      <c r="O339" s="1"/>
    </row>
    <row r="340" spans="1:15" ht="12.75" customHeight="1">
      <c r="A340" s="30">
        <v>330</v>
      </c>
      <c r="B340" s="347" t="s">
        <v>168</v>
      </c>
      <c r="C340" s="328">
        <v>17844.599999999999</v>
      </c>
      <c r="D340" s="329">
        <v>17730.350000000002</v>
      </c>
      <c r="E340" s="329">
        <v>17571.300000000003</v>
      </c>
      <c r="F340" s="329">
        <v>17298</v>
      </c>
      <c r="G340" s="329">
        <v>17138.95</v>
      </c>
      <c r="H340" s="329">
        <v>18003.650000000005</v>
      </c>
      <c r="I340" s="329">
        <v>18162.7</v>
      </c>
      <c r="J340" s="329">
        <v>18436.000000000007</v>
      </c>
      <c r="K340" s="328">
        <v>17889.400000000001</v>
      </c>
      <c r="L340" s="328">
        <v>17457.05</v>
      </c>
      <c r="M340" s="328">
        <v>0.86631000000000002</v>
      </c>
      <c r="N340" s="1"/>
      <c r="O340" s="1"/>
    </row>
    <row r="341" spans="1:15" ht="12.75" customHeight="1">
      <c r="A341" s="30">
        <v>331</v>
      </c>
      <c r="B341" s="347" t="s">
        <v>465</v>
      </c>
      <c r="C341" s="328">
        <v>76.25</v>
      </c>
      <c r="D341" s="329">
        <v>76.983333333333334</v>
      </c>
      <c r="E341" s="329">
        <v>74.966666666666669</v>
      </c>
      <c r="F341" s="329">
        <v>73.683333333333337</v>
      </c>
      <c r="G341" s="329">
        <v>71.666666666666671</v>
      </c>
      <c r="H341" s="329">
        <v>78.266666666666666</v>
      </c>
      <c r="I341" s="329">
        <v>80.283333333333346</v>
      </c>
      <c r="J341" s="329">
        <v>81.566666666666663</v>
      </c>
      <c r="K341" s="328">
        <v>79</v>
      </c>
      <c r="L341" s="328">
        <v>75.7</v>
      </c>
      <c r="M341" s="328">
        <v>5.10623</v>
      </c>
      <c r="N341" s="1"/>
      <c r="O341" s="1"/>
    </row>
    <row r="342" spans="1:15" ht="12.75" customHeight="1">
      <c r="A342" s="30">
        <v>332</v>
      </c>
      <c r="B342" s="347" t="s">
        <v>464</v>
      </c>
      <c r="C342" s="328">
        <v>45.55</v>
      </c>
      <c r="D342" s="329">
        <v>45.766666666666673</v>
      </c>
      <c r="E342" s="329">
        <v>45.033333333333346</v>
      </c>
      <c r="F342" s="329">
        <v>44.516666666666673</v>
      </c>
      <c r="G342" s="329">
        <v>43.783333333333346</v>
      </c>
      <c r="H342" s="329">
        <v>46.283333333333346</v>
      </c>
      <c r="I342" s="329">
        <v>47.01666666666668</v>
      </c>
      <c r="J342" s="329">
        <v>47.533333333333346</v>
      </c>
      <c r="K342" s="328">
        <v>46.5</v>
      </c>
      <c r="L342" s="328">
        <v>45.25</v>
      </c>
      <c r="M342" s="328">
        <v>3.1690900000000002</v>
      </c>
      <c r="N342" s="1"/>
      <c r="O342" s="1"/>
    </row>
    <row r="343" spans="1:15" ht="12.75" customHeight="1">
      <c r="A343" s="30">
        <v>333</v>
      </c>
      <c r="B343" s="347" t="s">
        <v>463</v>
      </c>
      <c r="C343" s="328">
        <v>671.75</v>
      </c>
      <c r="D343" s="329">
        <v>674.38333333333333</v>
      </c>
      <c r="E343" s="329">
        <v>663.4666666666667</v>
      </c>
      <c r="F343" s="329">
        <v>655.18333333333339</v>
      </c>
      <c r="G343" s="329">
        <v>644.26666666666677</v>
      </c>
      <c r="H343" s="329">
        <v>682.66666666666663</v>
      </c>
      <c r="I343" s="329">
        <v>693.58333333333337</v>
      </c>
      <c r="J343" s="329">
        <v>701.86666666666656</v>
      </c>
      <c r="K343" s="328">
        <v>685.3</v>
      </c>
      <c r="L343" s="328">
        <v>666.1</v>
      </c>
      <c r="M343" s="328">
        <v>3.4571900000000002</v>
      </c>
      <c r="N343" s="1"/>
      <c r="O343" s="1"/>
    </row>
    <row r="344" spans="1:15" ht="12.75" customHeight="1">
      <c r="A344" s="30">
        <v>334</v>
      </c>
      <c r="B344" s="347" t="s">
        <v>460</v>
      </c>
      <c r="C344" s="328">
        <v>29.1</v>
      </c>
      <c r="D344" s="329">
        <v>28.616666666666664</v>
      </c>
      <c r="E344" s="329">
        <v>27.733333333333327</v>
      </c>
      <c r="F344" s="329">
        <v>26.366666666666664</v>
      </c>
      <c r="G344" s="329">
        <v>25.483333333333327</v>
      </c>
      <c r="H344" s="329">
        <v>29.983333333333327</v>
      </c>
      <c r="I344" s="329">
        <v>30.86666666666666</v>
      </c>
      <c r="J344" s="329">
        <v>32.233333333333327</v>
      </c>
      <c r="K344" s="328">
        <v>29.5</v>
      </c>
      <c r="L344" s="328">
        <v>27.25</v>
      </c>
      <c r="M344" s="328">
        <v>74.677340000000001</v>
      </c>
      <c r="N344" s="1"/>
      <c r="O344" s="1"/>
    </row>
    <row r="345" spans="1:15" ht="12.75" customHeight="1">
      <c r="A345" s="30">
        <v>335</v>
      </c>
      <c r="B345" s="347" t="s">
        <v>536</v>
      </c>
      <c r="C345" s="328">
        <v>118.05</v>
      </c>
      <c r="D345" s="329">
        <v>117.98333333333333</v>
      </c>
      <c r="E345" s="329">
        <v>116.51666666666667</v>
      </c>
      <c r="F345" s="329">
        <v>114.98333333333333</v>
      </c>
      <c r="G345" s="329">
        <v>113.51666666666667</v>
      </c>
      <c r="H345" s="329">
        <v>119.51666666666667</v>
      </c>
      <c r="I345" s="329">
        <v>120.98333333333333</v>
      </c>
      <c r="J345" s="329">
        <v>122.51666666666667</v>
      </c>
      <c r="K345" s="328">
        <v>119.45</v>
      </c>
      <c r="L345" s="328">
        <v>116.45</v>
      </c>
      <c r="M345" s="328">
        <v>1.92378</v>
      </c>
      <c r="N345" s="1"/>
      <c r="O345" s="1"/>
    </row>
    <row r="346" spans="1:15" ht="12.75" customHeight="1">
      <c r="A346" s="30">
        <v>336</v>
      </c>
      <c r="B346" s="347" t="s">
        <v>466</v>
      </c>
      <c r="C346" s="328">
        <v>2026.35</v>
      </c>
      <c r="D346" s="329">
        <v>2030.1499999999999</v>
      </c>
      <c r="E346" s="329">
        <v>2013.2999999999997</v>
      </c>
      <c r="F346" s="329">
        <v>2000.2499999999998</v>
      </c>
      <c r="G346" s="329">
        <v>1983.3999999999996</v>
      </c>
      <c r="H346" s="329">
        <v>2043.1999999999998</v>
      </c>
      <c r="I346" s="329">
        <v>2060.0499999999997</v>
      </c>
      <c r="J346" s="329">
        <v>2073.1</v>
      </c>
      <c r="K346" s="328">
        <v>2047</v>
      </c>
      <c r="L346" s="328">
        <v>2017.1</v>
      </c>
      <c r="M346" s="328">
        <v>2.1819999999999999E-2</v>
      </c>
      <c r="N346" s="1"/>
      <c r="O346" s="1"/>
    </row>
    <row r="347" spans="1:15" ht="12.75" customHeight="1">
      <c r="A347" s="30">
        <v>337</v>
      </c>
      <c r="B347" s="347" t="s">
        <v>461</v>
      </c>
      <c r="C347" s="328">
        <v>64.349999999999994</v>
      </c>
      <c r="D347" s="329">
        <v>63.683333333333337</v>
      </c>
      <c r="E347" s="329">
        <v>62.366666666666674</v>
      </c>
      <c r="F347" s="329">
        <v>60.38333333333334</v>
      </c>
      <c r="G347" s="329">
        <v>59.066666666666677</v>
      </c>
      <c r="H347" s="329">
        <v>65.666666666666671</v>
      </c>
      <c r="I347" s="329">
        <v>66.983333333333334</v>
      </c>
      <c r="J347" s="329">
        <v>68.966666666666669</v>
      </c>
      <c r="K347" s="328">
        <v>65</v>
      </c>
      <c r="L347" s="328">
        <v>61.7</v>
      </c>
      <c r="M347" s="328">
        <v>32.472560000000001</v>
      </c>
      <c r="N347" s="1"/>
      <c r="O347" s="1"/>
    </row>
    <row r="348" spans="1:15" ht="12.75" customHeight="1">
      <c r="A348" s="30">
        <v>338</v>
      </c>
      <c r="B348" s="347" t="s">
        <v>169</v>
      </c>
      <c r="C348" s="328">
        <v>151.1</v>
      </c>
      <c r="D348" s="329">
        <v>148.49999999999997</v>
      </c>
      <c r="E348" s="329">
        <v>145.29999999999995</v>
      </c>
      <c r="F348" s="329">
        <v>139.49999999999997</v>
      </c>
      <c r="G348" s="329">
        <v>136.29999999999995</v>
      </c>
      <c r="H348" s="329">
        <v>154.29999999999995</v>
      </c>
      <c r="I348" s="329">
        <v>157.49999999999994</v>
      </c>
      <c r="J348" s="329">
        <v>163.29999999999995</v>
      </c>
      <c r="K348" s="328">
        <v>151.69999999999999</v>
      </c>
      <c r="L348" s="328">
        <v>142.69999999999999</v>
      </c>
      <c r="M348" s="328">
        <v>188.26666</v>
      </c>
      <c r="N348" s="1"/>
      <c r="O348" s="1"/>
    </row>
    <row r="349" spans="1:15" ht="12.75" customHeight="1">
      <c r="A349" s="30">
        <v>339</v>
      </c>
      <c r="B349" s="347" t="s">
        <v>462</v>
      </c>
      <c r="C349" s="328">
        <v>210.45</v>
      </c>
      <c r="D349" s="329">
        <v>212.06666666666669</v>
      </c>
      <c r="E349" s="329">
        <v>206.13333333333338</v>
      </c>
      <c r="F349" s="329">
        <v>201.81666666666669</v>
      </c>
      <c r="G349" s="329">
        <v>195.88333333333338</v>
      </c>
      <c r="H349" s="329">
        <v>216.38333333333338</v>
      </c>
      <c r="I349" s="329">
        <v>222.31666666666672</v>
      </c>
      <c r="J349" s="329">
        <v>226.63333333333338</v>
      </c>
      <c r="K349" s="328">
        <v>218</v>
      </c>
      <c r="L349" s="328">
        <v>207.75</v>
      </c>
      <c r="M349" s="328">
        <v>11.453530000000001</v>
      </c>
      <c r="N349" s="1"/>
      <c r="O349" s="1"/>
    </row>
    <row r="350" spans="1:15" ht="12.75" customHeight="1">
      <c r="A350" s="30">
        <v>340</v>
      </c>
      <c r="B350" s="347" t="s">
        <v>171</v>
      </c>
      <c r="C350" s="328">
        <v>130.94999999999999</v>
      </c>
      <c r="D350" s="329">
        <v>132.13333333333333</v>
      </c>
      <c r="E350" s="329">
        <v>129.26666666666665</v>
      </c>
      <c r="F350" s="329">
        <v>127.58333333333331</v>
      </c>
      <c r="G350" s="329">
        <v>124.71666666666664</v>
      </c>
      <c r="H350" s="329">
        <v>133.81666666666666</v>
      </c>
      <c r="I350" s="329">
        <v>136.68333333333334</v>
      </c>
      <c r="J350" s="329">
        <v>138.36666666666667</v>
      </c>
      <c r="K350" s="328">
        <v>135</v>
      </c>
      <c r="L350" s="328">
        <v>130.44999999999999</v>
      </c>
      <c r="M350" s="328">
        <v>125.87947</v>
      </c>
      <c r="N350" s="1"/>
      <c r="O350" s="1"/>
    </row>
    <row r="351" spans="1:15" ht="12.75" customHeight="1">
      <c r="A351" s="30">
        <v>341</v>
      </c>
      <c r="B351" s="347" t="s">
        <v>270</v>
      </c>
      <c r="C351" s="328">
        <v>891.15</v>
      </c>
      <c r="D351" s="329">
        <v>893.43333333333339</v>
      </c>
      <c r="E351" s="329">
        <v>885.71666666666681</v>
      </c>
      <c r="F351" s="329">
        <v>880.28333333333342</v>
      </c>
      <c r="G351" s="329">
        <v>872.56666666666683</v>
      </c>
      <c r="H351" s="329">
        <v>898.86666666666679</v>
      </c>
      <c r="I351" s="329">
        <v>906.58333333333348</v>
      </c>
      <c r="J351" s="329">
        <v>912.01666666666677</v>
      </c>
      <c r="K351" s="328">
        <v>901.15</v>
      </c>
      <c r="L351" s="328">
        <v>888</v>
      </c>
      <c r="M351" s="328">
        <v>4.9273100000000003</v>
      </c>
      <c r="N351" s="1"/>
      <c r="O351" s="1"/>
    </row>
    <row r="352" spans="1:15" ht="12.75" customHeight="1">
      <c r="A352" s="30">
        <v>342</v>
      </c>
      <c r="B352" s="347" t="s">
        <v>467</v>
      </c>
      <c r="C352" s="328">
        <v>3370.05</v>
      </c>
      <c r="D352" s="329">
        <v>3381.3833333333332</v>
      </c>
      <c r="E352" s="329">
        <v>3338.7666666666664</v>
      </c>
      <c r="F352" s="329">
        <v>3307.4833333333331</v>
      </c>
      <c r="G352" s="329">
        <v>3264.8666666666663</v>
      </c>
      <c r="H352" s="329">
        <v>3412.6666666666665</v>
      </c>
      <c r="I352" s="329">
        <v>3455.2833333333333</v>
      </c>
      <c r="J352" s="329">
        <v>3486.5666666666666</v>
      </c>
      <c r="K352" s="328">
        <v>3424</v>
      </c>
      <c r="L352" s="328">
        <v>3350.1</v>
      </c>
      <c r="M352" s="328">
        <v>0.63624999999999998</v>
      </c>
      <c r="N352" s="1"/>
      <c r="O352" s="1"/>
    </row>
    <row r="353" spans="1:15" ht="12.75" customHeight="1">
      <c r="A353" s="30">
        <v>343</v>
      </c>
      <c r="B353" s="347" t="s">
        <v>271</v>
      </c>
      <c r="C353" s="328">
        <v>244.5</v>
      </c>
      <c r="D353" s="329">
        <v>239.75</v>
      </c>
      <c r="E353" s="329">
        <v>233</v>
      </c>
      <c r="F353" s="329">
        <v>221.5</v>
      </c>
      <c r="G353" s="329">
        <v>214.75</v>
      </c>
      <c r="H353" s="329">
        <v>251.25</v>
      </c>
      <c r="I353" s="329">
        <v>258</v>
      </c>
      <c r="J353" s="329">
        <v>269.5</v>
      </c>
      <c r="K353" s="328">
        <v>246.5</v>
      </c>
      <c r="L353" s="328">
        <v>228.25</v>
      </c>
      <c r="M353" s="328">
        <v>68.008489999999995</v>
      </c>
      <c r="N353" s="1"/>
      <c r="O353" s="1"/>
    </row>
    <row r="354" spans="1:15" ht="12.75" customHeight="1">
      <c r="A354" s="30">
        <v>344</v>
      </c>
      <c r="B354" s="347" t="s">
        <v>172</v>
      </c>
      <c r="C354" s="328">
        <v>162.94999999999999</v>
      </c>
      <c r="D354" s="329">
        <v>164.39999999999998</v>
      </c>
      <c r="E354" s="329">
        <v>160.44999999999996</v>
      </c>
      <c r="F354" s="329">
        <v>157.94999999999999</v>
      </c>
      <c r="G354" s="329">
        <v>153.99999999999997</v>
      </c>
      <c r="H354" s="329">
        <v>166.89999999999995</v>
      </c>
      <c r="I354" s="329">
        <v>170.85</v>
      </c>
      <c r="J354" s="329">
        <v>173.34999999999994</v>
      </c>
      <c r="K354" s="328">
        <v>168.35</v>
      </c>
      <c r="L354" s="328">
        <v>161.9</v>
      </c>
      <c r="M354" s="328">
        <v>411.03406000000001</v>
      </c>
      <c r="N354" s="1"/>
      <c r="O354" s="1"/>
    </row>
    <row r="355" spans="1:15" ht="12.75" customHeight="1">
      <c r="A355" s="30">
        <v>345</v>
      </c>
      <c r="B355" s="347" t="s">
        <v>468</v>
      </c>
      <c r="C355" s="328">
        <v>330.15</v>
      </c>
      <c r="D355" s="329">
        <v>327.84999999999997</v>
      </c>
      <c r="E355" s="329">
        <v>324.59999999999991</v>
      </c>
      <c r="F355" s="329">
        <v>319.04999999999995</v>
      </c>
      <c r="G355" s="329">
        <v>315.7999999999999</v>
      </c>
      <c r="H355" s="329">
        <v>333.39999999999992</v>
      </c>
      <c r="I355" s="329">
        <v>336.65000000000003</v>
      </c>
      <c r="J355" s="329">
        <v>342.19999999999993</v>
      </c>
      <c r="K355" s="328">
        <v>331.1</v>
      </c>
      <c r="L355" s="328">
        <v>322.3</v>
      </c>
      <c r="M355" s="328">
        <v>1.84849</v>
      </c>
      <c r="N355" s="1"/>
      <c r="O355" s="1"/>
    </row>
    <row r="356" spans="1:15" ht="12.75" customHeight="1">
      <c r="A356" s="30">
        <v>346</v>
      </c>
      <c r="B356" s="347" t="s">
        <v>173</v>
      </c>
      <c r="C356" s="328">
        <v>41597.85</v>
      </c>
      <c r="D356" s="329">
        <v>41607.999999999993</v>
      </c>
      <c r="E356" s="329">
        <v>41066.049999999988</v>
      </c>
      <c r="F356" s="329">
        <v>40534.249999999993</v>
      </c>
      <c r="G356" s="329">
        <v>39992.299999999988</v>
      </c>
      <c r="H356" s="329">
        <v>42139.799999999988</v>
      </c>
      <c r="I356" s="329">
        <v>42681.749999999985</v>
      </c>
      <c r="J356" s="329">
        <v>43213.549999999988</v>
      </c>
      <c r="K356" s="328">
        <v>42149.95</v>
      </c>
      <c r="L356" s="328">
        <v>41076.199999999997</v>
      </c>
      <c r="M356" s="328">
        <v>0.22523000000000001</v>
      </c>
      <c r="N356" s="1"/>
      <c r="O356" s="1"/>
    </row>
    <row r="357" spans="1:15" ht="12.75" customHeight="1">
      <c r="A357" s="30">
        <v>347</v>
      </c>
      <c r="B357" s="347" t="s">
        <v>946</v>
      </c>
      <c r="C357" s="328">
        <v>195.15</v>
      </c>
      <c r="D357" s="329">
        <v>193.95000000000002</v>
      </c>
      <c r="E357" s="329">
        <v>190.70000000000005</v>
      </c>
      <c r="F357" s="329">
        <v>186.25000000000003</v>
      </c>
      <c r="G357" s="329">
        <v>183.00000000000006</v>
      </c>
      <c r="H357" s="329">
        <v>198.40000000000003</v>
      </c>
      <c r="I357" s="329">
        <v>201.64999999999998</v>
      </c>
      <c r="J357" s="329">
        <v>206.10000000000002</v>
      </c>
      <c r="K357" s="328">
        <v>197.2</v>
      </c>
      <c r="L357" s="328">
        <v>189.5</v>
      </c>
      <c r="M357" s="328">
        <v>4.4395300000000004</v>
      </c>
      <c r="N357" s="1"/>
      <c r="O357" s="1"/>
    </row>
    <row r="358" spans="1:15" ht="12.75" customHeight="1">
      <c r="A358" s="30">
        <v>348</v>
      </c>
      <c r="B358" s="347" t="s">
        <v>174</v>
      </c>
      <c r="C358" s="328">
        <v>2080.85</v>
      </c>
      <c r="D358" s="329">
        <v>2087.9666666666667</v>
      </c>
      <c r="E358" s="329">
        <v>2042.9333333333334</v>
      </c>
      <c r="F358" s="329">
        <v>2005.0166666666669</v>
      </c>
      <c r="G358" s="329">
        <v>1959.9833333333336</v>
      </c>
      <c r="H358" s="329">
        <v>2125.8833333333332</v>
      </c>
      <c r="I358" s="329">
        <v>2170.916666666667</v>
      </c>
      <c r="J358" s="329">
        <v>2208.833333333333</v>
      </c>
      <c r="K358" s="328">
        <v>2133</v>
      </c>
      <c r="L358" s="328">
        <v>2050.0500000000002</v>
      </c>
      <c r="M358" s="328">
        <v>10.037940000000001</v>
      </c>
      <c r="N358" s="1"/>
      <c r="O358" s="1"/>
    </row>
    <row r="359" spans="1:15" ht="12.75" customHeight="1">
      <c r="A359" s="30">
        <v>349</v>
      </c>
      <c r="B359" s="347" t="s">
        <v>472</v>
      </c>
      <c r="C359" s="328">
        <v>3885.8</v>
      </c>
      <c r="D359" s="329">
        <v>3913.25</v>
      </c>
      <c r="E359" s="329">
        <v>3847.55</v>
      </c>
      <c r="F359" s="329">
        <v>3809.3</v>
      </c>
      <c r="G359" s="329">
        <v>3743.6000000000004</v>
      </c>
      <c r="H359" s="329">
        <v>3951.5</v>
      </c>
      <c r="I359" s="329">
        <v>4017.2</v>
      </c>
      <c r="J359" s="329">
        <v>4055.45</v>
      </c>
      <c r="K359" s="328">
        <v>3978.95</v>
      </c>
      <c r="L359" s="328">
        <v>3875</v>
      </c>
      <c r="M359" s="328">
        <v>2.1519400000000002</v>
      </c>
      <c r="N359" s="1"/>
      <c r="O359" s="1"/>
    </row>
    <row r="360" spans="1:15" ht="12.75" customHeight="1">
      <c r="A360" s="30">
        <v>350</v>
      </c>
      <c r="B360" s="347" t="s">
        <v>175</v>
      </c>
      <c r="C360" s="328">
        <v>216.2</v>
      </c>
      <c r="D360" s="329">
        <v>215.28333333333333</v>
      </c>
      <c r="E360" s="329">
        <v>213.16666666666666</v>
      </c>
      <c r="F360" s="329">
        <v>210.13333333333333</v>
      </c>
      <c r="G360" s="329">
        <v>208.01666666666665</v>
      </c>
      <c r="H360" s="329">
        <v>218.31666666666666</v>
      </c>
      <c r="I360" s="329">
        <v>220.43333333333334</v>
      </c>
      <c r="J360" s="329">
        <v>223.46666666666667</v>
      </c>
      <c r="K360" s="328">
        <v>217.4</v>
      </c>
      <c r="L360" s="328">
        <v>212.25</v>
      </c>
      <c r="M360" s="328">
        <v>27.74981</v>
      </c>
      <c r="N360" s="1"/>
      <c r="O360" s="1"/>
    </row>
    <row r="361" spans="1:15" ht="12.75" customHeight="1">
      <c r="A361" s="30">
        <v>351</v>
      </c>
      <c r="B361" s="347" t="s">
        <v>176</v>
      </c>
      <c r="C361" s="328">
        <v>109.55</v>
      </c>
      <c r="D361" s="329">
        <v>109.76666666666667</v>
      </c>
      <c r="E361" s="329">
        <v>108.08333333333333</v>
      </c>
      <c r="F361" s="329">
        <v>106.61666666666666</v>
      </c>
      <c r="G361" s="329">
        <v>104.93333333333332</v>
      </c>
      <c r="H361" s="329">
        <v>111.23333333333333</v>
      </c>
      <c r="I361" s="329">
        <v>112.91666666666667</v>
      </c>
      <c r="J361" s="329">
        <v>114.38333333333334</v>
      </c>
      <c r="K361" s="328">
        <v>111.45</v>
      </c>
      <c r="L361" s="328">
        <v>108.3</v>
      </c>
      <c r="M361" s="328">
        <v>37.636429999999997</v>
      </c>
      <c r="N361" s="1"/>
      <c r="O361" s="1"/>
    </row>
    <row r="362" spans="1:15" ht="12.75" customHeight="1">
      <c r="A362" s="30">
        <v>352</v>
      </c>
      <c r="B362" s="347" t="s">
        <v>177</v>
      </c>
      <c r="C362" s="328">
        <v>4411.45</v>
      </c>
      <c r="D362" s="329">
        <v>4395.0666666666666</v>
      </c>
      <c r="E362" s="329">
        <v>4347.3833333333332</v>
      </c>
      <c r="F362" s="329">
        <v>4283.3166666666666</v>
      </c>
      <c r="G362" s="329">
        <v>4235.6333333333332</v>
      </c>
      <c r="H362" s="329">
        <v>4459.1333333333332</v>
      </c>
      <c r="I362" s="329">
        <v>4506.8166666666657</v>
      </c>
      <c r="J362" s="329">
        <v>4570.8833333333332</v>
      </c>
      <c r="K362" s="328">
        <v>4442.75</v>
      </c>
      <c r="L362" s="328">
        <v>4331</v>
      </c>
      <c r="M362" s="328">
        <v>0.37165999999999999</v>
      </c>
      <c r="N362" s="1"/>
      <c r="O362" s="1"/>
    </row>
    <row r="363" spans="1:15" ht="12.75" customHeight="1">
      <c r="A363" s="30">
        <v>353</v>
      </c>
      <c r="B363" s="347" t="s">
        <v>274</v>
      </c>
      <c r="C363" s="328">
        <v>15599.6</v>
      </c>
      <c r="D363" s="329">
        <v>15515.366666666669</v>
      </c>
      <c r="E363" s="329">
        <v>15382.683333333338</v>
      </c>
      <c r="F363" s="329">
        <v>15165.76666666667</v>
      </c>
      <c r="G363" s="329">
        <v>15033.083333333339</v>
      </c>
      <c r="H363" s="329">
        <v>15732.283333333336</v>
      </c>
      <c r="I363" s="329">
        <v>15864.966666666667</v>
      </c>
      <c r="J363" s="329">
        <v>16081.883333333335</v>
      </c>
      <c r="K363" s="328">
        <v>15648.05</v>
      </c>
      <c r="L363" s="328">
        <v>15298.45</v>
      </c>
      <c r="M363" s="328">
        <v>0.10892</v>
      </c>
      <c r="N363" s="1"/>
      <c r="O363" s="1"/>
    </row>
    <row r="364" spans="1:15" ht="12.75" customHeight="1">
      <c r="A364" s="30">
        <v>354</v>
      </c>
      <c r="B364" s="347" t="s">
        <v>479</v>
      </c>
      <c r="C364" s="328">
        <v>4557.5</v>
      </c>
      <c r="D364" s="329">
        <v>4553.5</v>
      </c>
      <c r="E364" s="329">
        <v>4513.05</v>
      </c>
      <c r="F364" s="329">
        <v>4468.6000000000004</v>
      </c>
      <c r="G364" s="329">
        <v>4428.1500000000005</v>
      </c>
      <c r="H364" s="329">
        <v>4597.95</v>
      </c>
      <c r="I364" s="329">
        <v>4638.4000000000005</v>
      </c>
      <c r="J364" s="329">
        <v>4682.8499999999995</v>
      </c>
      <c r="K364" s="328">
        <v>4593.95</v>
      </c>
      <c r="L364" s="328">
        <v>4509.05</v>
      </c>
      <c r="M364" s="328">
        <v>6.1469999999999997E-2</v>
      </c>
      <c r="N364" s="1"/>
      <c r="O364" s="1"/>
    </row>
    <row r="365" spans="1:15" ht="12.75" customHeight="1">
      <c r="A365" s="30">
        <v>355</v>
      </c>
      <c r="B365" s="347" t="s">
        <v>474</v>
      </c>
      <c r="C365" s="328">
        <v>949.4</v>
      </c>
      <c r="D365" s="329">
        <v>948.51666666666677</v>
      </c>
      <c r="E365" s="329">
        <v>934.58333333333348</v>
      </c>
      <c r="F365" s="329">
        <v>919.76666666666677</v>
      </c>
      <c r="G365" s="329">
        <v>905.83333333333348</v>
      </c>
      <c r="H365" s="329">
        <v>963.33333333333348</v>
      </c>
      <c r="I365" s="329">
        <v>977.26666666666665</v>
      </c>
      <c r="J365" s="329">
        <v>992.08333333333348</v>
      </c>
      <c r="K365" s="328">
        <v>962.45</v>
      </c>
      <c r="L365" s="328">
        <v>933.7</v>
      </c>
      <c r="M365" s="328">
        <v>1.0905</v>
      </c>
      <c r="N365" s="1"/>
      <c r="O365" s="1"/>
    </row>
    <row r="366" spans="1:15" ht="12.75" customHeight="1">
      <c r="A366" s="30">
        <v>356</v>
      </c>
      <c r="B366" s="347" t="s">
        <v>178</v>
      </c>
      <c r="C366" s="328">
        <v>2397.8000000000002</v>
      </c>
      <c r="D366" s="329">
        <v>2381.4666666666667</v>
      </c>
      <c r="E366" s="329">
        <v>2358.8833333333332</v>
      </c>
      <c r="F366" s="329">
        <v>2319.9666666666667</v>
      </c>
      <c r="G366" s="329">
        <v>2297.3833333333332</v>
      </c>
      <c r="H366" s="329">
        <v>2420.3833333333332</v>
      </c>
      <c r="I366" s="329">
        <v>2442.9666666666662</v>
      </c>
      <c r="J366" s="329">
        <v>2481.8833333333332</v>
      </c>
      <c r="K366" s="328">
        <v>2404.0500000000002</v>
      </c>
      <c r="L366" s="328">
        <v>2342.5500000000002</v>
      </c>
      <c r="M366" s="328">
        <v>5.4188700000000001</v>
      </c>
      <c r="N366" s="1"/>
      <c r="O366" s="1"/>
    </row>
    <row r="367" spans="1:15" ht="12.75" customHeight="1">
      <c r="A367" s="30">
        <v>357</v>
      </c>
      <c r="B367" s="347" t="s">
        <v>179</v>
      </c>
      <c r="C367" s="328">
        <v>2516.75</v>
      </c>
      <c r="D367" s="329">
        <v>2495.1166666666668</v>
      </c>
      <c r="E367" s="329">
        <v>2464.3833333333337</v>
      </c>
      <c r="F367" s="329">
        <v>2412.0166666666669</v>
      </c>
      <c r="G367" s="329">
        <v>2381.2833333333338</v>
      </c>
      <c r="H367" s="329">
        <v>2547.4833333333336</v>
      </c>
      <c r="I367" s="329">
        <v>2578.2166666666672</v>
      </c>
      <c r="J367" s="329">
        <v>2630.5833333333335</v>
      </c>
      <c r="K367" s="328">
        <v>2525.85</v>
      </c>
      <c r="L367" s="328">
        <v>2442.75</v>
      </c>
      <c r="M367" s="328">
        <v>2.0059100000000001</v>
      </c>
      <c r="N367" s="1"/>
      <c r="O367" s="1"/>
    </row>
    <row r="368" spans="1:15" ht="12.75" customHeight="1">
      <c r="A368" s="30">
        <v>358</v>
      </c>
      <c r="B368" s="347" t="s">
        <v>180</v>
      </c>
      <c r="C368" s="328">
        <v>35.35</v>
      </c>
      <c r="D368" s="329">
        <v>35.06666666666667</v>
      </c>
      <c r="E368" s="329">
        <v>34.583333333333343</v>
      </c>
      <c r="F368" s="329">
        <v>33.81666666666667</v>
      </c>
      <c r="G368" s="329">
        <v>33.333333333333343</v>
      </c>
      <c r="H368" s="329">
        <v>35.833333333333343</v>
      </c>
      <c r="I368" s="329">
        <v>36.316666666666677</v>
      </c>
      <c r="J368" s="329">
        <v>37.083333333333343</v>
      </c>
      <c r="K368" s="328">
        <v>35.549999999999997</v>
      </c>
      <c r="L368" s="328">
        <v>34.299999999999997</v>
      </c>
      <c r="M368" s="328">
        <v>695.15457000000004</v>
      </c>
      <c r="N368" s="1"/>
      <c r="O368" s="1"/>
    </row>
    <row r="369" spans="1:15" ht="12.75" customHeight="1">
      <c r="A369" s="30">
        <v>359</v>
      </c>
      <c r="B369" s="347" t="s">
        <v>470</v>
      </c>
      <c r="C369" s="328">
        <v>403.9</v>
      </c>
      <c r="D369" s="329">
        <v>406.7</v>
      </c>
      <c r="E369" s="329">
        <v>396.4</v>
      </c>
      <c r="F369" s="329">
        <v>388.9</v>
      </c>
      <c r="G369" s="329">
        <v>378.59999999999997</v>
      </c>
      <c r="H369" s="329">
        <v>414.2</v>
      </c>
      <c r="I369" s="329">
        <v>424.50000000000006</v>
      </c>
      <c r="J369" s="329">
        <v>432</v>
      </c>
      <c r="K369" s="328">
        <v>417</v>
      </c>
      <c r="L369" s="328">
        <v>399.2</v>
      </c>
      <c r="M369" s="328">
        <v>4.0566700000000004</v>
      </c>
      <c r="N369" s="1"/>
      <c r="O369" s="1"/>
    </row>
    <row r="370" spans="1:15" ht="12.75" customHeight="1">
      <c r="A370" s="30">
        <v>360</v>
      </c>
      <c r="B370" s="347" t="s">
        <v>471</v>
      </c>
      <c r="C370" s="328">
        <v>258.75</v>
      </c>
      <c r="D370" s="329">
        <v>260.86666666666667</v>
      </c>
      <c r="E370" s="329">
        <v>253.88333333333333</v>
      </c>
      <c r="F370" s="329">
        <v>249.01666666666665</v>
      </c>
      <c r="G370" s="329">
        <v>242.0333333333333</v>
      </c>
      <c r="H370" s="329">
        <v>265.73333333333335</v>
      </c>
      <c r="I370" s="329">
        <v>272.7166666666667</v>
      </c>
      <c r="J370" s="329">
        <v>277.58333333333337</v>
      </c>
      <c r="K370" s="328">
        <v>267.85000000000002</v>
      </c>
      <c r="L370" s="328">
        <v>256</v>
      </c>
      <c r="M370" s="328">
        <v>2.1498300000000001</v>
      </c>
      <c r="N370" s="1"/>
      <c r="O370" s="1"/>
    </row>
    <row r="371" spans="1:15" ht="12.75" customHeight="1">
      <c r="A371" s="30">
        <v>361</v>
      </c>
      <c r="B371" s="347" t="s">
        <v>272</v>
      </c>
      <c r="C371" s="328">
        <v>2340.8000000000002</v>
      </c>
      <c r="D371" s="329">
        <v>2346.2999999999997</v>
      </c>
      <c r="E371" s="329">
        <v>2303.5999999999995</v>
      </c>
      <c r="F371" s="329">
        <v>2266.3999999999996</v>
      </c>
      <c r="G371" s="329">
        <v>2223.6999999999994</v>
      </c>
      <c r="H371" s="329">
        <v>2383.4999999999995</v>
      </c>
      <c r="I371" s="329">
        <v>2426.1999999999994</v>
      </c>
      <c r="J371" s="329">
        <v>2463.3999999999996</v>
      </c>
      <c r="K371" s="328">
        <v>2389</v>
      </c>
      <c r="L371" s="328">
        <v>2309.1</v>
      </c>
      <c r="M371" s="328">
        <v>2.3956499999999998</v>
      </c>
      <c r="N371" s="1"/>
      <c r="O371" s="1"/>
    </row>
    <row r="372" spans="1:15" ht="12.75" customHeight="1">
      <c r="A372" s="30">
        <v>362</v>
      </c>
      <c r="B372" s="347" t="s">
        <v>475</v>
      </c>
      <c r="C372" s="328">
        <v>799.2</v>
      </c>
      <c r="D372" s="329">
        <v>801.06666666666661</v>
      </c>
      <c r="E372" s="329">
        <v>787.13333333333321</v>
      </c>
      <c r="F372" s="329">
        <v>775.06666666666661</v>
      </c>
      <c r="G372" s="329">
        <v>761.13333333333321</v>
      </c>
      <c r="H372" s="329">
        <v>813.13333333333321</v>
      </c>
      <c r="I372" s="329">
        <v>827.06666666666661</v>
      </c>
      <c r="J372" s="329">
        <v>839.13333333333321</v>
      </c>
      <c r="K372" s="328">
        <v>815</v>
      </c>
      <c r="L372" s="328">
        <v>789</v>
      </c>
      <c r="M372" s="328">
        <v>1.11496</v>
      </c>
      <c r="N372" s="1"/>
      <c r="O372" s="1"/>
    </row>
    <row r="373" spans="1:15" ht="12.75" customHeight="1">
      <c r="A373" s="30">
        <v>363</v>
      </c>
      <c r="B373" s="347" t="s">
        <v>476</v>
      </c>
      <c r="C373" s="328">
        <v>1823.45</v>
      </c>
      <c r="D373" s="329">
        <v>1814.4333333333334</v>
      </c>
      <c r="E373" s="329">
        <v>1799.0166666666669</v>
      </c>
      <c r="F373" s="329">
        <v>1774.5833333333335</v>
      </c>
      <c r="G373" s="329">
        <v>1759.166666666667</v>
      </c>
      <c r="H373" s="329">
        <v>1838.8666666666668</v>
      </c>
      <c r="I373" s="329">
        <v>1854.2833333333333</v>
      </c>
      <c r="J373" s="329">
        <v>1878.7166666666667</v>
      </c>
      <c r="K373" s="328">
        <v>1829.85</v>
      </c>
      <c r="L373" s="328">
        <v>1790</v>
      </c>
      <c r="M373" s="328">
        <v>1.1023499999999999</v>
      </c>
      <c r="N373" s="1"/>
      <c r="O373" s="1"/>
    </row>
    <row r="374" spans="1:15" ht="12.75" customHeight="1">
      <c r="A374" s="30">
        <v>364</v>
      </c>
      <c r="B374" s="347" t="s">
        <v>845</v>
      </c>
      <c r="C374" s="328">
        <v>239.2</v>
      </c>
      <c r="D374" s="329">
        <v>238.08333333333334</v>
      </c>
      <c r="E374" s="329">
        <v>232.41666666666669</v>
      </c>
      <c r="F374" s="329">
        <v>225.63333333333335</v>
      </c>
      <c r="G374" s="329">
        <v>219.9666666666667</v>
      </c>
      <c r="H374" s="329">
        <v>244.86666666666667</v>
      </c>
      <c r="I374" s="329">
        <v>250.53333333333336</v>
      </c>
      <c r="J374" s="329">
        <v>257.31666666666666</v>
      </c>
      <c r="K374" s="328">
        <v>243.75</v>
      </c>
      <c r="L374" s="328">
        <v>231.3</v>
      </c>
      <c r="M374" s="328">
        <v>22.542349999999999</v>
      </c>
      <c r="N374" s="1"/>
      <c r="O374" s="1"/>
    </row>
    <row r="375" spans="1:15" ht="12.75" customHeight="1">
      <c r="A375" s="30">
        <v>365</v>
      </c>
      <c r="B375" s="347" t="s">
        <v>181</v>
      </c>
      <c r="C375" s="328">
        <v>210.9</v>
      </c>
      <c r="D375" s="329">
        <v>210.08333333333334</v>
      </c>
      <c r="E375" s="329">
        <v>207.01666666666668</v>
      </c>
      <c r="F375" s="329">
        <v>203.13333333333333</v>
      </c>
      <c r="G375" s="329">
        <v>200.06666666666666</v>
      </c>
      <c r="H375" s="329">
        <v>213.9666666666667</v>
      </c>
      <c r="I375" s="329">
        <v>217.03333333333336</v>
      </c>
      <c r="J375" s="329">
        <v>220.91666666666671</v>
      </c>
      <c r="K375" s="328">
        <v>213.15</v>
      </c>
      <c r="L375" s="328">
        <v>206.2</v>
      </c>
      <c r="M375" s="328">
        <v>153.76962</v>
      </c>
      <c r="N375" s="1"/>
      <c r="O375" s="1"/>
    </row>
    <row r="376" spans="1:15" ht="12.75" customHeight="1">
      <c r="A376" s="30">
        <v>366</v>
      </c>
      <c r="B376" s="347" t="s">
        <v>291</v>
      </c>
      <c r="C376" s="328">
        <v>3417.25</v>
      </c>
      <c r="D376" s="329">
        <v>3372.4333333333329</v>
      </c>
      <c r="E376" s="329">
        <v>3294.8666666666659</v>
      </c>
      <c r="F376" s="329">
        <v>3172.4833333333331</v>
      </c>
      <c r="G376" s="329">
        <v>3094.9166666666661</v>
      </c>
      <c r="H376" s="329">
        <v>3494.8166666666657</v>
      </c>
      <c r="I376" s="329">
        <v>3572.3833333333323</v>
      </c>
      <c r="J376" s="329">
        <v>3694.7666666666655</v>
      </c>
      <c r="K376" s="328">
        <v>3450</v>
      </c>
      <c r="L376" s="328">
        <v>3250.05</v>
      </c>
      <c r="M376" s="328">
        <v>0.96860000000000002</v>
      </c>
      <c r="N376" s="1"/>
      <c r="O376" s="1"/>
    </row>
    <row r="377" spans="1:15" ht="12.75" customHeight="1">
      <c r="A377" s="30">
        <v>367</v>
      </c>
      <c r="B377" s="347" t="s">
        <v>846</v>
      </c>
      <c r="C377" s="328">
        <v>358.8</v>
      </c>
      <c r="D377" s="329">
        <v>350.93333333333334</v>
      </c>
      <c r="E377" s="329">
        <v>340.86666666666667</v>
      </c>
      <c r="F377" s="329">
        <v>322.93333333333334</v>
      </c>
      <c r="G377" s="329">
        <v>312.86666666666667</v>
      </c>
      <c r="H377" s="329">
        <v>368.86666666666667</v>
      </c>
      <c r="I377" s="329">
        <v>378.93333333333339</v>
      </c>
      <c r="J377" s="329">
        <v>396.86666666666667</v>
      </c>
      <c r="K377" s="328">
        <v>361</v>
      </c>
      <c r="L377" s="328">
        <v>333</v>
      </c>
      <c r="M377" s="328">
        <v>14.058479999999999</v>
      </c>
      <c r="N377" s="1"/>
      <c r="O377" s="1"/>
    </row>
    <row r="378" spans="1:15" ht="12.75" customHeight="1">
      <c r="A378" s="30">
        <v>368</v>
      </c>
      <c r="B378" s="347" t="s">
        <v>273</v>
      </c>
      <c r="C378" s="328">
        <v>442.75</v>
      </c>
      <c r="D378" s="329">
        <v>446.5333333333333</v>
      </c>
      <c r="E378" s="329">
        <v>436.36666666666662</v>
      </c>
      <c r="F378" s="329">
        <v>429.98333333333329</v>
      </c>
      <c r="G378" s="329">
        <v>419.81666666666661</v>
      </c>
      <c r="H378" s="329">
        <v>452.91666666666663</v>
      </c>
      <c r="I378" s="329">
        <v>463.08333333333337</v>
      </c>
      <c r="J378" s="329">
        <v>469.46666666666664</v>
      </c>
      <c r="K378" s="328">
        <v>456.7</v>
      </c>
      <c r="L378" s="328">
        <v>440.15</v>
      </c>
      <c r="M378" s="328">
        <v>2.0889700000000002</v>
      </c>
      <c r="N378" s="1"/>
      <c r="O378" s="1"/>
    </row>
    <row r="379" spans="1:15" ht="12.75" customHeight="1">
      <c r="A379" s="30">
        <v>369</v>
      </c>
      <c r="B379" s="347" t="s">
        <v>477</v>
      </c>
      <c r="C379" s="328">
        <v>637.35</v>
      </c>
      <c r="D379" s="329">
        <v>641.33333333333337</v>
      </c>
      <c r="E379" s="329">
        <v>629.66666666666674</v>
      </c>
      <c r="F379" s="329">
        <v>621.98333333333335</v>
      </c>
      <c r="G379" s="329">
        <v>610.31666666666672</v>
      </c>
      <c r="H379" s="329">
        <v>649.01666666666677</v>
      </c>
      <c r="I379" s="329">
        <v>660.68333333333351</v>
      </c>
      <c r="J379" s="329">
        <v>668.36666666666679</v>
      </c>
      <c r="K379" s="328">
        <v>653</v>
      </c>
      <c r="L379" s="328">
        <v>633.65</v>
      </c>
      <c r="M379" s="328">
        <v>1.0877300000000001</v>
      </c>
      <c r="N379" s="1"/>
      <c r="O379" s="1"/>
    </row>
    <row r="380" spans="1:15" ht="12.75" customHeight="1">
      <c r="A380" s="30">
        <v>370</v>
      </c>
      <c r="B380" s="347" t="s">
        <v>478</v>
      </c>
      <c r="C380" s="328">
        <v>117.7</v>
      </c>
      <c r="D380" s="329">
        <v>118.38333333333333</v>
      </c>
      <c r="E380" s="329">
        <v>116.31666666666665</v>
      </c>
      <c r="F380" s="329">
        <v>114.93333333333332</v>
      </c>
      <c r="G380" s="329">
        <v>112.86666666666665</v>
      </c>
      <c r="H380" s="329">
        <v>119.76666666666665</v>
      </c>
      <c r="I380" s="329">
        <v>121.83333333333331</v>
      </c>
      <c r="J380" s="329">
        <v>123.21666666666665</v>
      </c>
      <c r="K380" s="328">
        <v>120.45</v>
      </c>
      <c r="L380" s="328">
        <v>117</v>
      </c>
      <c r="M380" s="328">
        <v>1.91238</v>
      </c>
      <c r="N380" s="1"/>
      <c r="O380" s="1"/>
    </row>
    <row r="381" spans="1:15" ht="12.75" customHeight="1">
      <c r="A381" s="30">
        <v>371</v>
      </c>
      <c r="B381" s="347" t="s">
        <v>183</v>
      </c>
      <c r="C381" s="328">
        <v>1656.7</v>
      </c>
      <c r="D381" s="329">
        <v>1647.7166666666665</v>
      </c>
      <c r="E381" s="329">
        <v>1623.9833333333329</v>
      </c>
      <c r="F381" s="329">
        <v>1591.2666666666664</v>
      </c>
      <c r="G381" s="329">
        <v>1567.5333333333328</v>
      </c>
      <c r="H381" s="329">
        <v>1680.4333333333329</v>
      </c>
      <c r="I381" s="329">
        <v>1704.1666666666665</v>
      </c>
      <c r="J381" s="329">
        <v>1736.883333333333</v>
      </c>
      <c r="K381" s="328">
        <v>1671.45</v>
      </c>
      <c r="L381" s="328">
        <v>1615</v>
      </c>
      <c r="M381" s="328">
        <v>11.71597</v>
      </c>
      <c r="N381" s="1"/>
      <c r="O381" s="1"/>
    </row>
    <row r="382" spans="1:15" ht="12.75" customHeight="1">
      <c r="A382" s="30">
        <v>372</v>
      </c>
      <c r="B382" s="347" t="s">
        <v>480</v>
      </c>
      <c r="C382" s="328">
        <v>629.79999999999995</v>
      </c>
      <c r="D382" s="329">
        <v>629.9</v>
      </c>
      <c r="E382" s="329">
        <v>619.9</v>
      </c>
      <c r="F382" s="329">
        <v>610</v>
      </c>
      <c r="G382" s="329">
        <v>600</v>
      </c>
      <c r="H382" s="329">
        <v>639.79999999999995</v>
      </c>
      <c r="I382" s="329">
        <v>649.79999999999995</v>
      </c>
      <c r="J382" s="329">
        <v>659.69999999999993</v>
      </c>
      <c r="K382" s="328">
        <v>639.9</v>
      </c>
      <c r="L382" s="328">
        <v>620</v>
      </c>
      <c r="M382" s="328">
        <v>1.6258999999999999</v>
      </c>
      <c r="N382" s="1"/>
      <c r="O382" s="1"/>
    </row>
    <row r="383" spans="1:15" ht="12.75" customHeight="1">
      <c r="A383" s="30">
        <v>373</v>
      </c>
      <c r="B383" s="347" t="s">
        <v>482</v>
      </c>
      <c r="C383" s="328">
        <v>867.35</v>
      </c>
      <c r="D383" s="329">
        <v>873.83333333333337</v>
      </c>
      <c r="E383" s="329">
        <v>854.51666666666677</v>
      </c>
      <c r="F383" s="329">
        <v>841.68333333333339</v>
      </c>
      <c r="G383" s="329">
        <v>822.36666666666679</v>
      </c>
      <c r="H383" s="329">
        <v>886.66666666666674</v>
      </c>
      <c r="I383" s="329">
        <v>905.98333333333335</v>
      </c>
      <c r="J383" s="329">
        <v>918.81666666666672</v>
      </c>
      <c r="K383" s="328">
        <v>893.15</v>
      </c>
      <c r="L383" s="328">
        <v>861</v>
      </c>
      <c r="M383" s="328">
        <v>6.7543100000000003</v>
      </c>
      <c r="N383" s="1"/>
      <c r="O383" s="1"/>
    </row>
    <row r="384" spans="1:15" ht="12.75" customHeight="1">
      <c r="A384" s="30">
        <v>374</v>
      </c>
      <c r="B384" s="347" t="s">
        <v>847</v>
      </c>
      <c r="C384" s="328">
        <v>92.55</v>
      </c>
      <c r="D384" s="329">
        <v>92.916666666666671</v>
      </c>
      <c r="E384" s="329">
        <v>91.683333333333337</v>
      </c>
      <c r="F384" s="329">
        <v>90.816666666666663</v>
      </c>
      <c r="G384" s="329">
        <v>89.583333333333329</v>
      </c>
      <c r="H384" s="329">
        <v>93.783333333333346</v>
      </c>
      <c r="I384" s="329">
        <v>95.016666666666666</v>
      </c>
      <c r="J384" s="329">
        <v>95.883333333333354</v>
      </c>
      <c r="K384" s="328">
        <v>94.15</v>
      </c>
      <c r="L384" s="328">
        <v>92.05</v>
      </c>
      <c r="M384" s="328">
        <v>7.1319600000000003</v>
      </c>
      <c r="N384" s="1"/>
      <c r="O384" s="1"/>
    </row>
    <row r="385" spans="1:15" ht="12.75" customHeight="1">
      <c r="A385" s="30">
        <v>375</v>
      </c>
      <c r="B385" s="347" t="s">
        <v>484</v>
      </c>
      <c r="C385" s="328">
        <v>183.1</v>
      </c>
      <c r="D385" s="329">
        <v>185.29999999999998</v>
      </c>
      <c r="E385" s="329">
        <v>176.94999999999996</v>
      </c>
      <c r="F385" s="329">
        <v>170.79999999999998</v>
      </c>
      <c r="G385" s="329">
        <v>162.44999999999996</v>
      </c>
      <c r="H385" s="329">
        <v>191.44999999999996</v>
      </c>
      <c r="I385" s="329">
        <v>199.79999999999998</v>
      </c>
      <c r="J385" s="329">
        <v>205.94999999999996</v>
      </c>
      <c r="K385" s="328">
        <v>193.65</v>
      </c>
      <c r="L385" s="328">
        <v>179.15</v>
      </c>
      <c r="M385" s="328">
        <v>52.662770000000002</v>
      </c>
      <c r="N385" s="1"/>
      <c r="O385" s="1"/>
    </row>
    <row r="386" spans="1:15" ht="12.75" customHeight="1">
      <c r="A386" s="30">
        <v>376</v>
      </c>
      <c r="B386" s="347" t="s">
        <v>485</v>
      </c>
      <c r="C386" s="328">
        <v>683.95</v>
      </c>
      <c r="D386" s="329">
        <v>690.55000000000007</v>
      </c>
      <c r="E386" s="329">
        <v>673.40000000000009</v>
      </c>
      <c r="F386" s="329">
        <v>662.85</v>
      </c>
      <c r="G386" s="329">
        <v>645.70000000000005</v>
      </c>
      <c r="H386" s="329">
        <v>701.10000000000014</v>
      </c>
      <c r="I386" s="329">
        <v>718.25</v>
      </c>
      <c r="J386" s="329">
        <v>728.80000000000018</v>
      </c>
      <c r="K386" s="328">
        <v>707.7</v>
      </c>
      <c r="L386" s="328">
        <v>680</v>
      </c>
      <c r="M386" s="328">
        <v>0.93825000000000003</v>
      </c>
      <c r="N386" s="1"/>
      <c r="O386" s="1"/>
    </row>
    <row r="387" spans="1:15" ht="12.75" customHeight="1">
      <c r="A387" s="30">
        <v>377</v>
      </c>
      <c r="B387" s="347" t="s">
        <v>486</v>
      </c>
      <c r="C387" s="328">
        <v>240.4</v>
      </c>
      <c r="D387" s="329">
        <v>237.95000000000002</v>
      </c>
      <c r="E387" s="329">
        <v>234.45000000000005</v>
      </c>
      <c r="F387" s="329">
        <v>228.50000000000003</v>
      </c>
      <c r="G387" s="329">
        <v>225.00000000000006</v>
      </c>
      <c r="H387" s="329">
        <v>243.90000000000003</v>
      </c>
      <c r="I387" s="329">
        <v>247.39999999999998</v>
      </c>
      <c r="J387" s="329">
        <v>253.35000000000002</v>
      </c>
      <c r="K387" s="328">
        <v>241.45</v>
      </c>
      <c r="L387" s="328">
        <v>232</v>
      </c>
      <c r="M387" s="328">
        <v>2.3249599999999999</v>
      </c>
      <c r="N387" s="1"/>
      <c r="O387" s="1"/>
    </row>
    <row r="388" spans="1:15" ht="12.75" customHeight="1">
      <c r="A388" s="30">
        <v>378</v>
      </c>
      <c r="B388" s="347" t="s">
        <v>184</v>
      </c>
      <c r="C388" s="328">
        <v>776.4</v>
      </c>
      <c r="D388" s="329">
        <v>777.66666666666663</v>
      </c>
      <c r="E388" s="329">
        <v>767.13333333333321</v>
      </c>
      <c r="F388" s="329">
        <v>757.86666666666656</v>
      </c>
      <c r="G388" s="329">
        <v>747.33333333333314</v>
      </c>
      <c r="H388" s="329">
        <v>786.93333333333328</v>
      </c>
      <c r="I388" s="329">
        <v>797.46666666666681</v>
      </c>
      <c r="J388" s="329">
        <v>806.73333333333335</v>
      </c>
      <c r="K388" s="328">
        <v>788.2</v>
      </c>
      <c r="L388" s="328">
        <v>768.4</v>
      </c>
      <c r="M388" s="328">
        <v>2.82992</v>
      </c>
      <c r="N388" s="1"/>
      <c r="O388" s="1"/>
    </row>
    <row r="389" spans="1:15" ht="12.75" customHeight="1">
      <c r="A389" s="30">
        <v>379</v>
      </c>
      <c r="B389" s="347" t="s">
        <v>488</v>
      </c>
      <c r="C389" s="328">
        <v>2244.25</v>
      </c>
      <c r="D389" s="329">
        <v>2259.7833333333333</v>
      </c>
      <c r="E389" s="329">
        <v>2184.4666666666667</v>
      </c>
      <c r="F389" s="329">
        <v>2124.6833333333334</v>
      </c>
      <c r="G389" s="329">
        <v>2049.3666666666668</v>
      </c>
      <c r="H389" s="329">
        <v>2319.5666666666666</v>
      </c>
      <c r="I389" s="329">
        <v>2394.8833333333332</v>
      </c>
      <c r="J389" s="329">
        <v>2454.6666666666665</v>
      </c>
      <c r="K389" s="328">
        <v>2335.1</v>
      </c>
      <c r="L389" s="328">
        <v>2200</v>
      </c>
      <c r="M389" s="328">
        <v>0.47371999999999997</v>
      </c>
      <c r="N389" s="1"/>
      <c r="O389" s="1"/>
    </row>
    <row r="390" spans="1:15" ht="12.75" customHeight="1">
      <c r="A390" s="30">
        <v>380</v>
      </c>
      <c r="B390" s="347" t="s">
        <v>947</v>
      </c>
      <c r="C390" s="328">
        <v>106.35</v>
      </c>
      <c r="D390" s="329">
        <v>105.95</v>
      </c>
      <c r="E390" s="329">
        <v>102.4</v>
      </c>
      <c r="F390" s="329">
        <v>98.45</v>
      </c>
      <c r="G390" s="329">
        <v>94.9</v>
      </c>
      <c r="H390" s="329">
        <v>109.9</v>
      </c>
      <c r="I390" s="329">
        <v>113.44999999999999</v>
      </c>
      <c r="J390" s="329">
        <v>117.4</v>
      </c>
      <c r="K390" s="328">
        <v>109.5</v>
      </c>
      <c r="L390" s="328">
        <v>102</v>
      </c>
      <c r="M390" s="328">
        <v>14.09146</v>
      </c>
      <c r="N390" s="1"/>
      <c r="O390" s="1"/>
    </row>
    <row r="391" spans="1:15" ht="12.75" customHeight="1">
      <c r="A391" s="30">
        <v>381</v>
      </c>
      <c r="B391" s="347" t="s">
        <v>185</v>
      </c>
      <c r="C391" s="328">
        <v>132.85</v>
      </c>
      <c r="D391" s="329">
        <v>132.38333333333335</v>
      </c>
      <c r="E391" s="329">
        <v>130.26666666666671</v>
      </c>
      <c r="F391" s="329">
        <v>127.68333333333337</v>
      </c>
      <c r="G391" s="329">
        <v>125.56666666666672</v>
      </c>
      <c r="H391" s="329">
        <v>134.9666666666667</v>
      </c>
      <c r="I391" s="329">
        <v>137.08333333333331</v>
      </c>
      <c r="J391" s="329">
        <v>139.66666666666669</v>
      </c>
      <c r="K391" s="328">
        <v>134.5</v>
      </c>
      <c r="L391" s="328">
        <v>129.80000000000001</v>
      </c>
      <c r="M391" s="328">
        <v>101.04564999999999</v>
      </c>
      <c r="N391" s="1"/>
      <c r="O391" s="1"/>
    </row>
    <row r="392" spans="1:15" ht="12.75" customHeight="1">
      <c r="A392" s="30">
        <v>382</v>
      </c>
      <c r="B392" s="347" t="s">
        <v>487</v>
      </c>
      <c r="C392" s="328">
        <v>72.349999999999994</v>
      </c>
      <c r="D392" s="329">
        <v>71.666666666666671</v>
      </c>
      <c r="E392" s="329">
        <v>70.63333333333334</v>
      </c>
      <c r="F392" s="329">
        <v>68.916666666666671</v>
      </c>
      <c r="G392" s="329">
        <v>67.88333333333334</v>
      </c>
      <c r="H392" s="329">
        <v>73.38333333333334</v>
      </c>
      <c r="I392" s="329">
        <v>74.416666666666671</v>
      </c>
      <c r="J392" s="329">
        <v>76.13333333333334</v>
      </c>
      <c r="K392" s="328">
        <v>72.7</v>
      </c>
      <c r="L392" s="328">
        <v>69.95</v>
      </c>
      <c r="M392" s="328">
        <v>14.19181</v>
      </c>
      <c r="N392" s="1"/>
      <c r="O392" s="1"/>
    </row>
    <row r="393" spans="1:15" ht="12.75" customHeight="1">
      <c r="A393" s="30">
        <v>383</v>
      </c>
      <c r="B393" s="347" t="s">
        <v>186</v>
      </c>
      <c r="C393" s="328">
        <v>122.2</v>
      </c>
      <c r="D393" s="329">
        <v>122.39999999999999</v>
      </c>
      <c r="E393" s="329">
        <v>120.79999999999998</v>
      </c>
      <c r="F393" s="329">
        <v>119.39999999999999</v>
      </c>
      <c r="G393" s="329">
        <v>117.79999999999998</v>
      </c>
      <c r="H393" s="329">
        <v>123.79999999999998</v>
      </c>
      <c r="I393" s="329">
        <v>125.39999999999998</v>
      </c>
      <c r="J393" s="329">
        <v>126.79999999999998</v>
      </c>
      <c r="K393" s="328">
        <v>124</v>
      </c>
      <c r="L393" s="328">
        <v>121</v>
      </c>
      <c r="M393" s="328">
        <v>33.395760000000003</v>
      </c>
      <c r="N393" s="1"/>
      <c r="O393" s="1"/>
    </row>
    <row r="394" spans="1:15" ht="12.75" customHeight="1">
      <c r="A394" s="30">
        <v>384</v>
      </c>
      <c r="B394" s="347" t="s">
        <v>489</v>
      </c>
      <c r="C394" s="328">
        <v>153.55000000000001</v>
      </c>
      <c r="D394" s="329">
        <v>153.16666666666666</v>
      </c>
      <c r="E394" s="329">
        <v>151.08333333333331</v>
      </c>
      <c r="F394" s="329">
        <v>148.61666666666665</v>
      </c>
      <c r="G394" s="329">
        <v>146.5333333333333</v>
      </c>
      <c r="H394" s="329">
        <v>155.63333333333333</v>
      </c>
      <c r="I394" s="329">
        <v>157.71666666666664</v>
      </c>
      <c r="J394" s="329">
        <v>160.18333333333334</v>
      </c>
      <c r="K394" s="328">
        <v>155.25</v>
      </c>
      <c r="L394" s="328">
        <v>150.69999999999999</v>
      </c>
      <c r="M394" s="328">
        <v>21.797149999999998</v>
      </c>
      <c r="N394" s="1"/>
      <c r="O394" s="1"/>
    </row>
    <row r="395" spans="1:15" ht="12.75" customHeight="1">
      <c r="A395" s="30">
        <v>385</v>
      </c>
      <c r="B395" s="347" t="s">
        <v>490</v>
      </c>
      <c r="C395" s="328">
        <v>1192.8499999999999</v>
      </c>
      <c r="D395" s="329">
        <v>1196.3166666666666</v>
      </c>
      <c r="E395" s="329">
        <v>1166.6333333333332</v>
      </c>
      <c r="F395" s="329">
        <v>1140.4166666666665</v>
      </c>
      <c r="G395" s="329">
        <v>1110.7333333333331</v>
      </c>
      <c r="H395" s="329">
        <v>1222.5333333333333</v>
      </c>
      <c r="I395" s="329">
        <v>1252.2166666666667</v>
      </c>
      <c r="J395" s="329">
        <v>1278.4333333333334</v>
      </c>
      <c r="K395" s="328">
        <v>1226</v>
      </c>
      <c r="L395" s="328">
        <v>1170.0999999999999</v>
      </c>
      <c r="M395" s="328">
        <v>1.58005</v>
      </c>
      <c r="N395" s="1"/>
      <c r="O395" s="1"/>
    </row>
    <row r="396" spans="1:15" ht="12.75" customHeight="1">
      <c r="A396" s="30">
        <v>386</v>
      </c>
      <c r="B396" s="347" t="s">
        <v>187</v>
      </c>
      <c r="C396" s="328">
        <v>2398.5500000000002</v>
      </c>
      <c r="D396" s="329">
        <v>2376.25</v>
      </c>
      <c r="E396" s="329">
        <v>2351.5</v>
      </c>
      <c r="F396" s="329">
        <v>2304.4499999999998</v>
      </c>
      <c r="G396" s="329">
        <v>2279.6999999999998</v>
      </c>
      <c r="H396" s="329">
        <v>2423.3000000000002</v>
      </c>
      <c r="I396" s="329">
        <v>2448.0500000000002</v>
      </c>
      <c r="J396" s="329">
        <v>2495.1000000000004</v>
      </c>
      <c r="K396" s="328">
        <v>2401</v>
      </c>
      <c r="L396" s="328">
        <v>2329.1999999999998</v>
      </c>
      <c r="M396" s="328">
        <v>99.092259999999996</v>
      </c>
      <c r="N396" s="1"/>
      <c r="O396" s="1"/>
    </row>
    <row r="397" spans="1:15" ht="12.75" customHeight="1">
      <c r="A397" s="30">
        <v>387</v>
      </c>
      <c r="B397" s="347" t="s">
        <v>848</v>
      </c>
      <c r="C397" s="328">
        <v>528.29999999999995</v>
      </c>
      <c r="D397" s="329">
        <v>526.1</v>
      </c>
      <c r="E397" s="329">
        <v>517.20000000000005</v>
      </c>
      <c r="F397" s="329">
        <v>506.1</v>
      </c>
      <c r="G397" s="329">
        <v>497.20000000000005</v>
      </c>
      <c r="H397" s="329">
        <v>537.20000000000005</v>
      </c>
      <c r="I397" s="329">
        <v>546.09999999999991</v>
      </c>
      <c r="J397" s="329">
        <v>557.20000000000005</v>
      </c>
      <c r="K397" s="328">
        <v>535</v>
      </c>
      <c r="L397" s="328">
        <v>515</v>
      </c>
      <c r="M397" s="328">
        <v>4.4053399999999998</v>
      </c>
      <c r="N397" s="1"/>
      <c r="O397" s="1"/>
    </row>
    <row r="398" spans="1:15" ht="12.75" customHeight="1">
      <c r="A398" s="30">
        <v>388</v>
      </c>
      <c r="B398" s="347" t="s">
        <v>481</v>
      </c>
      <c r="C398" s="328">
        <v>240.1</v>
      </c>
      <c r="D398" s="329">
        <v>240.48333333333335</v>
      </c>
      <c r="E398" s="329">
        <v>238.4666666666667</v>
      </c>
      <c r="F398" s="329">
        <v>236.83333333333334</v>
      </c>
      <c r="G398" s="329">
        <v>234.81666666666669</v>
      </c>
      <c r="H398" s="329">
        <v>242.1166666666667</v>
      </c>
      <c r="I398" s="329">
        <v>244.13333333333335</v>
      </c>
      <c r="J398" s="329">
        <v>245.76666666666671</v>
      </c>
      <c r="K398" s="328">
        <v>242.5</v>
      </c>
      <c r="L398" s="328">
        <v>238.85</v>
      </c>
      <c r="M398" s="328">
        <v>1.86676</v>
      </c>
      <c r="N398" s="1"/>
      <c r="O398" s="1"/>
    </row>
    <row r="399" spans="1:15" ht="12.75" customHeight="1">
      <c r="A399" s="30">
        <v>389</v>
      </c>
      <c r="B399" s="347" t="s">
        <v>491</v>
      </c>
      <c r="C399" s="328">
        <v>959.8</v>
      </c>
      <c r="D399" s="329">
        <v>969.36666666666667</v>
      </c>
      <c r="E399" s="329">
        <v>948.43333333333339</v>
      </c>
      <c r="F399" s="329">
        <v>937.06666666666672</v>
      </c>
      <c r="G399" s="329">
        <v>916.13333333333344</v>
      </c>
      <c r="H399" s="329">
        <v>980.73333333333335</v>
      </c>
      <c r="I399" s="329">
        <v>1001.6666666666665</v>
      </c>
      <c r="J399" s="329">
        <v>1013.0333333333333</v>
      </c>
      <c r="K399" s="328">
        <v>990.3</v>
      </c>
      <c r="L399" s="328">
        <v>958</v>
      </c>
      <c r="M399" s="328">
        <v>0.41332000000000002</v>
      </c>
      <c r="N399" s="1"/>
      <c r="O399" s="1"/>
    </row>
    <row r="400" spans="1:15" ht="12.75" customHeight="1">
      <c r="A400" s="30">
        <v>390</v>
      </c>
      <c r="B400" s="347" t="s">
        <v>492</v>
      </c>
      <c r="C400" s="328">
        <v>1509.8</v>
      </c>
      <c r="D400" s="329">
        <v>1511.6166666666668</v>
      </c>
      <c r="E400" s="329">
        <v>1481.2333333333336</v>
      </c>
      <c r="F400" s="329">
        <v>1452.6666666666667</v>
      </c>
      <c r="G400" s="329">
        <v>1422.2833333333335</v>
      </c>
      <c r="H400" s="329">
        <v>1540.1833333333336</v>
      </c>
      <c r="I400" s="329">
        <v>1570.5666666666668</v>
      </c>
      <c r="J400" s="329">
        <v>1599.1333333333337</v>
      </c>
      <c r="K400" s="328">
        <v>1542</v>
      </c>
      <c r="L400" s="328">
        <v>1483.05</v>
      </c>
      <c r="M400" s="328">
        <v>2.43601</v>
      </c>
      <c r="N400" s="1"/>
      <c r="O400" s="1"/>
    </row>
    <row r="401" spans="1:15" ht="12.75" customHeight="1">
      <c r="A401" s="30">
        <v>391</v>
      </c>
      <c r="B401" s="347" t="s">
        <v>483</v>
      </c>
      <c r="C401" s="328">
        <v>31.05</v>
      </c>
      <c r="D401" s="329">
        <v>31</v>
      </c>
      <c r="E401" s="329">
        <v>30.6</v>
      </c>
      <c r="F401" s="329">
        <v>30.150000000000002</v>
      </c>
      <c r="G401" s="329">
        <v>29.750000000000004</v>
      </c>
      <c r="H401" s="329">
        <v>31.45</v>
      </c>
      <c r="I401" s="329">
        <v>31.849999999999998</v>
      </c>
      <c r="J401" s="329">
        <v>32.299999999999997</v>
      </c>
      <c r="K401" s="328">
        <v>31.4</v>
      </c>
      <c r="L401" s="328">
        <v>30.55</v>
      </c>
      <c r="M401" s="328">
        <v>21.22495</v>
      </c>
      <c r="N401" s="1"/>
      <c r="O401" s="1"/>
    </row>
    <row r="402" spans="1:15" ht="12.75" customHeight="1">
      <c r="A402" s="30">
        <v>392</v>
      </c>
      <c r="B402" s="347" t="s">
        <v>188</v>
      </c>
      <c r="C402" s="328">
        <v>99.35</v>
      </c>
      <c r="D402" s="329">
        <v>98.466666666666654</v>
      </c>
      <c r="E402" s="329">
        <v>96.433333333333309</v>
      </c>
      <c r="F402" s="329">
        <v>93.516666666666652</v>
      </c>
      <c r="G402" s="329">
        <v>91.483333333333306</v>
      </c>
      <c r="H402" s="329">
        <v>101.38333333333331</v>
      </c>
      <c r="I402" s="329">
        <v>103.41666666666664</v>
      </c>
      <c r="J402" s="329">
        <v>106.33333333333331</v>
      </c>
      <c r="K402" s="328">
        <v>100.5</v>
      </c>
      <c r="L402" s="328">
        <v>95.55</v>
      </c>
      <c r="M402" s="328">
        <v>573.49266</v>
      </c>
      <c r="N402" s="1"/>
      <c r="O402" s="1"/>
    </row>
    <row r="403" spans="1:15" ht="12.75" customHeight="1">
      <c r="A403" s="30">
        <v>393</v>
      </c>
      <c r="B403" s="347" t="s">
        <v>276</v>
      </c>
      <c r="C403" s="328">
        <v>7239.1</v>
      </c>
      <c r="D403" s="329">
        <v>7253.0333333333328</v>
      </c>
      <c r="E403" s="329">
        <v>7216.0666666666657</v>
      </c>
      <c r="F403" s="329">
        <v>7193.0333333333328</v>
      </c>
      <c r="G403" s="329">
        <v>7156.0666666666657</v>
      </c>
      <c r="H403" s="329">
        <v>7276.0666666666657</v>
      </c>
      <c r="I403" s="329">
        <v>7313.0333333333328</v>
      </c>
      <c r="J403" s="329">
        <v>7336.0666666666657</v>
      </c>
      <c r="K403" s="328">
        <v>7290</v>
      </c>
      <c r="L403" s="328">
        <v>7230</v>
      </c>
      <c r="M403" s="328">
        <v>9.0889999999999999E-2</v>
      </c>
      <c r="N403" s="1"/>
      <c r="O403" s="1"/>
    </row>
    <row r="404" spans="1:15" ht="12.75" customHeight="1">
      <c r="A404" s="30">
        <v>394</v>
      </c>
      <c r="B404" s="347" t="s">
        <v>275</v>
      </c>
      <c r="C404" s="328">
        <v>767.25</v>
      </c>
      <c r="D404" s="329">
        <v>771.76666666666677</v>
      </c>
      <c r="E404" s="329">
        <v>758.53333333333353</v>
      </c>
      <c r="F404" s="329">
        <v>749.81666666666672</v>
      </c>
      <c r="G404" s="329">
        <v>736.58333333333348</v>
      </c>
      <c r="H404" s="329">
        <v>780.48333333333358</v>
      </c>
      <c r="I404" s="329">
        <v>793.71666666666692</v>
      </c>
      <c r="J404" s="329">
        <v>802.43333333333362</v>
      </c>
      <c r="K404" s="328">
        <v>785</v>
      </c>
      <c r="L404" s="328">
        <v>763.05</v>
      </c>
      <c r="M404" s="328">
        <v>14.96067</v>
      </c>
      <c r="N404" s="1"/>
      <c r="O404" s="1"/>
    </row>
    <row r="405" spans="1:15" ht="12.75" customHeight="1">
      <c r="A405" s="30">
        <v>395</v>
      </c>
      <c r="B405" s="347" t="s">
        <v>189</v>
      </c>
      <c r="C405" s="328">
        <v>1121.1500000000001</v>
      </c>
      <c r="D405" s="329">
        <v>1100.7333333333333</v>
      </c>
      <c r="E405" s="329">
        <v>1076.4666666666667</v>
      </c>
      <c r="F405" s="329">
        <v>1031.7833333333333</v>
      </c>
      <c r="G405" s="329">
        <v>1007.5166666666667</v>
      </c>
      <c r="H405" s="329">
        <v>1145.4166666666667</v>
      </c>
      <c r="I405" s="329">
        <v>1169.6833333333336</v>
      </c>
      <c r="J405" s="329">
        <v>1214.3666666666668</v>
      </c>
      <c r="K405" s="328">
        <v>1125</v>
      </c>
      <c r="L405" s="328">
        <v>1056.05</v>
      </c>
      <c r="M405" s="328">
        <v>37.626109999999997</v>
      </c>
      <c r="N405" s="1"/>
      <c r="O405" s="1"/>
    </row>
    <row r="406" spans="1:15" ht="12.75" customHeight="1">
      <c r="A406" s="30">
        <v>396</v>
      </c>
      <c r="B406" s="347" t="s">
        <v>190</v>
      </c>
      <c r="C406" s="328">
        <v>474.25</v>
      </c>
      <c r="D406" s="329">
        <v>473.68333333333334</v>
      </c>
      <c r="E406" s="329">
        <v>467.56666666666666</v>
      </c>
      <c r="F406" s="329">
        <v>460.88333333333333</v>
      </c>
      <c r="G406" s="329">
        <v>454.76666666666665</v>
      </c>
      <c r="H406" s="329">
        <v>480.36666666666667</v>
      </c>
      <c r="I406" s="329">
        <v>486.48333333333335</v>
      </c>
      <c r="J406" s="329">
        <v>493.16666666666669</v>
      </c>
      <c r="K406" s="328">
        <v>479.8</v>
      </c>
      <c r="L406" s="328">
        <v>467</v>
      </c>
      <c r="M406" s="328">
        <v>220.03847999999999</v>
      </c>
      <c r="N406" s="1"/>
      <c r="O406" s="1"/>
    </row>
    <row r="407" spans="1:15" ht="12.75" customHeight="1">
      <c r="A407" s="30">
        <v>397</v>
      </c>
      <c r="B407" s="347" t="s">
        <v>496</v>
      </c>
      <c r="C407" s="328">
        <v>1843.85</v>
      </c>
      <c r="D407" s="329">
        <v>1842</v>
      </c>
      <c r="E407" s="329">
        <v>1797.05</v>
      </c>
      <c r="F407" s="329">
        <v>1750.25</v>
      </c>
      <c r="G407" s="329">
        <v>1705.3</v>
      </c>
      <c r="H407" s="329">
        <v>1888.8</v>
      </c>
      <c r="I407" s="329">
        <v>1933.7499999999998</v>
      </c>
      <c r="J407" s="329">
        <v>1980.55</v>
      </c>
      <c r="K407" s="328">
        <v>1886.95</v>
      </c>
      <c r="L407" s="328">
        <v>1795.2</v>
      </c>
      <c r="M407" s="328">
        <v>1.99854</v>
      </c>
      <c r="N407" s="1"/>
      <c r="O407" s="1"/>
    </row>
    <row r="408" spans="1:15" ht="12.75" customHeight="1">
      <c r="A408" s="30">
        <v>398</v>
      </c>
      <c r="B408" s="347" t="s">
        <v>497</v>
      </c>
      <c r="C408" s="328">
        <v>112.6</v>
      </c>
      <c r="D408" s="329">
        <v>112.73333333333333</v>
      </c>
      <c r="E408" s="329">
        <v>110.86666666666667</v>
      </c>
      <c r="F408" s="329">
        <v>109.13333333333334</v>
      </c>
      <c r="G408" s="329">
        <v>107.26666666666668</v>
      </c>
      <c r="H408" s="329">
        <v>114.46666666666667</v>
      </c>
      <c r="I408" s="329">
        <v>116.33333333333331</v>
      </c>
      <c r="J408" s="329">
        <v>118.06666666666666</v>
      </c>
      <c r="K408" s="328">
        <v>114.6</v>
      </c>
      <c r="L408" s="328">
        <v>111</v>
      </c>
      <c r="M408" s="328">
        <v>4.0429199999999996</v>
      </c>
      <c r="N408" s="1"/>
      <c r="O408" s="1"/>
    </row>
    <row r="409" spans="1:15" ht="12.75" customHeight="1">
      <c r="A409" s="30">
        <v>399</v>
      </c>
      <c r="B409" s="347" t="s">
        <v>502</v>
      </c>
      <c r="C409" s="328">
        <v>106.3</v>
      </c>
      <c r="D409" s="329">
        <v>105.45</v>
      </c>
      <c r="E409" s="329">
        <v>103.9</v>
      </c>
      <c r="F409" s="329">
        <v>101.5</v>
      </c>
      <c r="G409" s="329">
        <v>99.95</v>
      </c>
      <c r="H409" s="329">
        <v>107.85000000000001</v>
      </c>
      <c r="I409" s="329">
        <v>109.39999999999999</v>
      </c>
      <c r="J409" s="329">
        <v>111.80000000000001</v>
      </c>
      <c r="K409" s="328">
        <v>107</v>
      </c>
      <c r="L409" s="328">
        <v>103.05</v>
      </c>
      <c r="M409" s="328">
        <v>9.8454800000000002</v>
      </c>
      <c r="N409" s="1"/>
      <c r="O409" s="1"/>
    </row>
    <row r="410" spans="1:15" ht="12.75" customHeight="1">
      <c r="A410" s="30">
        <v>400</v>
      </c>
      <c r="B410" s="347" t="s">
        <v>498</v>
      </c>
      <c r="C410" s="328">
        <v>130</v>
      </c>
      <c r="D410" s="329">
        <v>131.65</v>
      </c>
      <c r="E410" s="329">
        <v>126.70000000000002</v>
      </c>
      <c r="F410" s="329">
        <v>123.4</v>
      </c>
      <c r="G410" s="329">
        <v>118.45000000000002</v>
      </c>
      <c r="H410" s="329">
        <v>134.95000000000002</v>
      </c>
      <c r="I410" s="329">
        <v>139.9</v>
      </c>
      <c r="J410" s="329">
        <v>143.20000000000002</v>
      </c>
      <c r="K410" s="328">
        <v>136.6</v>
      </c>
      <c r="L410" s="328">
        <v>128.35</v>
      </c>
      <c r="M410" s="328">
        <v>14.304399999999999</v>
      </c>
      <c r="N410" s="1"/>
      <c r="O410" s="1"/>
    </row>
    <row r="411" spans="1:15" ht="12.75" customHeight="1">
      <c r="A411" s="30">
        <v>401</v>
      </c>
      <c r="B411" s="347" t="s">
        <v>500</v>
      </c>
      <c r="C411" s="328">
        <v>3387.15</v>
      </c>
      <c r="D411" s="329">
        <v>3431.1166666666668</v>
      </c>
      <c r="E411" s="329">
        <v>3321.0833333333335</v>
      </c>
      <c r="F411" s="329">
        <v>3255.0166666666669</v>
      </c>
      <c r="G411" s="329">
        <v>3144.9833333333336</v>
      </c>
      <c r="H411" s="329">
        <v>3497.1833333333334</v>
      </c>
      <c r="I411" s="329">
        <v>3607.2166666666662</v>
      </c>
      <c r="J411" s="329">
        <v>3673.2833333333333</v>
      </c>
      <c r="K411" s="328">
        <v>3541.15</v>
      </c>
      <c r="L411" s="328">
        <v>3365.05</v>
      </c>
      <c r="M411" s="328">
        <v>0.34744999999999998</v>
      </c>
      <c r="N411" s="1"/>
      <c r="O411" s="1"/>
    </row>
    <row r="412" spans="1:15" ht="12.75" customHeight="1">
      <c r="A412" s="30">
        <v>402</v>
      </c>
      <c r="B412" s="347" t="s">
        <v>499</v>
      </c>
      <c r="C412" s="328">
        <v>525.04999999999995</v>
      </c>
      <c r="D412" s="329">
        <v>531.19999999999993</v>
      </c>
      <c r="E412" s="329">
        <v>514.84999999999991</v>
      </c>
      <c r="F412" s="329">
        <v>504.65</v>
      </c>
      <c r="G412" s="329">
        <v>488.29999999999995</v>
      </c>
      <c r="H412" s="329">
        <v>541.39999999999986</v>
      </c>
      <c r="I412" s="329">
        <v>557.75</v>
      </c>
      <c r="J412" s="329">
        <v>567.94999999999982</v>
      </c>
      <c r="K412" s="328">
        <v>547.54999999999995</v>
      </c>
      <c r="L412" s="328">
        <v>521</v>
      </c>
      <c r="M412" s="328">
        <v>1.4515499999999999</v>
      </c>
      <c r="N412" s="1"/>
      <c r="O412" s="1"/>
    </row>
    <row r="413" spans="1:15" ht="12.75" customHeight="1">
      <c r="A413" s="30">
        <v>403</v>
      </c>
      <c r="B413" s="347" t="s">
        <v>501</v>
      </c>
      <c r="C413" s="328">
        <v>405.45</v>
      </c>
      <c r="D413" s="329">
        <v>409.81666666666661</v>
      </c>
      <c r="E413" s="329">
        <v>398.98333333333323</v>
      </c>
      <c r="F413" s="329">
        <v>392.51666666666665</v>
      </c>
      <c r="G413" s="329">
        <v>381.68333333333328</v>
      </c>
      <c r="H413" s="329">
        <v>416.28333333333319</v>
      </c>
      <c r="I413" s="329">
        <v>427.11666666666656</v>
      </c>
      <c r="J413" s="329">
        <v>433.58333333333314</v>
      </c>
      <c r="K413" s="328">
        <v>420.65</v>
      </c>
      <c r="L413" s="328">
        <v>403.35</v>
      </c>
      <c r="M413" s="328">
        <v>2.0514700000000001</v>
      </c>
      <c r="N413" s="1"/>
      <c r="O413" s="1"/>
    </row>
    <row r="414" spans="1:15" ht="12.75" customHeight="1">
      <c r="A414" s="30">
        <v>404</v>
      </c>
      <c r="B414" s="347" t="s">
        <v>191</v>
      </c>
      <c r="C414" s="328">
        <v>23932.65</v>
      </c>
      <c r="D414" s="329">
        <v>23929.55</v>
      </c>
      <c r="E414" s="329">
        <v>23659.1</v>
      </c>
      <c r="F414" s="329">
        <v>23385.55</v>
      </c>
      <c r="G414" s="329">
        <v>23115.1</v>
      </c>
      <c r="H414" s="329">
        <v>24203.1</v>
      </c>
      <c r="I414" s="329">
        <v>24473.550000000003</v>
      </c>
      <c r="J414" s="329">
        <v>24747.1</v>
      </c>
      <c r="K414" s="328">
        <v>24200</v>
      </c>
      <c r="L414" s="328">
        <v>23656</v>
      </c>
      <c r="M414" s="328">
        <v>0.44055</v>
      </c>
      <c r="N414" s="1"/>
      <c r="O414" s="1"/>
    </row>
    <row r="415" spans="1:15" ht="12.75" customHeight="1">
      <c r="A415" s="30">
        <v>405</v>
      </c>
      <c r="B415" s="347" t="s">
        <v>503</v>
      </c>
      <c r="C415" s="328">
        <v>1543.95</v>
      </c>
      <c r="D415" s="329">
        <v>1552.8</v>
      </c>
      <c r="E415" s="329">
        <v>1495.75</v>
      </c>
      <c r="F415" s="329">
        <v>1447.55</v>
      </c>
      <c r="G415" s="329">
        <v>1390.5</v>
      </c>
      <c r="H415" s="329">
        <v>1601</v>
      </c>
      <c r="I415" s="329">
        <v>1658.0499999999997</v>
      </c>
      <c r="J415" s="329">
        <v>1706.25</v>
      </c>
      <c r="K415" s="328">
        <v>1609.85</v>
      </c>
      <c r="L415" s="328">
        <v>1504.6</v>
      </c>
      <c r="M415" s="328">
        <v>0.37707000000000002</v>
      </c>
      <c r="N415" s="1"/>
      <c r="O415" s="1"/>
    </row>
    <row r="416" spans="1:15" ht="12.75" customHeight="1">
      <c r="A416" s="30">
        <v>406</v>
      </c>
      <c r="B416" s="347" t="s">
        <v>192</v>
      </c>
      <c r="C416" s="328">
        <v>2372.1999999999998</v>
      </c>
      <c r="D416" s="329">
        <v>2366.65</v>
      </c>
      <c r="E416" s="329">
        <v>2340.5500000000002</v>
      </c>
      <c r="F416" s="329">
        <v>2308.9</v>
      </c>
      <c r="G416" s="329">
        <v>2282.8000000000002</v>
      </c>
      <c r="H416" s="329">
        <v>2398.3000000000002</v>
      </c>
      <c r="I416" s="329">
        <v>2424.3999999999996</v>
      </c>
      <c r="J416" s="329">
        <v>2456.0500000000002</v>
      </c>
      <c r="K416" s="328">
        <v>2392.75</v>
      </c>
      <c r="L416" s="328">
        <v>2335</v>
      </c>
      <c r="M416" s="328">
        <v>2.2261799999999998</v>
      </c>
      <c r="N416" s="1"/>
      <c r="O416" s="1"/>
    </row>
    <row r="417" spans="1:15" ht="12.75" customHeight="1">
      <c r="A417" s="30">
        <v>407</v>
      </c>
      <c r="B417" s="347" t="s">
        <v>493</v>
      </c>
      <c r="C417" s="328">
        <v>450.4</v>
      </c>
      <c r="D417" s="329">
        <v>450.9666666666667</v>
      </c>
      <c r="E417" s="329">
        <v>446.43333333333339</v>
      </c>
      <c r="F417" s="329">
        <v>442.4666666666667</v>
      </c>
      <c r="G417" s="329">
        <v>437.93333333333339</v>
      </c>
      <c r="H417" s="329">
        <v>454.93333333333339</v>
      </c>
      <c r="I417" s="329">
        <v>459.4666666666667</v>
      </c>
      <c r="J417" s="329">
        <v>463.43333333333339</v>
      </c>
      <c r="K417" s="328">
        <v>455.5</v>
      </c>
      <c r="L417" s="328">
        <v>447</v>
      </c>
      <c r="M417" s="328">
        <v>0.58919999999999995</v>
      </c>
      <c r="N417" s="1"/>
      <c r="O417" s="1"/>
    </row>
    <row r="418" spans="1:15" ht="12.75" customHeight="1">
      <c r="A418" s="30">
        <v>408</v>
      </c>
      <c r="B418" s="347" t="s">
        <v>494</v>
      </c>
      <c r="C418" s="328">
        <v>29</v>
      </c>
      <c r="D418" s="329">
        <v>28.866666666666664</v>
      </c>
      <c r="E418" s="329">
        <v>28.583333333333329</v>
      </c>
      <c r="F418" s="329">
        <v>28.166666666666664</v>
      </c>
      <c r="G418" s="329">
        <v>27.883333333333329</v>
      </c>
      <c r="H418" s="329">
        <v>29.283333333333328</v>
      </c>
      <c r="I418" s="329">
        <v>29.566666666666666</v>
      </c>
      <c r="J418" s="329">
        <v>29.983333333333327</v>
      </c>
      <c r="K418" s="328">
        <v>29.15</v>
      </c>
      <c r="L418" s="328">
        <v>28.45</v>
      </c>
      <c r="M418" s="328">
        <v>28.692070000000001</v>
      </c>
      <c r="N418" s="1"/>
      <c r="O418" s="1"/>
    </row>
    <row r="419" spans="1:15" ht="12.75" customHeight="1">
      <c r="A419" s="30">
        <v>409</v>
      </c>
      <c r="B419" s="347" t="s">
        <v>495</v>
      </c>
      <c r="C419" s="328">
        <v>3455.85</v>
      </c>
      <c r="D419" s="329">
        <v>3477.8333333333335</v>
      </c>
      <c r="E419" s="329">
        <v>3398.0166666666669</v>
      </c>
      <c r="F419" s="329">
        <v>3340.1833333333334</v>
      </c>
      <c r="G419" s="329">
        <v>3260.3666666666668</v>
      </c>
      <c r="H419" s="329">
        <v>3535.666666666667</v>
      </c>
      <c r="I419" s="329">
        <v>3615.4833333333336</v>
      </c>
      <c r="J419" s="329">
        <v>3673.3166666666671</v>
      </c>
      <c r="K419" s="328">
        <v>3557.65</v>
      </c>
      <c r="L419" s="328">
        <v>3420</v>
      </c>
      <c r="M419" s="328">
        <v>0.60241999999999996</v>
      </c>
      <c r="N419" s="1"/>
      <c r="O419" s="1"/>
    </row>
    <row r="420" spans="1:15" ht="12.75" customHeight="1">
      <c r="A420" s="30">
        <v>410</v>
      </c>
      <c r="B420" s="347" t="s">
        <v>504</v>
      </c>
      <c r="C420" s="328">
        <v>761.3</v>
      </c>
      <c r="D420" s="329">
        <v>766.30000000000007</v>
      </c>
      <c r="E420" s="329">
        <v>753.00000000000011</v>
      </c>
      <c r="F420" s="329">
        <v>744.7</v>
      </c>
      <c r="G420" s="329">
        <v>731.40000000000009</v>
      </c>
      <c r="H420" s="329">
        <v>774.60000000000014</v>
      </c>
      <c r="I420" s="329">
        <v>787.90000000000009</v>
      </c>
      <c r="J420" s="329">
        <v>796.20000000000016</v>
      </c>
      <c r="K420" s="328">
        <v>779.6</v>
      </c>
      <c r="L420" s="328">
        <v>758</v>
      </c>
      <c r="M420" s="328">
        <v>1.48831</v>
      </c>
      <c r="N420" s="1"/>
      <c r="O420" s="1"/>
    </row>
    <row r="421" spans="1:15" ht="12.75" customHeight="1">
      <c r="A421" s="30">
        <v>411</v>
      </c>
      <c r="B421" s="347" t="s">
        <v>506</v>
      </c>
      <c r="C421" s="328">
        <v>687.5</v>
      </c>
      <c r="D421" s="329">
        <v>689.43333333333339</v>
      </c>
      <c r="E421" s="329">
        <v>669.56666666666683</v>
      </c>
      <c r="F421" s="329">
        <v>651.63333333333344</v>
      </c>
      <c r="G421" s="329">
        <v>631.76666666666688</v>
      </c>
      <c r="H421" s="329">
        <v>707.36666666666679</v>
      </c>
      <c r="I421" s="329">
        <v>727.23333333333335</v>
      </c>
      <c r="J421" s="329">
        <v>745.16666666666674</v>
      </c>
      <c r="K421" s="328">
        <v>709.3</v>
      </c>
      <c r="L421" s="328">
        <v>671.5</v>
      </c>
      <c r="M421" s="328">
        <v>1.05992</v>
      </c>
      <c r="N421" s="1"/>
      <c r="O421" s="1"/>
    </row>
    <row r="422" spans="1:15" ht="12.75" customHeight="1">
      <c r="A422" s="30">
        <v>412</v>
      </c>
      <c r="B422" s="347" t="s">
        <v>505</v>
      </c>
      <c r="C422" s="328">
        <v>2291.8000000000002</v>
      </c>
      <c r="D422" s="329">
        <v>2296.4333333333334</v>
      </c>
      <c r="E422" s="329">
        <v>2276.3666666666668</v>
      </c>
      <c r="F422" s="329">
        <v>2260.9333333333334</v>
      </c>
      <c r="G422" s="329">
        <v>2240.8666666666668</v>
      </c>
      <c r="H422" s="329">
        <v>2311.8666666666668</v>
      </c>
      <c r="I422" s="329">
        <v>2331.9333333333334</v>
      </c>
      <c r="J422" s="329">
        <v>2347.3666666666668</v>
      </c>
      <c r="K422" s="328">
        <v>2316.5</v>
      </c>
      <c r="L422" s="328">
        <v>2281</v>
      </c>
      <c r="M422" s="328">
        <v>0.13785</v>
      </c>
      <c r="N422" s="1"/>
      <c r="O422" s="1"/>
    </row>
    <row r="423" spans="1:15" ht="12.75" customHeight="1">
      <c r="A423" s="30">
        <v>413</v>
      </c>
      <c r="B423" s="347" t="s">
        <v>948</v>
      </c>
      <c r="C423" s="328">
        <v>621.79999999999995</v>
      </c>
      <c r="D423" s="329">
        <v>627.36666666666667</v>
      </c>
      <c r="E423" s="329">
        <v>612.43333333333339</v>
      </c>
      <c r="F423" s="329">
        <v>603.06666666666672</v>
      </c>
      <c r="G423" s="329">
        <v>588.13333333333344</v>
      </c>
      <c r="H423" s="329">
        <v>636.73333333333335</v>
      </c>
      <c r="I423" s="329">
        <v>651.66666666666652</v>
      </c>
      <c r="J423" s="329">
        <v>661.0333333333333</v>
      </c>
      <c r="K423" s="328">
        <v>642.29999999999995</v>
      </c>
      <c r="L423" s="328">
        <v>618</v>
      </c>
      <c r="M423" s="328">
        <v>9.3115500000000004</v>
      </c>
      <c r="N423" s="1"/>
      <c r="O423" s="1"/>
    </row>
    <row r="424" spans="1:15" ht="12.75" customHeight="1">
      <c r="A424" s="30">
        <v>414</v>
      </c>
      <c r="B424" s="347" t="s">
        <v>507</v>
      </c>
      <c r="C424" s="328">
        <v>732.65</v>
      </c>
      <c r="D424" s="329">
        <v>733.63333333333321</v>
      </c>
      <c r="E424" s="329">
        <v>726.81666666666638</v>
      </c>
      <c r="F424" s="329">
        <v>720.98333333333312</v>
      </c>
      <c r="G424" s="329">
        <v>714.16666666666629</v>
      </c>
      <c r="H424" s="329">
        <v>739.46666666666647</v>
      </c>
      <c r="I424" s="329">
        <v>746.2833333333333</v>
      </c>
      <c r="J424" s="329">
        <v>752.11666666666656</v>
      </c>
      <c r="K424" s="328">
        <v>740.45</v>
      </c>
      <c r="L424" s="328">
        <v>727.8</v>
      </c>
      <c r="M424" s="328">
        <v>0.76480999999999999</v>
      </c>
      <c r="N424" s="1"/>
      <c r="O424" s="1"/>
    </row>
    <row r="425" spans="1:15" ht="12.75" customHeight="1">
      <c r="A425" s="30">
        <v>415</v>
      </c>
      <c r="B425" s="347" t="s">
        <v>508</v>
      </c>
      <c r="C425" s="328">
        <v>357.45</v>
      </c>
      <c r="D425" s="329">
        <v>362.05</v>
      </c>
      <c r="E425" s="329">
        <v>349.3</v>
      </c>
      <c r="F425" s="329">
        <v>341.15</v>
      </c>
      <c r="G425" s="329">
        <v>328.4</v>
      </c>
      <c r="H425" s="329">
        <v>370.20000000000005</v>
      </c>
      <c r="I425" s="329">
        <v>382.95000000000005</v>
      </c>
      <c r="J425" s="329">
        <v>391.10000000000008</v>
      </c>
      <c r="K425" s="328">
        <v>374.8</v>
      </c>
      <c r="L425" s="328">
        <v>353.9</v>
      </c>
      <c r="M425" s="328">
        <v>1.68729</v>
      </c>
      <c r="N425" s="1"/>
      <c r="O425" s="1"/>
    </row>
    <row r="426" spans="1:15" ht="12.75" customHeight="1">
      <c r="A426" s="30">
        <v>416</v>
      </c>
      <c r="B426" s="347" t="s">
        <v>516</v>
      </c>
      <c r="C426" s="328">
        <v>264</v>
      </c>
      <c r="D426" s="329">
        <v>267.76666666666671</v>
      </c>
      <c r="E426" s="329">
        <v>258.33333333333343</v>
      </c>
      <c r="F426" s="329">
        <v>252.66666666666674</v>
      </c>
      <c r="G426" s="329">
        <v>243.23333333333346</v>
      </c>
      <c r="H426" s="329">
        <v>273.43333333333339</v>
      </c>
      <c r="I426" s="329">
        <v>282.86666666666667</v>
      </c>
      <c r="J426" s="329">
        <v>288.53333333333336</v>
      </c>
      <c r="K426" s="328">
        <v>277.2</v>
      </c>
      <c r="L426" s="328">
        <v>262.10000000000002</v>
      </c>
      <c r="M426" s="328">
        <v>4.0118999999999998</v>
      </c>
      <c r="N426" s="1"/>
      <c r="O426" s="1"/>
    </row>
    <row r="427" spans="1:15" ht="12.75" customHeight="1">
      <c r="A427" s="30">
        <v>417</v>
      </c>
      <c r="B427" s="347" t="s">
        <v>509</v>
      </c>
      <c r="C427" s="328">
        <v>59.65</v>
      </c>
      <c r="D427" s="329">
        <v>59.550000000000004</v>
      </c>
      <c r="E427" s="329">
        <v>59.000000000000007</v>
      </c>
      <c r="F427" s="329">
        <v>58.35</v>
      </c>
      <c r="G427" s="329">
        <v>57.800000000000004</v>
      </c>
      <c r="H427" s="329">
        <v>60.20000000000001</v>
      </c>
      <c r="I427" s="329">
        <v>60.750000000000007</v>
      </c>
      <c r="J427" s="329">
        <v>61.400000000000013</v>
      </c>
      <c r="K427" s="328">
        <v>60.1</v>
      </c>
      <c r="L427" s="328">
        <v>58.9</v>
      </c>
      <c r="M427" s="328">
        <v>22.39695</v>
      </c>
      <c r="N427" s="1"/>
      <c r="O427" s="1"/>
    </row>
    <row r="428" spans="1:15" ht="12.75" customHeight="1">
      <c r="A428" s="30">
        <v>418</v>
      </c>
      <c r="B428" s="347" t="s">
        <v>193</v>
      </c>
      <c r="C428" s="328">
        <v>2349.5500000000002</v>
      </c>
      <c r="D428" s="329">
        <v>2366.2166666666667</v>
      </c>
      <c r="E428" s="329">
        <v>2313.4333333333334</v>
      </c>
      <c r="F428" s="329">
        <v>2277.3166666666666</v>
      </c>
      <c r="G428" s="329">
        <v>2224.5333333333333</v>
      </c>
      <c r="H428" s="329">
        <v>2402.3333333333335</v>
      </c>
      <c r="I428" s="329">
        <v>2455.1166666666672</v>
      </c>
      <c r="J428" s="329">
        <v>2491.2333333333336</v>
      </c>
      <c r="K428" s="328">
        <v>2419</v>
      </c>
      <c r="L428" s="328">
        <v>2330.1</v>
      </c>
      <c r="M428" s="328">
        <v>7.1081300000000001</v>
      </c>
      <c r="N428" s="1"/>
      <c r="O428" s="1"/>
    </row>
    <row r="429" spans="1:15" ht="12.75" customHeight="1">
      <c r="A429" s="30">
        <v>419</v>
      </c>
      <c r="B429" s="347" t="s">
        <v>194</v>
      </c>
      <c r="C429" s="328">
        <v>1095.55</v>
      </c>
      <c r="D429" s="329">
        <v>1102.95</v>
      </c>
      <c r="E429" s="329">
        <v>1058.6000000000001</v>
      </c>
      <c r="F429" s="329">
        <v>1021.6500000000001</v>
      </c>
      <c r="G429" s="329">
        <v>977.30000000000018</v>
      </c>
      <c r="H429" s="329">
        <v>1139.9000000000001</v>
      </c>
      <c r="I429" s="329">
        <v>1184.25</v>
      </c>
      <c r="J429" s="329">
        <v>1221.2</v>
      </c>
      <c r="K429" s="328">
        <v>1147.3</v>
      </c>
      <c r="L429" s="328">
        <v>1066</v>
      </c>
      <c r="M429" s="328">
        <v>16.860199999999999</v>
      </c>
      <c r="N429" s="1"/>
      <c r="O429" s="1"/>
    </row>
    <row r="430" spans="1:15" ht="12.75" customHeight="1">
      <c r="A430" s="30">
        <v>420</v>
      </c>
      <c r="B430" s="347" t="s">
        <v>513</v>
      </c>
      <c r="C430" s="328">
        <v>320.3</v>
      </c>
      <c r="D430" s="329">
        <v>320.59999999999997</v>
      </c>
      <c r="E430" s="329">
        <v>316.89999999999992</v>
      </c>
      <c r="F430" s="329">
        <v>313.49999999999994</v>
      </c>
      <c r="G430" s="329">
        <v>309.7999999999999</v>
      </c>
      <c r="H430" s="329">
        <v>323.99999999999994</v>
      </c>
      <c r="I430" s="329">
        <v>327.7</v>
      </c>
      <c r="J430" s="329">
        <v>331.09999999999997</v>
      </c>
      <c r="K430" s="328">
        <v>324.3</v>
      </c>
      <c r="L430" s="328">
        <v>317.2</v>
      </c>
      <c r="M430" s="328">
        <v>10.2486</v>
      </c>
      <c r="N430" s="1"/>
      <c r="O430" s="1"/>
    </row>
    <row r="431" spans="1:15" ht="12.75" customHeight="1">
      <c r="A431" s="30">
        <v>421</v>
      </c>
      <c r="B431" s="347" t="s">
        <v>510</v>
      </c>
      <c r="C431" s="328">
        <v>89.6</v>
      </c>
      <c r="D431" s="329">
        <v>89.866666666666674</v>
      </c>
      <c r="E431" s="329">
        <v>88.733333333333348</v>
      </c>
      <c r="F431" s="329">
        <v>87.866666666666674</v>
      </c>
      <c r="G431" s="329">
        <v>86.733333333333348</v>
      </c>
      <c r="H431" s="329">
        <v>90.733333333333348</v>
      </c>
      <c r="I431" s="329">
        <v>91.866666666666674</v>
      </c>
      <c r="J431" s="329">
        <v>92.733333333333348</v>
      </c>
      <c r="K431" s="328">
        <v>91</v>
      </c>
      <c r="L431" s="328">
        <v>89</v>
      </c>
      <c r="M431" s="328">
        <v>1.2266999999999999</v>
      </c>
      <c r="N431" s="1"/>
      <c r="O431" s="1"/>
    </row>
    <row r="432" spans="1:15" ht="12.75" customHeight="1">
      <c r="A432" s="30">
        <v>422</v>
      </c>
      <c r="B432" s="347" t="s">
        <v>512</v>
      </c>
      <c r="C432" s="328">
        <v>180.7</v>
      </c>
      <c r="D432" s="329">
        <v>179.11666666666667</v>
      </c>
      <c r="E432" s="329">
        <v>176.43333333333334</v>
      </c>
      <c r="F432" s="329">
        <v>172.16666666666666</v>
      </c>
      <c r="G432" s="329">
        <v>169.48333333333332</v>
      </c>
      <c r="H432" s="329">
        <v>183.38333333333335</v>
      </c>
      <c r="I432" s="329">
        <v>186.06666666666669</v>
      </c>
      <c r="J432" s="329">
        <v>190.33333333333337</v>
      </c>
      <c r="K432" s="328">
        <v>181.8</v>
      </c>
      <c r="L432" s="328">
        <v>174.85</v>
      </c>
      <c r="M432" s="328">
        <v>7.7547600000000001</v>
      </c>
      <c r="N432" s="1"/>
      <c r="O432" s="1"/>
    </row>
    <row r="433" spans="1:15" ht="12.75" customHeight="1">
      <c r="A433" s="30">
        <v>423</v>
      </c>
      <c r="B433" s="347" t="s">
        <v>514</v>
      </c>
      <c r="C433" s="328">
        <v>536.79999999999995</v>
      </c>
      <c r="D433" s="329">
        <v>537.93333333333328</v>
      </c>
      <c r="E433" s="329">
        <v>524.86666666666656</v>
      </c>
      <c r="F433" s="329">
        <v>512.93333333333328</v>
      </c>
      <c r="G433" s="329">
        <v>499.86666666666656</v>
      </c>
      <c r="H433" s="329">
        <v>549.86666666666656</v>
      </c>
      <c r="I433" s="329">
        <v>562.93333333333339</v>
      </c>
      <c r="J433" s="329">
        <v>574.86666666666656</v>
      </c>
      <c r="K433" s="328">
        <v>551</v>
      </c>
      <c r="L433" s="328">
        <v>526</v>
      </c>
      <c r="M433" s="328">
        <v>0.79498000000000002</v>
      </c>
      <c r="N433" s="1"/>
      <c r="O433" s="1"/>
    </row>
    <row r="434" spans="1:15" ht="12.75" customHeight="1">
      <c r="A434" s="30">
        <v>424</v>
      </c>
      <c r="B434" s="347" t="s">
        <v>515</v>
      </c>
      <c r="C434" s="328">
        <v>370.3</v>
      </c>
      <c r="D434" s="329">
        <v>372.55</v>
      </c>
      <c r="E434" s="329">
        <v>365.75</v>
      </c>
      <c r="F434" s="329">
        <v>361.2</v>
      </c>
      <c r="G434" s="329">
        <v>354.4</v>
      </c>
      <c r="H434" s="329">
        <v>377.1</v>
      </c>
      <c r="I434" s="329">
        <v>383.90000000000009</v>
      </c>
      <c r="J434" s="329">
        <v>388.45000000000005</v>
      </c>
      <c r="K434" s="328">
        <v>379.35</v>
      </c>
      <c r="L434" s="328">
        <v>368</v>
      </c>
      <c r="M434" s="328">
        <v>1.8067500000000001</v>
      </c>
      <c r="N434" s="1"/>
      <c r="O434" s="1"/>
    </row>
    <row r="435" spans="1:15" ht="12.75" customHeight="1">
      <c r="A435" s="30">
        <v>425</v>
      </c>
      <c r="B435" s="347" t="s">
        <v>517</v>
      </c>
      <c r="C435" s="328">
        <v>1860.55</v>
      </c>
      <c r="D435" s="329">
        <v>1863.5166666666667</v>
      </c>
      <c r="E435" s="329">
        <v>1837.0333333333333</v>
      </c>
      <c r="F435" s="329">
        <v>1813.5166666666667</v>
      </c>
      <c r="G435" s="329">
        <v>1787.0333333333333</v>
      </c>
      <c r="H435" s="329">
        <v>1887.0333333333333</v>
      </c>
      <c r="I435" s="329">
        <v>1913.5166666666664</v>
      </c>
      <c r="J435" s="329">
        <v>1937.0333333333333</v>
      </c>
      <c r="K435" s="328">
        <v>1890</v>
      </c>
      <c r="L435" s="328">
        <v>1840</v>
      </c>
      <c r="M435" s="328">
        <v>0.14047000000000001</v>
      </c>
      <c r="N435" s="1"/>
      <c r="O435" s="1"/>
    </row>
    <row r="436" spans="1:15" ht="12.75" customHeight="1">
      <c r="A436" s="30">
        <v>426</v>
      </c>
      <c r="B436" s="347" t="s">
        <v>518</v>
      </c>
      <c r="C436" s="328">
        <v>834.6</v>
      </c>
      <c r="D436" s="329">
        <v>837.66666666666663</v>
      </c>
      <c r="E436" s="329">
        <v>820.48333333333323</v>
      </c>
      <c r="F436" s="329">
        <v>806.36666666666656</v>
      </c>
      <c r="G436" s="329">
        <v>789.18333333333317</v>
      </c>
      <c r="H436" s="329">
        <v>851.7833333333333</v>
      </c>
      <c r="I436" s="329">
        <v>868.9666666666667</v>
      </c>
      <c r="J436" s="329">
        <v>883.08333333333337</v>
      </c>
      <c r="K436" s="328">
        <v>854.85</v>
      </c>
      <c r="L436" s="328">
        <v>823.55</v>
      </c>
      <c r="M436" s="328">
        <v>0.39315</v>
      </c>
      <c r="N436" s="1"/>
      <c r="O436" s="1"/>
    </row>
    <row r="437" spans="1:15" ht="12.75" customHeight="1">
      <c r="A437" s="30">
        <v>427</v>
      </c>
      <c r="B437" s="347" t="s">
        <v>195</v>
      </c>
      <c r="C437" s="328">
        <v>820.9</v>
      </c>
      <c r="D437" s="329">
        <v>827.18333333333339</v>
      </c>
      <c r="E437" s="329">
        <v>809.41666666666674</v>
      </c>
      <c r="F437" s="329">
        <v>797.93333333333339</v>
      </c>
      <c r="G437" s="329">
        <v>780.16666666666674</v>
      </c>
      <c r="H437" s="329">
        <v>838.66666666666674</v>
      </c>
      <c r="I437" s="329">
        <v>856.43333333333339</v>
      </c>
      <c r="J437" s="329">
        <v>867.91666666666674</v>
      </c>
      <c r="K437" s="328">
        <v>844.95</v>
      </c>
      <c r="L437" s="328">
        <v>815.7</v>
      </c>
      <c r="M437" s="328">
        <v>38.070360000000001</v>
      </c>
      <c r="N437" s="1"/>
      <c r="O437" s="1"/>
    </row>
    <row r="438" spans="1:15" ht="12.75" customHeight="1">
      <c r="A438" s="30">
        <v>428</v>
      </c>
      <c r="B438" s="347" t="s">
        <v>519</v>
      </c>
      <c r="C438" s="328">
        <v>479.95</v>
      </c>
      <c r="D438" s="329">
        <v>477.81666666666666</v>
      </c>
      <c r="E438" s="329">
        <v>472.88333333333333</v>
      </c>
      <c r="F438" s="329">
        <v>465.81666666666666</v>
      </c>
      <c r="G438" s="329">
        <v>460.88333333333333</v>
      </c>
      <c r="H438" s="329">
        <v>484.88333333333333</v>
      </c>
      <c r="I438" s="329">
        <v>489.81666666666661</v>
      </c>
      <c r="J438" s="329">
        <v>496.88333333333333</v>
      </c>
      <c r="K438" s="328">
        <v>482.75</v>
      </c>
      <c r="L438" s="328">
        <v>470.75</v>
      </c>
      <c r="M438" s="328">
        <v>2.76363</v>
      </c>
      <c r="N438" s="1"/>
      <c r="O438" s="1"/>
    </row>
    <row r="439" spans="1:15" ht="12.75" customHeight="1">
      <c r="A439" s="30">
        <v>429</v>
      </c>
      <c r="B439" s="347" t="s">
        <v>196</v>
      </c>
      <c r="C439" s="328">
        <v>453.6</v>
      </c>
      <c r="D439" s="329">
        <v>451.7</v>
      </c>
      <c r="E439" s="329">
        <v>443.9</v>
      </c>
      <c r="F439" s="329">
        <v>434.2</v>
      </c>
      <c r="G439" s="329">
        <v>426.4</v>
      </c>
      <c r="H439" s="329">
        <v>461.4</v>
      </c>
      <c r="I439" s="329">
        <v>469.20000000000005</v>
      </c>
      <c r="J439" s="329">
        <v>478.9</v>
      </c>
      <c r="K439" s="328">
        <v>459.5</v>
      </c>
      <c r="L439" s="328">
        <v>442</v>
      </c>
      <c r="M439" s="328">
        <v>9.8580100000000002</v>
      </c>
      <c r="N439" s="1"/>
      <c r="O439" s="1"/>
    </row>
    <row r="440" spans="1:15" ht="12.75" customHeight="1">
      <c r="A440" s="30">
        <v>430</v>
      </c>
      <c r="B440" s="347" t="s">
        <v>522</v>
      </c>
      <c r="C440" s="328">
        <v>663.65</v>
      </c>
      <c r="D440" s="329">
        <v>664.05000000000007</v>
      </c>
      <c r="E440" s="329">
        <v>656.60000000000014</v>
      </c>
      <c r="F440" s="329">
        <v>649.55000000000007</v>
      </c>
      <c r="G440" s="329">
        <v>642.10000000000014</v>
      </c>
      <c r="H440" s="329">
        <v>671.10000000000014</v>
      </c>
      <c r="I440" s="329">
        <v>678.55000000000018</v>
      </c>
      <c r="J440" s="329">
        <v>685.60000000000014</v>
      </c>
      <c r="K440" s="328">
        <v>671.5</v>
      </c>
      <c r="L440" s="328">
        <v>657</v>
      </c>
      <c r="M440" s="328">
        <v>0.38246000000000002</v>
      </c>
      <c r="N440" s="1"/>
      <c r="O440" s="1"/>
    </row>
    <row r="441" spans="1:15" ht="12.75" customHeight="1">
      <c r="A441" s="30">
        <v>431</v>
      </c>
      <c r="B441" s="347" t="s">
        <v>520</v>
      </c>
      <c r="C441" s="328">
        <v>300.2</v>
      </c>
      <c r="D441" s="329">
        <v>302.73333333333335</v>
      </c>
      <c r="E441" s="329">
        <v>295.4666666666667</v>
      </c>
      <c r="F441" s="329">
        <v>290.73333333333335</v>
      </c>
      <c r="G441" s="329">
        <v>283.4666666666667</v>
      </c>
      <c r="H441" s="329">
        <v>307.4666666666667</v>
      </c>
      <c r="I441" s="329">
        <v>314.73333333333335</v>
      </c>
      <c r="J441" s="329">
        <v>319.4666666666667</v>
      </c>
      <c r="K441" s="328">
        <v>310</v>
      </c>
      <c r="L441" s="328">
        <v>298</v>
      </c>
      <c r="M441" s="328">
        <v>2.2984100000000001</v>
      </c>
      <c r="N441" s="1"/>
      <c r="O441" s="1"/>
    </row>
    <row r="442" spans="1:15" ht="12.75" customHeight="1">
      <c r="A442" s="30">
        <v>432</v>
      </c>
      <c r="B442" s="347" t="s">
        <v>521</v>
      </c>
      <c r="C442" s="328">
        <v>2016.65</v>
      </c>
      <c r="D442" s="329">
        <v>2021.0333333333335</v>
      </c>
      <c r="E442" s="329">
        <v>1993.416666666667</v>
      </c>
      <c r="F442" s="329">
        <v>1970.1833333333334</v>
      </c>
      <c r="G442" s="329">
        <v>1942.5666666666668</v>
      </c>
      <c r="H442" s="329">
        <v>2044.2666666666671</v>
      </c>
      <c r="I442" s="329">
        <v>2071.8833333333332</v>
      </c>
      <c r="J442" s="329">
        <v>2095.1166666666672</v>
      </c>
      <c r="K442" s="328">
        <v>2048.65</v>
      </c>
      <c r="L442" s="328">
        <v>1997.8</v>
      </c>
      <c r="M442" s="328">
        <v>1.25874</v>
      </c>
      <c r="N442" s="1"/>
      <c r="O442" s="1"/>
    </row>
    <row r="443" spans="1:15" ht="12.75" customHeight="1">
      <c r="A443" s="30">
        <v>433</v>
      </c>
      <c r="B443" s="347" t="s">
        <v>523</v>
      </c>
      <c r="C443" s="328">
        <v>519.1</v>
      </c>
      <c r="D443" s="329">
        <v>514.08333333333337</v>
      </c>
      <c r="E443" s="329">
        <v>504.66666666666674</v>
      </c>
      <c r="F443" s="329">
        <v>490.23333333333335</v>
      </c>
      <c r="G443" s="329">
        <v>480.81666666666672</v>
      </c>
      <c r="H443" s="329">
        <v>528.51666666666677</v>
      </c>
      <c r="I443" s="329">
        <v>537.93333333333351</v>
      </c>
      <c r="J443" s="329">
        <v>552.36666666666679</v>
      </c>
      <c r="K443" s="328">
        <v>523.5</v>
      </c>
      <c r="L443" s="328">
        <v>499.65</v>
      </c>
      <c r="M443" s="328">
        <v>2.0299499999999999</v>
      </c>
      <c r="N443" s="1"/>
      <c r="O443" s="1"/>
    </row>
    <row r="444" spans="1:15" ht="12.75" customHeight="1">
      <c r="A444" s="30">
        <v>434</v>
      </c>
      <c r="B444" s="347" t="s">
        <v>524</v>
      </c>
      <c r="C444" s="328">
        <v>9.75</v>
      </c>
      <c r="D444" s="329">
        <v>9.5833333333333339</v>
      </c>
      <c r="E444" s="329">
        <v>9.3166666666666682</v>
      </c>
      <c r="F444" s="329">
        <v>8.8833333333333346</v>
      </c>
      <c r="G444" s="329">
        <v>8.6166666666666689</v>
      </c>
      <c r="H444" s="329">
        <v>10.016666666666667</v>
      </c>
      <c r="I444" s="329">
        <v>10.283333333333333</v>
      </c>
      <c r="J444" s="329">
        <v>10.716666666666667</v>
      </c>
      <c r="K444" s="328">
        <v>9.85</v>
      </c>
      <c r="L444" s="328">
        <v>9.15</v>
      </c>
      <c r="M444" s="328">
        <v>583.64653999999996</v>
      </c>
      <c r="N444" s="1"/>
      <c r="O444" s="1"/>
    </row>
    <row r="445" spans="1:15" ht="12.75" customHeight="1">
      <c r="A445" s="30">
        <v>435</v>
      </c>
      <c r="B445" s="347" t="s">
        <v>511</v>
      </c>
      <c r="C445" s="328">
        <v>320</v>
      </c>
      <c r="D445" s="329">
        <v>321.33333333333331</v>
      </c>
      <c r="E445" s="329">
        <v>313.66666666666663</v>
      </c>
      <c r="F445" s="329">
        <v>307.33333333333331</v>
      </c>
      <c r="G445" s="329">
        <v>299.66666666666663</v>
      </c>
      <c r="H445" s="329">
        <v>327.66666666666663</v>
      </c>
      <c r="I445" s="329">
        <v>335.33333333333326</v>
      </c>
      <c r="J445" s="329">
        <v>341.66666666666663</v>
      </c>
      <c r="K445" s="328">
        <v>329</v>
      </c>
      <c r="L445" s="328">
        <v>315</v>
      </c>
      <c r="M445" s="328">
        <v>2.7842099999999999</v>
      </c>
      <c r="N445" s="1"/>
      <c r="O445" s="1"/>
    </row>
    <row r="446" spans="1:15" ht="12.75" customHeight="1">
      <c r="A446" s="30">
        <v>436</v>
      </c>
      <c r="B446" s="347" t="s">
        <v>525</v>
      </c>
      <c r="C446" s="328">
        <v>979.05</v>
      </c>
      <c r="D446" s="329">
        <v>984.69999999999993</v>
      </c>
      <c r="E446" s="329">
        <v>965.39999999999986</v>
      </c>
      <c r="F446" s="329">
        <v>951.74999999999989</v>
      </c>
      <c r="G446" s="329">
        <v>932.44999999999982</v>
      </c>
      <c r="H446" s="329">
        <v>998.34999999999991</v>
      </c>
      <c r="I446" s="329">
        <v>1017.6499999999999</v>
      </c>
      <c r="J446" s="329">
        <v>1031.3</v>
      </c>
      <c r="K446" s="328">
        <v>1004</v>
      </c>
      <c r="L446" s="328">
        <v>971.05</v>
      </c>
      <c r="M446" s="328">
        <v>0.31380999999999998</v>
      </c>
      <c r="N446" s="1"/>
      <c r="O446" s="1"/>
    </row>
    <row r="447" spans="1:15" ht="12.75" customHeight="1">
      <c r="A447" s="30">
        <v>437</v>
      </c>
      <c r="B447" s="347" t="s">
        <v>277</v>
      </c>
      <c r="C447" s="328">
        <v>539.45000000000005</v>
      </c>
      <c r="D447" s="329">
        <v>539.94999999999993</v>
      </c>
      <c r="E447" s="329">
        <v>533.14999999999986</v>
      </c>
      <c r="F447" s="329">
        <v>526.84999999999991</v>
      </c>
      <c r="G447" s="329">
        <v>520.04999999999984</v>
      </c>
      <c r="H447" s="329">
        <v>546.24999999999989</v>
      </c>
      <c r="I447" s="329">
        <v>553.04999999999984</v>
      </c>
      <c r="J447" s="329">
        <v>559.34999999999991</v>
      </c>
      <c r="K447" s="328">
        <v>546.75</v>
      </c>
      <c r="L447" s="328">
        <v>533.65</v>
      </c>
      <c r="M447" s="328">
        <v>3.26294</v>
      </c>
      <c r="N447" s="1"/>
      <c r="O447" s="1"/>
    </row>
    <row r="448" spans="1:15" ht="12.75" customHeight="1">
      <c r="A448" s="30">
        <v>438</v>
      </c>
      <c r="B448" s="347" t="s">
        <v>530</v>
      </c>
      <c r="C448" s="328">
        <v>1542.15</v>
      </c>
      <c r="D448" s="329">
        <v>1567.3833333333332</v>
      </c>
      <c r="E448" s="329">
        <v>1509.7666666666664</v>
      </c>
      <c r="F448" s="329">
        <v>1477.3833333333332</v>
      </c>
      <c r="G448" s="329">
        <v>1419.7666666666664</v>
      </c>
      <c r="H448" s="329">
        <v>1599.7666666666664</v>
      </c>
      <c r="I448" s="329">
        <v>1657.3833333333332</v>
      </c>
      <c r="J448" s="329">
        <v>1689.7666666666664</v>
      </c>
      <c r="K448" s="328">
        <v>1625</v>
      </c>
      <c r="L448" s="328">
        <v>1535</v>
      </c>
      <c r="M448" s="328">
        <v>3.1986400000000001</v>
      </c>
      <c r="N448" s="1"/>
      <c r="O448" s="1"/>
    </row>
    <row r="449" spans="1:15" ht="12.75" customHeight="1">
      <c r="A449" s="30">
        <v>439</v>
      </c>
      <c r="B449" s="347" t="s">
        <v>531</v>
      </c>
      <c r="C449" s="328">
        <v>11558.3</v>
      </c>
      <c r="D449" s="329">
        <v>11684.716666666667</v>
      </c>
      <c r="E449" s="329">
        <v>11389.433333333334</v>
      </c>
      <c r="F449" s="329">
        <v>11220.566666666668</v>
      </c>
      <c r="G449" s="329">
        <v>10925.283333333335</v>
      </c>
      <c r="H449" s="329">
        <v>11853.583333333334</v>
      </c>
      <c r="I449" s="329">
        <v>12148.866666666667</v>
      </c>
      <c r="J449" s="329">
        <v>12317.733333333334</v>
      </c>
      <c r="K449" s="328">
        <v>11980</v>
      </c>
      <c r="L449" s="328">
        <v>11515.85</v>
      </c>
      <c r="M449" s="328">
        <v>8.09E-3</v>
      </c>
      <c r="N449" s="1"/>
      <c r="O449" s="1"/>
    </row>
    <row r="450" spans="1:15" ht="12.75" customHeight="1">
      <c r="A450" s="30">
        <v>440</v>
      </c>
      <c r="B450" s="347" t="s">
        <v>197</v>
      </c>
      <c r="C450" s="328">
        <v>855.85</v>
      </c>
      <c r="D450" s="329">
        <v>847.71666666666658</v>
      </c>
      <c r="E450" s="329">
        <v>836.18333333333317</v>
      </c>
      <c r="F450" s="329">
        <v>816.51666666666654</v>
      </c>
      <c r="G450" s="329">
        <v>804.98333333333312</v>
      </c>
      <c r="H450" s="329">
        <v>867.38333333333321</v>
      </c>
      <c r="I450" s="329">
        <v>878.91666666666674</v>
      </c>
      <c r="J450" s="329">
        <v>898.58333333333326</v>
      </c>
      <c r="K450" s="328">
        <v>859.25</v>
      </c>
      <c r="L450" s="328">
        <v>828.05</v>
      </c>
      <c r="M450" s="328">
        <v>16.44989</v>
      </c>
      <c r="N450" s="1"/>
      <c r="O450" s="1"/>
    </row>
    <row r="451" spans="1:15" ht="12.75" customHeight="1">
      <c r="A451" s="30">
        <v>441</v>
      </c>
      <c r="B451" s="347" t="s">
        <v>532</v>
      </c>
      <c r="C451" s="328">
        <v>192.9</v>
      </c>
      <c r="D451" s="329">
        <v>193.9</v>
      </c>
      <c r="E451" s="329">
        <v>191</v>
      </c>
      <c r="F451" s="329">
        <v>189.1</v>
      </c>
      <c r="G451" s="329">
        <v>186.2</v>
      </c>
      <c r="H451" s="329">
        <v>195.8</v>
      </c>
      <c r="I451" s="329">
        <v>198.70000000000005</v>
      </c>
      <c r="J451" s="329">
        <v>200.60000000000002</v>
      </c>
      <c r="K451" s="328">
        <v>196.8</v>
      </c>
      <c r="L451" s="328">
        <v>192</v>
      </c>
      <c r="M451" s="328">
        <v>6.4864800000000002</v>
      </c>
      <c r="N451" s="1"/>
      <c r="O451" s="1"/>
    </row>
    <row r="452" spans="1:15" ht="12.75" customHeight="1">
      <c r="A452" s="30">
        <v>442</v>
      </c>
      <c r="B452" s="347" t="s">
        <v>533</v>
      </c>
      <c r="C452" s="328">
        <v>1177.2</v>
      </c>
      <c r="D452" s="329">
        <v>1184.0833333333333</v>
      </c>
      <c r="E452" s="329">
        <v>1163.1166666666666</v>
      </c>
      <c r="F452" s="329">
        <v>1149.0333333333333</v>
      </c>
      <c r="G452" s="329">
        <v>1128.0666666666666</v>
      </c>
      <c r="H452" s="329">
        <v>1198.1666666666665</v>
      </c>
      <c r="I452" s="329">
        <v>1219.1333333333332</v>
      </c>
      <c r="J452" s="329">
        <v>1233.2166666666665</v>
      </c>
      <c r="K452" s="328">
        <v>1205.05</v>
      </c>
      <c r="L452" s="328">
        <v>1170</v>
      </c>
      <c r="M452" s="328">
        <v>5.5516899999999998</v>
      </c>
      <c r="N452" s="1"/>
      <c r="O452" s="1"/>
    </row>
    <row r="453" spans="1:15" ht="12.75" customHeight="1">
      <c r="A453" s="30">
        <v>443</v>
      </c>
      <c r="B453" s="347" t="s">
        <v>198</v>
      </c>
      <c r="C453" s="328">
        <v>711</v>
      </c>
      <c r="D453" s="329">
        <v>710.38333333333321</v>
      </c>
      <c r="E453" s="329">
        <v>702.1666666666664</v>
      </c>
      <c r="F453" s="329">
        <v>693.33333333333314</v>
      </c>
      <c r="G453" s="329">
        <v>685.11666666666633</v>
      </c>
      <c r="H453" s="329">
        <v>719.21666666666647</v>
      </c>
      <c r="I453" s="329">
        <v>727.43333333333317</v>
      </c>
      <c r="J453" s="329">
        <v>736.26666666666654</v>
      </c>
      <c r="K453" s="328">
        <v>718.6</v>
      </c>
      <c r="L453" s="328">
        <v>701.55</v>
      </c>
      <c r="M453" s="328">
        <v>19.384409999999999</v>
      </c>
      <c r="N453" s="1"/>
      <c r="O453" s="1"/>
    </row>
    <row r="454" spans="1:15" ht="12.75" customHeight="1">
      <c r="A454" s="30">
        <v>444</v>
      </c>
      <c r="B454" s="347" t="s">
        <v>278</v>
      </c>
      <c r="C454" s="328">
        <v>6564.8</v>
      </c>
      <c r="D454" s="329">
        <v>6511.2833333333328</v>
      </c>
      <c r="E454" s="329">
        <v>6393.5666666666657</v>
      </c>
      <c r="F454" s="329">
        <v>6222.333333333333</v>
      </c>
      <c r="G454" s="329">
        <v>6104.6166666666659</v>
      </c>
      <c r="H454" s="329">
        <v>6682.5166666666655</v>
      </c>
      <c r="I454" s="329">
        <v>6800.2333333333327</v>
      </c>
      <c r="J454" s="329">
        <v>6971.4666666666653</v>
      </c>
      <c r="K454" s="328">
        <v>6629</v>
      </c>
      <c r="L454" s="328">
        <v>6340.05</v>
      </c>
      <c r="M454" s="328">
        <v>3.3074300000000001</v>
      </c>
      <c r="N454" s="1"/>
      <c r="O454" s="1"/>
    </row>
    <row r="455" spans="1:15" ht="12.75" customHeight="1">
      <c r="A455" s="30">
        <v>445</v>
      </c>
      <c r="B455" s="347" t="s">
        <v>199</v>
      </c>
      <c r="C455" s="328">
        <v>447.6</v>
      </c>
      <c r="D455" s="329">
        <v>448.8</v>
      </c>
      <c r="E455" s="329">
        <v>443.35</v>
      </c>
      <c r="F455" s="329">
        <v>439.1</v>
      </c>
      <c r="G455" s="329">
        <v>433.65000000000003</v>
      </c>
      <c r="H455" s="329">
        <v>453.05</v>
      </c>
      <c r="I455" s="329">
        <v>458.49999999999994</v>
      </c>
      <c r="J455" s="329">
        <v>462.75</v>
      </c>
      <c r="K455" s="328">
        <v>454.25</v>
      </c>
      <c r="L455" s="328">
        <v>444.55</v>
      </c>
      <c r="M455" s="328">
        <v>257.91134</v>
      </c>
      <c r="N455" s="1"/>
      <c r="O455" s="1"/>
    </row>
    <row r="456" spans="1:15" ht="12.75" customHeight="1">
      <c r="A456" s="30">
        <v>446</v>
      </c>
      <c r="B456" s="347" t="s">
        <v>534</v>
      </c>
      <c r="C456" s="328">
        <v>214.3</v>
      </c>
      <c r="D456" s="329">
        <v>214.31666666666669</v>
      </c>
      <c r="E456" s="329">
        <v>212.23333333333338</v>
      </c>
      <c r="F456" s="329">
        <v>210.16666666666669</v>
      </c>
      <c r="G456" s="329">
        <v>208.08333333333337</v>
      </c>
      <c r="H456" s="329">
        <v>216.38333333333338</v>
      </c>
      <c r="I456" s="329">
        <v>218.4666666666667</v>
      </c>
      <c r="J456" s="329">
        <v>220.53333333333339</v>
      </c>
      <c r="K456" s="328">
        <v>216.4</v>
      </c>
      <c r="L456" s="328">
        <v>212.25</v>
      </c>
      <c r="M456" s="328">
        <v>22.436610000000002</v>
      </c>
      <c r="N456" s="1"/>
      <c r="O456" s="1"/>
    </row>
    <row r="457" spans="1:15" ht="12.75" customHeight="1">
      <c r="A457" s="30">
        <v>447</v>
      </c>
      <c r="B457" s="347" t="s">
        <v>200</v>
      </c>
      <c r="C457" s="328">
        <v>225.4</v>
      </c>
      <c r="D457" s="329">
        <v>223.68333333333331</v>
      </c>
      <c r="E457" s="329">
        <v>220.11666666666662</v>
      </c>
      <c r="F457" s="329">
        <v>214.83333333333331</v>
      </c>
      <c r="G457" s="329">
        <v>211.26666666666662</v>
      </c>
      <c r="H457" s="329">
        <v>228.96666666666661</v>
      </c>
      <c r="I457" s="329">
        <v>232.53333333333327</v>
      </c>
      <c r="J457" s="329">
        <v>237.81666666666661</v>
      </c>
      <c r="K457" s="328">
        <v>227.25</v>
      </c>
      <c r="L457" s="328">
        <v>218.4</v>
      </c>
      <c r="M457" s="328">
        <v>282.97089</v>
      </c>
      <c r="N457" s="1"/>
      <c r="O457" s="1"/>
    </row>
    <row r="458" spans="1:15" ht="12.75" customHeight="1">
      <c r="A458" s="30">
        <v>448</v>
      </c>
      <c r="B458" s="347" t="s">
        <v>201</v>
      </c>
      <c r="C458" s="328">
        <v>1289.3499999999999</v>
      </c>
      <c r="D458" s="329">
        <v>1269.1666666666667</v>
      </c>
      <c r="E458" s="329">
        <v>1238.7333333333336</v>
      </c>
      <c r="F458" s="329">
        <v>1188.1166666666668</v>
      </c>
      <c r="G458" s="329">
        <v>1157.6833333333336</v>
      </c>
      <c r="H458" s="329">
        <v>1319.7833333333335</v>
      </c>
      <c r="I458" s="329">
        <v>1350.2166666666665</v>
      </c>
      <c r="J458" s="329">
        <v>1400.8333333333335</v>
      </c>
      <c r="K458" s="328">
        <v>1299.5999999999999</v>
      </c>
      <c r="L458" s="328">
        <v>1218.55</v>
      </c>
      <c r="M458" s="328">
        <v>248.47532000000001</v>
      </c>
      <c r="N458" s="1"/>
      <c r="O458" s="1"/>
    </row>
    <row r="459" spans="1:15" ht="12.75" customHeight="1">
      <c r="A459" s="30">
        <v>449</v>
      </c>
      <c r="B459" s="347" t="s">
        <v>849</v>
      </c>
      <c r="C459" s="328">
        <v>731.5</v>
      </c>
      <c r="D459" s="329">
        <v>729.75</v>
      </c>
      <c r="E459" s="329">
        <v>709.55</v>
      </c>
      <c r="F459" s="329">
        <v>687.59999999999991</v>
      </c>
      <c r="G459" s="329">
        <v>667.39999999999986</v>
      </c>
      <c r="H459" s="329">
        <v>751.7</v>
      </c>
      <c r="I459" s="329">
        <v>771.90000000000009</v>
      </c>
      <c r="J459" s="329">
        <v>793.85000000000014</v>
      </c>
      <c r="K459" s="328">
        <v>749.95</v>
      </c>
      <c r="L459" s="328">
        <v>707.8</v>
      </c>
      <c r="M459" s="328">
        <v>2.4050699999999998</v>
      </c>
      <c r="N459" s="1"/>
      <c r="O459" s="1"/>
    </row>
    <row r="460" spans="1:15" ht="12.75" customHeight="1">
      <c r="A460" s="30">
        <v>450</v>
      </c>
      <c r="B460" s="347" t="s">
        <v>526</v>
      </c>
      <c r="C460" s="328">
        <v>1758.95</v>
      </c>
      <c r="D460" s="329">
        <v>1763.6333333333332</v>
      </c>
      <c r="E460" s="329">
        <v>1732.4166666666665</v>
      </c>
      <c r="F460" s="329">
        <v>1705.8833333333332</v>
      </c>
      <c r="G460" s="329">
        <v>1674.6666666666665</v>
      </c>
      <c r="H460" s="329">
        <v>1790.1666666666665</v>
      </c>
      <c r="I460" s="329">
        <v>1821.3833333333332</v>
      </c>
      <c r="J460" s="329">
        <v>1847.9166666666665</v>
      </c>
      <c r="K460" s="328">
        <v>1794.85</v>
      </c>
      <c r="L460" s="328">
        <v>1737.1</v>
      </c>
      <c r="M460" s="328">
        <v>0.21087</v>
      </c>
      <c r="N460" s="1"/>
      <c r="O460" s="1"/>
    </row>
    <row r="461" spans="1:15" ht="12.75" customHeight="1">
      <c r="A461" s="30">
        <v>451</v>
      </c>
      <c r="B461" s="347" t="s">
        <v>527</v>
      </c>
      <c r="C461" s="328">
        <v>640.15</v>
      </c>
      <c r="D461" s="329">
        <v>640.05000000000007</v>
      </c>
      <c r="E461" s="329">
        <v>632.10000000000014</v>
      </c>
      <c r="F461" s="329">
        <v>624.05000000000007</v>
      </c>
      <c r="G461" s="329">
        <v>616.10000000000014</v>
      </c>
      <c r="H461" s="329">
        <v>648.10000000000014</v>
      </c>
      <c r="I461" s="329">
        <v>656.05000000000018</v>
      </c>
      <c r="J461" s="329">
        <v>664.10000000000014</v>
      </c>
      <c r="K461" s="328">
        <v>648</v>
      </c>
      <c r="L461" s="328">
        <v>632</v>
      </c>
      <c r="M461" s="328">
        <v>9.5589999999999994E-2</v>
      </c>
      <c r="N461" s="1"/>
      <c r="O461" s="1"/>
    </row>
    <row r="462" spans="1:15" ht="12.75" customHeight="1">
      <c r="A462" s="30">
        <v>452</v>
      </c>
      <c r="B462" s="347" t="s">
        <v>202</v>
      </c>
      <c r="C462" s="328">
        <v>3546.15</v>
      </c>
      <c r="D462" s="329">
        <v>3541.3666666666668</v>
      </c>
      <c r="E462" s="329">
        <v>3510.7833333333338</v>
      </c>
      <c r="F462" s="329">
        <v>3475.416666666667</v>
      </c>
      <c r="G462" s="329">
        <v>3444.8333333333339</v>
      </c>
      <c r="H462" s="329">
        <v>3576.7333333333336</v>
      </c>
      <c r="I462" s="329">
        <v>3607.3166666666666</v>
      </c>
      <c r="J462" s="329">
        <v>3642.6833333333334</v>
      </c>
      <c r="K462" s="328">
        <v>3571.95</v>
      </c>
      <c r="L462" s="328">
        <v>3506</v>
      </c>
      <c r="M462" s="328">
        <v>27.613409999999998</v>
      </c>
      <c r="N462" s="1"/>
      <c r="O462" s="1"/>
    </row>
    <row r="463" spans="1:15" ht="12.75" customHeight="1">
      <c r="A463" s="30">
        <v>453</v>
      </c>
      <c r="B463" s="347" t="s">
        <v>535</v>
      </c>
      <c r="C463" s="328">
        <v>4141.3</v>
      </c>
      <c r="D463" s="329">
        <v>4125.0333333333338</v>
      </c>
      <c r="E463" s="329">
        <v>4086.2666666666673</v>
      </c>
      <c r="F463" s="329">
        <v>4031.2333333333336</v>
      </c>
      <c r="G463" s="329">
        <v>3992.4666666666672</v>
      </c>
      <c r="H463" s="329">
        <v>4180.0666666666675</v>
      </c>
      <c r="I463" s="329">
        <v>4218.8333333333339</v>
      </c>
      <c r="J463" s="329">
        <v>4273.8666666666677</v>
      </c>
      <c r="K463" s="328">
        <v>4163.8</v>
      </c>
      <c r="L463" s="328">
        <v>4070</v>
      </c>
      <c r="M463" s="328">
        <v>6.3589999999999994E-2</v>
      </c>
      <c r="N463" s="1"/>
      <c r="O463" s="1"/>
    </row>
    <row r="464" spans="1:15" ht="12.75" customHeight="1">
      <c r="A464" s="30">
        <v>454</v>
      </c>
      <c r="B464" s="347" t="s">
        <v>203</v>
      </c>
      <c r="C464" s="328">
        <v>1394.35</v>
      </c>
      <c r="D464" s="329">
        <v>1399.2666666666667</v>
      </c>
      <c r="E464" s="329">
        <v>1377.8333333333333</v>
      </c>
      <c r="F464" s="329">
        <v>1361.3166666666666</v>
      </c>
      <c r="G464" s="329">
        <v>1339.8833333333332</v>
      </c>
      <c r="H464" s="329">
        <v>1415.7833333333333</v>
      </c>
      <c r="I464" s="329">
        <v>1437.2166666666667</v>
      </c>
      <c r="J464" s="329">
        <v>1453.7333333333333</v>
      </c>
      <c r="K464" s="328">
        <v>1420.7</v>
      </c>
      <c r="L464" s="328">
        <v>1382.75</v>
      </c>
      <c r="M464" s="328">
        <v>21.601900000000001</v>
      </c>
      <c r="N464" s="1"/>
      <c r="O464" s="1"/>
    </row>
    <row r="465" spans="1:15" ht="12.75" customHeight="1">
      <c r="A465" s="30">
        <v>455</v>
      </c>
      <c r="B465" s="347" t="s">
        <v>537</v>
      </c>
      <c r="C465" s="328">
        <v>1836.25</v>
      </c>
      <c r="D465" s="329">
        <v>1849.0666666666666</v>
      </c>
      <c r="E465" s="329">
        <v>1782.1833333333332</v>
      </c>
      <c r="F465" s="329">
        <v>1728.1166666666666</v>
      </c>
      <c r="G465" s="329">
        <v>1661.2333333333331</v>
      </c>
      <c r="H465" s="329">
        <v>1903.1333333333332</v>
      </c>
      <c r="I465" s="329">
        <v>1970.0166666666664</v>
      </c>
      <c r="J465" s="329">
        <v>2024.0833333333333</v>
      </c>
      <c r="K465" s="328">
        <v>1915.95</v>
      </c>
      <c r="L465" s="328">
        <v>1795</v>
      </c>
      <c r="M465" s="328">
        <v>0.70469000000000004</v>
      </c>
      <c r="N465" s="1"/>
      <c r="O465" s="1"/>
    </row>
    <row r="466" spans="1:15" ht="12.75" customHeight="1">
      <c r="A466" s="30">
        <v>456</v>
      </c>
      <c r="B466" s="347" t="s">
        <v>538</v>
      </c>
      <c r="C466" s="328">
        <v>841.25</v>
      </c>
      <c r="D466" s="329">
        <v>842</v>
      </c>
      <c r="E466" s="329">
        <v>831.55</v>
      </c>
      <c r="F466" s="329">
        <v>821.84999999999991</v>
      </c>
      <c r="G466" s="329">
        <v>811.39999999999986</v>
      </c>
      <c r="H466" s="329">
        <v>851.7</v>
      </c>
      <c r="I466" s="329">
        <v>862.15000000000009</v>
      </c>
      <c r="J466" s="329">
        <v>871.85000000000014</v>
      </c>
      <c r="K466" s="328">
        <v>852.45</v>
      </c>
      <c r="L466" s="328">
        <v>832.3</v>
      </c>
      <c r="M466" s="328">
        <v>0.58992999999999995</v>
      </c>
      <c r="N466" s="1"/>
      <c r="O466" s="1"/>
    </row>
    <row r="467" spans="1:15" ht="12.75" customHeight="1">
      <c r="A467" s="30">
        <v>457</v>
      </c>
      <c r="B467" s="347" t="s">
        <v>542</v>
      </c>
      <c r="C467" s="328">
        <v>1516.25</v>
      </c>
      <c r="D467" s="329">
        <v>1516.9833333333333</v>
      </c>
      <c r="E467" s="329">
        <v>1498.2666666666667</v>
      </c>
      <c r="F467" s="329">
        <v>1480.2833333333333</v>
      </c>
      <c r="G467" s="329">
        <v>1461.5666666666666</v>
      </c>
      <c r="H467" s="329">
        <v>1534.9666666666667</v>
      </c>
      <c r="I467" s="329">
        <v>1553.6833333333334</v>
      </c>
      <c r="J467" s="329">
        <v>1571.6666666666667</v>
      </c>
      <c r="K467" s="328">
        <v>1535.7</v>
      </c>
      <c r="L467" s="328">
        <v>1499</v>
      </c>
      <c r="M467" s="328">
        <v>6.6157000000000004</v>
      </c>
      <c r="N467" s="1"/>
      <c r="O467" s="1"/>
    </row>
    <row r="468" spans="1:15" ht="12.75" customHeight="1">
      <c r="A468" s="30">
        <v>458</v>
      </c>
      <c r="B468" s="347" t="s">
        <v>539</v>
      </c>
      <c r="C468" s="328">
        <v>2053.6</v>
      </c>
      <c r="D468" s="329">
        <v>2039.5500000000002</v>
      </c>
      <c r="E468" s="329">
        <v>2010.1000000000004</v>
      </c>
      <c r="F468" s="329">
        <v>1966.6000000000001</v>
      </c>
      <c r="G468" s="329">
        <v>1937.1500000000003</v>
      </c>
      <c r="H468" s="329">
        <v>2083.0500000000002</v>
      </c>
      <c r="I468" s="329">
        <v>2112.5</v>
      </c>
      <c r="J468" s="329">
        <v>2156.0000000000005</v>
      </c>
      <c r="K468" s="328">
        <v>2069</v>
      </c>
      <c r="L468" s="328">
        <v>1996.05</v>
      </c>
      <c r="M468" s="328">
        <v>0.43933</v>
      </c>
      <c r="N468" s="1"/>
      <c r="O468" s="1"/>
    </row>
    <row r="469" spans="1:15" ht="12.75" customHeight="1">
      <c r="A469" s="30">
        <v>459</v>
      </c>
      <c r="B469" s="347" t="s">
        <v>204</v>
      </c>
      <c r="C469" s="328">
        <v>2592.65</v>
      </c>
      <c r="D469" s="329">
        <v>2573.9333333333338</v>
      </c>
      <c r="E469" s="329">
        <v>2543.0666666666675</v>
      </c>
      <c r="F469" s="329">
        <v>2493.4833333333336</v>
      </c>
      <c r="G469" s="329">
        <v>2462.6166666666672</v>
      </c>
      <c r="H469" s="329">
        <v>2623.5166666666678</v>
      </c>
      <c r="I469" s="329">
        <v>2654.3833333333337</v>
      </c>
      <c r="J469" s="329">
        <v>2703.9666666666681</v>
      </c>
      <c r="K469" s="328">
        <v>2604.8000000000002</v>
      </c>
      <c r="L469" s="328">
        <v>2524.35</v>
      </c>
      <c r="M469" s="328">
        <v>35.36974</v>
      </c>
      <c r="N469" s="1"/>
      <c r="O469" s="1"/>
    </row>
    <row r="470" spans="1:15" ht="12.75" customHeight="1">
      <c r="A470" s="30">
        <v>460</v>
      </c>
      <c r="B470" s="347" t="s">
        <v>205</v>
      </c>
      <c r="C470" s="328">
        <v>2772.15</v>
      </c>
      <c r="D470" s="329">
        <v>2764.3666666666668</v>
      </c>
      <c r="E470" s="329">
        <v>2735.5833333333335</v>
      </c>
      <c r="F470" s="329">
        <v>2699.0166666666669</v>
      </c>
      <c r="G470" s="329">
        <v>2670.2333333333336</v>
      </c>
      <c r="H470" s="329">
        <v>2800.9333333333334</v>
      </c>
      <c r="I470" s="329">
        <v>2829.7166666666662</v>
      </c>
      <c r="J470" s="329">
        <v>2866.2833333333333</v>
      </c>
      <c r="K470" s="328">
        <v>2793.15</v>
      </c>
      <c r="L470" s="328">
        <v>2727.8</v>
      </c>
      <c r="M470" s="328">
        <v>1.1022099999999999</v>
      </c>
      <c r="N470" s="1"/>
      <c r="O470" s="1"/>
    </row>
    <row r="471" spans="1:15" ht="12.75" customHeight="1">
      <c r="A471" s="30">
        <v>461</v>
      </c>
      <c r="B471" s="347" t="s">
        <v>206</v>
      </c>
      <c r="C471" s="328">
        <v>479.5</v>
      </c>
      <c r="D471" s="329">
        <v>477.33333333333331</v>
      </c>
      <c r="E471" s="329">
        <v>471.01666666666665</v>
      </c>
      <c r="F471" s="329">
        <v>462.53333333333336</v>
      </c>
      <c r="G471" s="329">
        <v>456.2166666666667</v>
      </c>
      <c r="H471" s="329">
        <v>485.81666666666661</v>
      </c>
      <c r="I471" s="329">
        <v>492.13333333333333</v>
      </c>
      <c r="J471" s="329">
        <v>500.61666666666656</v>
      </c>
      <c r="K471" s="328">
        <v>483.65</v>
      </c>
      <c r="L471" s="328">
        <v>468.85</v>
      </c>
      <c r="M471" s="328">
        <v>4.4316199999999997</v>
      </c>
      <c r="N471" s="1"/>
      <c r="O471" s="1"/>
    </row>
    <row r="472" spans="1:15" ht="12.75" customHeight="1">
      <c r="A472" s="30">
        <v>462</v>
      </c>
      <c r="B472" s="347" t="s">
        <v>207</v>
      </c>
      <c r="C472" s="328">
        <v>1105.0999999999999</v>
      </c>
      <c r="D472" s="329">
        <v>1100.95</v>
      </c>
      <c r="E472" s="329">
        <v>1084.2</v>
      </c>
      <c r="F472" s="329">
        <v>1063.3</v>
      </c>
      <c r="G472" s="329">
        <v>1046.55</v>
      </c>
      <c r="H472" s="329">
        <v>1121.8500000000001</v>
      </c>
      <c r="I472" s="329">
        <v>1138.6000000000001</v>
      </c>
      <c r="J472" s="329">
        <v>1159.5000000000002</v>
      </c>
      <c r="K472" s="328">
        <v>1117.7</v>
      </c>
      <c r="L472" s="328">
        <v>1080.05</v>
      </c>
      <c r="M472" s="328">
        <v>6.6127200000000004</v>
      </c>
      <c r="N472" s="1"/>
      <c r="O472" s="1"/>
    </row>
    <row r="473" spans="1:15" ht="12.75" customHeight="1">
      <c r="A473" s="30">
        <v>463</v>
      </c>
      <c r="B473" s="347" t="s">
        <v>540</v>
      </c>
      <c r="C473" s="328">
        <v>50.25</v>
      </c>
      <c r="D473" s="329">
        <v>50</v>
      </c>
      <c r="E473" s="329">
        <v>49.25</v>
      </c>
      <c r="F473" s="329">
        <v>48.25</v>
      </c>
      <c r="G473" s="329">
        <v>47.5</v>
      </c>
      <c r="H473" s="329">
        <v>51</v>
      </c>
      <c r="I473" s="329">
        <v>51.75</v>
      </c>
      <c r="J473" s="329">
        <v>52.75</v>
      </c>
      <c r="K473" s="328">
        <v>50.75</v>
      </c>
      <c r="L473" s="328">
        <v>49</v>
      </c>
      <c r="M473" s="328">
        <v>44.234810000000003</v>
      </c>
      <c r="N473" s="1"/>
      <c r="O473" s="1"/>
    </row>
    <row r="474" spans="1:15" ht="12.75" customHeight="1">
      <c r="A474" s="30">
        <v>464</v>
      </c>
      <c r="B474" s="347" t="s">
        <v>541</v>
      </c>
      <c r="C474" s="328">
        <v>179.45</v>
      </c>
      <c r="D474" s="329">
        <v>178.80000000000004</v>
      </c>
      <c r="E474" s="329">
        <v>174.70000000000007</v>
      </c>
      <c r="F474" s="329">
        <v>169.95000000000005</v>
      </c>
      <c r="G474" s="329">
        <v>165.85000000000008</v>
      </c>
      <c r="H474" s="329">
        <v>183.55000000000007</v>
      </c>
      <c r="I474" s="329">
        <v>187.65000000000003</v>
      </c>
      <c r="J474" s="329">
        <v>192.40000000000006</v>
      </c>
      <c r="K474" s="328">
        <v>182.9</v>
      </c>
      <c r="L474" s="328">
        <v>174.05</v>
      </c>
      <c r="M474" s="328">
        <v>2.4493299999999998</v>
      </c>
      <c r="N474" s="1"/>
      <c r="O474" s="1"/>
    </row>
    <row r="475" spans="1:15" ht="12.75" customHeight="1">
      <c r="A475" s="30">
        <v>465</v>
      </c>
      <c r="B475" s="347" t="s">
        <v>528</v>
      </c>
      <c r="C475" s="328">
        <v>792.45</v>
      </c>
      <c r="D475" s="329">
        <v>790.91666666666663</v>
      </c>
      <c r="E475" s="329">
        <v>784.43333333333328</v>
      </c>
      <c r="F475" s="329">
        <v>776.41666666666663</v>
      </c>
      <c r="G475" s="329">
        <v>769.93333333333328</v>
      </c>
      <c r="H475" s="329">
        <v>798.93333333333328</v>
      </c>
      <c r="I475" s="329">
        <v>805.41666666666663</v>
      </c>
      <c r="J475" s="329">
        <v>813.43333333333328</v>
      </c>
      <c r="K475" s="328">
        <v>797.4</v>
      </c>
      <c r="L475" s="328">
        <v>782.9</v>
      </c>
      <c r="M475" s="328">
        <v>0.47465000000000002</v>
      </c>
      <c r="N475" s="1"/>
      <c r="O475" s="1"/>
    </row>
    <row r="476" spans="1:15" ht="12.75" customHeight="1">
      <c r="A476" s="30">
        <v>466</v>
      </c>
      <c r="B476" s="347" t="s">
        <v>850</v>
      </c>
      <c r="C476" s="328">
        <v>113.75</v>
      </c>
      <c r="D476" s="329">
        <v>114.66666666666667</v>
      </c>
      <c r="E476" s="329">
        <v>110.83333333333334</v>
      </c>
      <c r="F476" s="329">
        <v>107.91666666666667</v>
      </c>
      <c r="G476" s="329">
        <v>104.08333333333334</v>
      </c>
      <c r="H476" s="329">
        <v>117.58333333333334</v>
      </c>
      <c r="I476" s="329">
        <v>121.41666666666669</v>
      </c>
      <c r="J476" s="329">
        <v>124.33333333333334</v>
      </c>
      <c r="K476" s="328">
        <v>118.5</v>
      </c>
      <c r="L476" s="328">
        <v>111.75</v>
      </c>
      <c r="M476" s="328">
        <v>58.280500000000004</v>
      </c>
      <c r="N476" s="1"/>
      <c r="O476" s="1"/>
    </row>
    <row r="477" spans="1:15" ht="12.75" customHeight="1">
      <c r="A477" s="30">
        <v>467</v>
      </c>
      <c r="B477" s="347" t="s">
        <v>529</v>
      </c>
      <c r="C477" s="328">
        <v>61.85</v>
      </c>
      <c r="D477" s="329">
        <v>61.5</v>
      </c>
      <c r="E477" s="329">
        <v>60.35</v>
      </c>
      <c r="F477" s="329">
        <v>58.85</v>
      </c>
      <c r="G477" s="329">
        <v>57.7</v>
      </c>
      <c r="H477" s="329">
        <v>63</v>
      </c>
      <c r="I477" s="329">
        <v>64.150000000000006</v>
      </c>
      <c r="J477" s="329">
        <v>65.650000000000006</v>
      </c>
      <c r="K477" s="328">
        <v>62.65</v>
      </c>
      <c r="L477" s="328">
        <v>60</v>
      </c>
      <c r="M477" s="328">
        <v>112.58037</v>
      </c>
      <c r="N477" s="1"/>
      <c r="O477" s="1"/>
    </row>
    <row r="478" spans="1:15" ht="12.75" customHeight="1">
      <c r="A478" s="30">
        <v>468</v>
      </c>
      <c r="B478" s="347" t="s">
        <v>208</v>
      </c>
      <c r="C478" s="328">
        <v>597.95000000000005</v>
      </c>
      <c r="D478" s="329">
        <v>601.94999999999993</v>
      </c>
      <c r="E478" s="329">
        <v>591.99999999999989</v>
      </c>
      <c r="F478" s="329">
        <v>586.04999999999995</v>
      </c>
      <c r="G478" s="329">
        <v>576.09999999999991</v>
      </c>
      <c r="H478" s="329">
        <v>607.89999999999986</v>
      </c>
      <c r="I478" s="329">
        <v>617.84999999999991</v>
      </c>
      <c r="J478" s="329">
        <v>623.79999999999984</v>
      </c>
      <c r="K478" s="328">
        <v>611.9</v>
      </c>
      <c r="L478" s="328">
        <v>596</v>
      </c>
      <c r="M478" s="328">
        <v>35.46669</v>
      </c>
      <c r="N478" s="1"/>
      <c r="O478" s="1"/>
    </row>
    <row r="479" spans="1:15" ht="12.75" customHeight="1">
      <c r="A479" s="30">
        <v>469</v>
      </c>
      <c r="B479" s="347" t="s">
        <v>209</v>
      </c>
      <c r="C479" s="328">
        <v>1498.25</v>
      </c>
      <c r="D479" s="329">
        <v>1490.0166666666667</v>
      </c>
      <c r="E479" s="329">
        <v>1476.2333333333333</v>
      </c>
      <c r="F479" s="329">
        <v>1454.2166666666667</v>
      </c>
      <c r="G479" s="329">
        <v>1440.4333333333334</v>
      </c>
      <c r="H479" s="329">
        <v>1512.0333333333333</v>
      </c>
      <c r="I479" s="329">
        <v>1525.8166666666666</v>
      </c>
      <c r="J479" s="329">
        <v>1547.8333333333333</v>
      </c>
      <c r="K479" s="328">
        <v>1503.8</v>
      </c>
      <c r="L479" s="328">
        <v>1468</v>
      </c>
      <c r="M479" s="328">
        <v>6.2835900000000002</v>
      </c>
      <c r="N479" s="1"/>
      <c r="O479" s="1"/>
    </row>
    <row r="480" spans="1:15" ht="12.75" customHeight="1">
      <c r="A480" s="30">
        <v>470</v>
      </c>
      <c r="B480" s="347" t="s">
        <v>543</v>
      </c>
      <c r="C480" s="328">
        <v>11.85</v>
      </c>
      <c r="D480" s="329">
        <v>11.816666666666668</v>
      </c>
      <c r="E480" s="329">
        <v>11.733333333333336</v>
      </c>
      <c r="F480" s="329">
        <v>11.616666666666667</v>
      </c>
      <c r="G480" s="329">
        <v>11.533333333333335</v>
      </c>
      <c r="H480" s="329">
        <v>11.933333333333337</v>
      </c>
      <c r="I480" s="329">
        <v>12.016666666666669</v>
      </c>
      <c r="J480" s="329">
        <v>12.133333333333338</v>
      </c>
      <c r="K480" s="328">
        <v>11.9</v>
      </c>
      <c r="L480" s="328">
        <v>11.7</v>
      </c>
      <c r="M480" s="328">
        <v>24.35332</v>
      </c>
      <c r="N480" s="1"/>
      <c r="O480" s="1"/>
    </row>
    <row r="481" spans="1:15" ht="12.75" customHeight="1">
      <c r="A481" s="30">
        <v>471</v>
      </c>
      <c r="B481" s="347" t="s">
        <v>544</v>
      </c>
      <c r="C481" s="328">
        <v>517.35</v>
      </c>
      <c r="D481" s="329">
        <v>517.41666666666663</v>
      </c>
      <c r="E481" s="329">
        <v>507.08333333333326</v>
      </c>
      <c r="F481" s="329">
        <v>496.81666666666661</v>
      </c>
      <c r="G481" s="329">
        <v>486.48333333333323</v>
      </c>
      <c r="H481" s="329">
        <v>527.68333333333328</v>
      </c>
      <c r="I481" s="329">
        <v>538.01666666666654</v>
      </c>
      <c r="J481" s="329">
        <v>548.2833333333333</v>
      </c>
      <c r="K481" s="328">
        <v>527.75</v>
      </c>
      <c r="L481" s="328">
        <v>507.15</v>
      </c>
      <c r="M481" s="328">
        <v>1.13798</v>
      </c>
      <c r="N481" s="1"/>
      <c r="O481" s="1"/>
    </row>
    <row r="482" spans="1:15" ht="12.75" customHeight="1">
      <c r="A482" s="30">
        <v>472</v>
      </c>
      <c r="B482" s="347" t="s">
        <v>546</v>
      </c>
      <c r="C482" s="328">
        <v>102.25</v>
      </c>
      <c r="D482" s="329">
        <v>104.28333333333335</v>
      </c>
      <c r="E482" s="329">
        <v>100.01666666666669</v>
      </c>
      <c r="F482" s="329">
        <v>97.783333333333346</v>
      </c>
      <c r="G482" s="329">
        <v>93.516666666666694</v>
      </c>
      <c r="H482" s="329">
        <v>106.51666666666669</v>
      </c>
      <c r="I482" s="329">
        <v>110.78333333333335</v>
      </c>
      <c r="J482" s="329">
        <v>113.01666666666669</v>
      </c>
      <c r="K482" s="328">
        <v>108.55</v>
      </c>
      <c r="L482" s="328">
        <v>102.05</v>
      </c>
      <c r="M482" s="328">
        <v>9.2083999999999993</v>
      </c>
      <c r="N482" s="1"/>
      <c r="O482" s="1"/>
    </row>
    <row r="483" spans="1:15" ht="12.75" customHeight="1">
      <c r="A483" s="30">
        <v>473</v>
      </c>
      <c r="B483" s="347" t="s">
        <v>547</v>
      </c>
      <c r="C483" s="328">
        <v>16.95</v>
      </c>
      <c r="D483" s="329">
        <v>17</v>
      </c>
      <c r="E483" s="329">
        <v>16.75</v>
      </c>
      <c r="F483" s="329">
        <v>16.55</v>
      </c>
      <c r="G483" s="329">
        <v>16.3</v>
      </c>
      <c r="H483" s="329">
        <v>17.2</v>
      </c>
      <c r="I483" s="329">
        <v>17.45</v>
      </c>
      <c r="J483" s="329">
        <v>17.649999999999999</v>
      </c>
      <c r="K483" s="328">
        <v>17.25</v>
      </c>
      <c r="L483" s="328">
        <v>16.8</v>
      </c>
      <c r="M483" s="328">
        <v>12.099869999999999</v>
      </c>
      <c r="N483" s="1"/>
      <c r="O483" s="1"/>
    </row>
    <row r="484" spans="1:15" ht="12.75" customHeight="1">
      <c r="A484" s="30">
        <v>474</v>
      </c>
      <c r="B484" s="347" t="s">
        <v>210</v>
      </c>
      <c r="C484" s="328">
        <v>6399.35</v>
      </c>
      <c r="D484" s="329">
        <v>6426.7833333333328</v>
      </c>
      <c r="E484" s="329">
        <v>6314.5666666666657</v>
      </c>
      <c r="F484" s="329">
        <v>6229.7833333333328</v>
      </c>
      <c r="G484" s="329">
        <v>6117.5666666666657</v>
      </c>
      <c r="H484" s="329">
        <v>6511.5666666666657</v>
      </c>
      <c r="I484" s="329">
        <v>6623.7833333333328</v>
      </c>
      <c r="J484" s="329">
        <v>6708.5666666666657</v>
      </c>
      <c r="K484" s="328">
        <v>6539</v>
      </c>
      <c r="L484" s="328">
        <v>6342</v>
      </c>
      <c r="M484" s="328">
        <v>6.8692700000000002</v>
      </c>
      <c r="N484" s="1"/>
      <c r="O484" s="1"/>
    </row>
    <row r="485" spans="1:15" ht="12.75" customHeight="1">
      <c r="A485" s="30">
        <v>475</v>
      </c>
      <c r="B485" s="347" t="s">
        <v>279</v>
      </c>
      <c r="C485" s="328">
        <v>41.15</v>
      </c>
      <c r="D485" s="329">
        <v>40.883333333333333</v>
      </c>
      <c r="E485" s="329">
        <v>40.016666666666666</v>
      </c>
      <c r="F485" s="329">
        <v>38.883333333333333</v>
      </c>
      <c r="G485" s="329">
        <v>38.016666666666666</v>
      </c>
      <c r="H485" s="329">
        <v>42.016666666666666</v>
      </c>
      <c r="I485" s="329">
        <v>42.883333333333326</v>
      </c>
      <c r="J485" s="329">
        <v>44.016666666666666</v>
      </c>
      <c r="K485" s="328">
        <v>41.75</v>
      </c>
      <c r="L485" s="328">
        <v>39.75</v>
      </c>
      <c r="M485" s="328">
        <v>104.43455</v>
      </c>
      <c r="N485" s="1"/>
      <c r="O485" s="1"/>
    </row>
    <row r="486" spans="1:15" ht="12.75" customHeight="1">
      <c r="A486" s="30">
        <v>476</v>
      </c>
      <c r="B486" s="347" t="s">
        <v>211</v>
      </c>
      <c r="C486" s="328">
        <v>689.55</v>
      </c>
      <c r="D486" s="329">
        <v>682.01666666666665</v>
      </c>
      <c r="E486" s="329">
        <v>667.0333333333333</v>
      </c>
      <c r="F486" s="329">
        <v>644.51666666666665</v>
      </c>
      <c r="G486" s="329">
        <v>629.5333333333333</v>
      </c>
      <c r="H486" s="329">
        <v>704.5333333333333</v>
      </c>
      <c r="I486" s="329">
        <v>719.51666666666665</v>
      </c>
      <c r="J486" s="329">
        <v>742.0333333333333</v>
      </c>
      <c r="K486" s="328">
        <v>697</v>
      </c>
      <c r="L486" s="328">
        <v>659.5</v>
      </c>
      <c r="M486" s="328">
        <v>84.997110000000006</v>
      </c>
      <c r="N486" s="1"/>
      <c r="O486" s="1"/>
    </row>
    <row r="487" spans="1:15" ht="12.75" customHeight="1">
      <c r="A487" s="30">
        <v>477</v>
      </c>
      <c r="B487" s="347" t="s">
        <v>545</v>
      </c>
      <c r="C487" s="328">
        <v>868.1</v>
      </c>
      <c r="D487" s="329">
        <v>854.69999999999993</v>
      </c>
      <c r="E487" s="329">
        <v>814.39999999999986</v>
      </c>
      <c r="F487" s="329">
        <v>760.69999999999993</v>
      </c>
      <c r="G487" s="329">
        <v>720.39999999999986</v>
      </c>
      <c r="H487" s="329">
        <v>908.39999999999986</v>
      </c>
      <c r="I487" s="329">
        <v>948.69999999999982</v>
      </c>
      <c r="J487" s="329">
        <v>1002.3999999999999</v>
      </c>
      <c r="K487" s="328">
        <v>895</v>
      </c>
      <c r="L487" s="328">
        <v>801</v>
      </c>
      <c r="M487" s="328">
        <v>7.7206299999999999</v>
      </c>
      <c r="N487" s="1"/>
      <c r="O487" s="1"/>
    </row>
    <row r="488" spans="1:15" ht="12.75" customHeight="1">
      <c r="A488" s="30">
        <v>478</v>
      </c>
      <c r="B488" s="347" t="s">
        <v>550</v>
      </c>
      <c r="C488" s="328">
        <v>399.25</v>
      </c>
      <c r="D488" s="329">
        <v>401.73333333333335</v>
      </c>
      <c r="E488" s="329">
        <v>392.36666666666667</v>
      </c>
      <c r="F488" s="329">
        <v>385.48333333333335</v>
      </c>
      <c r="G488" s="329">
        <v>376.11666666666667</v>
      </c>
      <c r="H488" s="329">
        <v>408.61666666666667</v>
      </c>
      <c r="I488" s="329">
        <v>417.98333333333335</v>
      </c>
      <c r="J488" s="329">
        <v>424.86666666666667</v>
      </c>
      <c r="K488" s="328">
        <v>411.1</v>
      </c>
      <c r="L488" s="328">
        <v>394.85</v>
      </c>
      <c r="M488" s="328">
        <v>1.14713</v>
      </c>
      <c r="N488" s="1"/>
      <c r="O488" s="1"/>
    </row>
    <row r="489" spans="1:15" ht="12.75" customHeight="1">
      <c r="A489" s="30">
        <v>479</v>
      </c>
      <c r="B489" s="347" t="s">
        <v>551</v>
      </c>
      <c r="C489" s="328">
        <v>32</v>
      </c>
      <c r="D489" s="329">
        <v>32.016666666666673</v>
      </c>
      <c r="E489" s="329">
        <v>31.633333333333347</v>
      </c>
      <c r="F489" s="329">
        <v>31.266666666666673</v>
      </c>
      <c r="G489" s="329">
        <v>30.883333333333347</v>
      </c>
      <c r="H489" s="329">
        <v>32.383333333333347</v>
      </c>
      <c r="I489" s="329">
        <v>32.766666666666673</v>
      </c>
      <c r="J489" s="329">
        <v>33.133333333333347</v>
      </c>
      <c r="K489" s="328">
        <v>32.4</v>
      </c>
      <c r="L489" s="328">
        <v>31.65</v>
      </c>
      <c r="M489" s="328">
        <v>29.09639</v>
      </c>
      <c r="N489" s="1"/>
      <c r="O489" s="1"/>
    </row>
    <row r="490" spans="1:15" ht="12.75" customHeight="1">
      <c r="A490" s="30">
        <v>480</v>
      </c>
      <c r="B490" s="347" t="s">
        <v>552</v>
      </c>
      <c r="C490" s="328">
        <v>889.4</v>
      </c>
      <c r="D490" s="329">
        <v>881.01666666666677</v>
      </c>
      <c r="E490" s="329">
        <v>863.03333333333353</v>
      </c>
      <c r="F490" s="329">
        <v>836.66666666666674</v>
      </c>
      <c r="G490" s="329">
        <v>818.68333333333351</v>
      </c>
      <c r="H490" s="329">
        <v>907.38333333333355</v>
      </c>
      <c r="I490" s="329">
        <v>925.3666666666669</v>
      </c>
      <c r="J490" s="329">
        <v>951.73333333333358</v>
      </c>
      <c r="K490" s="328">
        <v>899</v>
      </c>
      <c r="L490" s="328">
        <v>854.65</v>
      </c>
      <c r="M490" s="328">
        <v>0.43260999999999999</v>
      </c>
      <c r="N490" s="1"/>
      <c r="O490" s="1"/>
    </row>
    <row r="491" spans="1:15" ht="12.75" customHeight="1">
      <c r="A491" s="30">
        <v>481</v>
      </c>
      <c r="B491" s="347" t="s">
        <v>554</v>
      </c>
      <c r="C491" s="328">
        <v>339.3</v>
      </c>
      <c r="D491" s="329">
        <v>344.9666666666667</v>
      </c>
      <c r="E491" s="329">
        <v>330.08333333333337</v>
      </c>
      <c r="F491" s="329">
        <v>320.86666666666667</v>
      </c>
      <c r="G491" s="329">
        <v>305.98333333333335</v>
      </c>
      <c r="H491" s="329">
        <v>354.18333333333339</v>
      </c>
      <c r="I491" s="329">
        <v>369.06666666666672</v>
      </c>
      <c r="J491" s="329">
        <v>378.28333333333342</v>
      </c>
      <c r="K491" s="328">
        <v>359.85</v>
      </c>
      <c r="L491" s="328">
        <v>335.75</v>
      </c>
      <c r="M491" s="328">
        <v>2.9232100000000001</v>
      </c>
      <c r="N491" s="1"/>
      <c r="O491" s="1"/>
    </row>
    <row r="492" spans="1:15" ht="12.75" customHeight="1">
      <c r="A492" s="30">
        <v>482</v>
      </c>
      <c r="B492" s="347" t="s">
        <v>281</v>
      </c>
      <c r="C492" s="328">
        <v>975.85</v>
      </c>
      <c r="D492" s="329">
        <v>974.56666666666661</v>
      </c>
      <c r="E492" s="329">
        <v>934.33333333333326</v>
      </c>
      <c r="F492" s="329">
        <v>892.81666666666661</v>
      </c>
      <c r="G492" s="329">
        <v>852.58333333333326</v>
      </c>
      <c r="H492" s="329">
        <v>1016.0833333333333</v>
      </c>
      <c r="I492" s="329">
        <v>1056.3166666666666</v>
      </c>
      <c r="J492" s="329">
        <v>1097.8333333333333</v>
      </c>
      <c r="K492" s="328">
        <v>1014.8</v>
      </c>
      <c r="L492" s="328">
        <v>933.05</v>
      </c>
      <c r="M492" s="328">
        <v>15.50652</v>
      </c>
      <c r="N492" s="1"/>
      <c r="O492" s="1"/>
    </row>
    <row r="493" spans="1:15" ht="12.75" customHeight="1">
      <c r="A493" s="30">
        <v>483</v>
      </c>
      <c r="B493" s="347" t="s">
        <v>212</v>
      </c>
      <c r="C493" s="328">
        <v>387.3</v>
      </c>
      <c r="D493" s="329">
        <v>388.43333333333334</v>
      </c>
      <c r="E493" s="329">
        <v>380.86666666666667</v>
      </c>
      <c r="F493" s="329">
        <v>374.43333333333334</v>
      </c>
      <c r="G493" s="329">
        <v>366.86666666666667</v>
      </c>
      <c r="H493" s="329">
        <v>394.86666666666667</v>
      </c>
      <c r="I493" s="329">
        <v>402.43333333333339</v>
      </c>
      <c r="J493" s="329">
        <v>408.86666666666667</v>
      </c>
      <c r="K493" s="328">
        <v>396</v>
      </c>
      <c r="L493" s="328">
        <v>382</v>
      </c>
      <c r="M493" s="328">
        <v>156.10682</v>
      </c>
      <c r="N493" s="1"/>
      <c r="O493" s="1"/>
    </row>
    <row r="494" spans="1:15" ht="12.75" customHeight="1">
      <c r="A494" s="30">
        <v>484</v>
      </c>
      <c r="B494" s="347" t="s">
        <v>555</v>
      </c>
      <c r="C494" s="328">
        <v>2030.6</v>
      </c>
      <c r="D494" s="329">
        <v>2038.2</v>
      </c>
      <c r="E494" s="329">
        <v>2002.4</v>
      </c>
      <c r="F494" s="329">
        <v>1974.2</v>
      </c>
      <c r="G494" s="329">
        <v>1938.4</v>
      </c>
      <c r="H494" s="329">
        <v>2066.4</v>
      </c>
      <c r="I494" s="329">
        <v>2102.1999999999998</v>
      </c>
      <c r="J494" s="329">
        <v>2130.4</v>
      </c>
      <c r="K494" s="328">
        <v>2074</v>
      </c>
      <c r="L494" s="328">
        <v>2010</v>
      </c>
      <c r="M494" s="328">
        <v>0.47924</v>
      </c>
      <c r="N494" s="1"/>
      <c r="O494" s="1"/>
    </row>
    <row r="495" spans="1:15" ht="12.75" customHeight="1">
      <c r="A495" s="30">
        <v>485</v>
      </c>
      <c r="B495" s="347" t="s">
        <v>280</v>
      </c>
      <c r="C495" s="328">
        <v>200.8</v>
      </c>
      <c r="D495" s="329">
        <v>198.88333333333335</v>
      </c>
      <c r="E495" s="329">
        <v>195.9666666666667</v>
      </c>
      <c r="F495" s="329">
        <v>191.13333333333335</v>
      </c>
      <c r="G495" s="329">
        <v>188.2166666666667</v>
      </c>
      <c r="H495" s="329">
        <v>203.7166666666667</v>
      </c>
      <c r="I495" s="329">
        <v>206.63333333333338</v>
      </c>
      <c r="J495" s="329">
        <v>211.4666666666667</v>
      </c>
      <c r="K495" s="328">
        <v>201.8</v>
      </c>
      <c r="L495" s="328">
        <v>194.05</v>
      </c>
      <c r="M495" s="328">
        <v>3.17014</v>
      </c>
      <c r="N495" s="1"/>
      <c r="O495" s="1"/>
    </row>
    <row r="496" spans="1:15" ht="12.75" customHeight="1">
      <c r="A496" s="30">
        <v>486</v>
      </c>
      <c r="B496" s="347" t="s">
        <v>556</v>
      </c>
      <c r="C496" s="328">
        <v>1836.25</v>
      </c>
      <c r="D496" s="329">
        <v>1846.6666666666667</v>
      </c>
      <c r="E496" s="329">
        <v>1799.4833333333336</v>
      </c>
      <c r="F496" s="329">
        <v>1762.7166666666669</v>
      </c>
      <c r="G496" s="329">
        <v>1715.5333333333338</v>
      </c>
      <c r="H496" s="329">
        <v>1883.4333333333334</v>
      </c>
      <c r="I496" s="329">
        <v>1930.6166666666663</v>
      </c>
      <c r="J496" s="329">
        <v>1967.3833333333332</v>
      </c>
      <c r="K496" s="328">
        <v>1893.85</v>
      </c>
      <c r="L496" s="328">
        <v>1809.9</v>
      </c>
      <c r="M496" s="328">
        <v>0.18595</v>
      </c>
      <c r="N496" s="1"/>
      <c r="O496" s="1"/>
    </row>
    <row r="497" spans="1:15" ht="12.75" customHeight="1">
      <c r="A497" s="30">
        <v>487</v>
      </c>
      <c r="B497" s="347" t="s">
        <v>549</v>
      </c>
      <c r="C497" s="328">
        <v>644.04999999999995</v>
      </c>
      <c r="D497" s="329">
        <v>645.85</v>
      </c>
      <c r="E497" s="329">
        <v>630.70000000000005</v>
      </c>
      <c r="F497" s="329">
        <v>617.35</v>
      </c>
      <c r="G497" s="329">
        <v>602.20000000000005</v>
      </c>
      <c r="H497" s="329">
        <v>659.2</v>
      </c>
      <c r="I497" s="329">
        <v>674.34999999999991</v>
      </c>
      <c r="J497" s="329">
        <v>687.7</v>
      </c>
      <c r="K497" s="328">
        <v>661</v>
      </c>
      <c r="L497" s="328">
        <v>632.5</v>
      </c>
      <c r="M497" s="328">
        <v>5.2130200000000002</v>
      </c>
      <c r="N497" s="1"/>
      <c r="O497" s="1"/>
    </row>
    <row r="498" spans="1:15" ht="12.75" customHeight="1">
      <c r="A498" s="30">
        <v>488</v>
      </c>
      <c r="B498" s="347" t="s">
        <v>548</v>
      </c>
      <c r="C498" s="328">
        <v>3402.55</v>
      </c>
      <c r="D498" s="329">
        <v>3426.75</v>
      </c>
      <c r="E498" s="329">
        <v>3332.95</v>
      </c>
      <c r="F498" s="329">
        <v>3263.35</v>
      </c>
      <c r="G498" s="329">
        <v>3169.5499999999997</v>
      </c>
      <c r="H498" s="329">
        <v>3496.35</v>
      </c>
      <c r="I498" s="329">
        <v>3590.15</v>
      </c>
      <c r="J498" s="329">
        <v>3659.75</v>
      </c>
      <c r="K498" s="328">
        <v>3520.55</v>
      </c>
      <c r="L498" s="328">
        <v>3357.15</v>
      </c>
      <c r="M498" s="328">
        <v>0.10761999999999999</v>
      </c>
      <c r="N498" s="1"/>
      <c r="O498" s="1"/>
    </row>
    <row r="499" spans="1:15" ht="12.75" customHeight="1">
      <c r="A499" s="30">
        <v>489</v>
      </c>
      <c r="B499" s="347" t="s">
        <v>213</v>
      </c>
      <c r="C499" s="328">
        <v>1231.1500000000001</v>
      </c>
      <c r="D499" s="329">
        <v>1238.0666666666666</v>
      </c>
      <c r="E499" s="329">
        <v>1213.5333333333333</v>
      </c>
      <c r="F499" s="329">
        <v>1195.9166666666667</v>
      </c>
      <c r="G499" s="329">
        <v>1171.3833333333334</v>
      </c>
      <c r="H499" s="329">
        <v>1255.6833333333332</v>
      </c>
      <c r="I499" s="329">
        <v>1280.2166666666665</v>
      </c>
      <c r="J499" s="329">
        <v>1297.833333333333</v>
      </c>
      <c r="K499" s="328">
        <v>1262.5999999999999</v>
      </c>
      <c r="L499" s="328">
        <v>1220.45</v>
      </c>
      <c r="M499" s="328">
        <v>8.8299299999999992</v>
      </c>
      <c r="N499" s="1"/>
      <c r="O499" s="1"/>
    </row>
    <row r="500" spans="1:15" ht="12.75" customHeight="1">
      <c r="A500" s="30">
        <v>490</v>
      </c>
      <c r="B500" s="347" t="s">
        <v>553</v>
      </c>
      <c r="C500" s="328">
        <v>2644.3</v>
      </c>
      <c r="D500" s="329">
        <v>2619.7999999999997</v>
      </c>
      <c r="E500" s="329">
        <v>2575.5999999999995</v>
      </c>
      <c r="F500" s="329">
        <v>2506.8999999999996</v>
      </c>
      <c r="G500" s="329">
        <v>2462.6999999999994</v>
      </c>
      <c r="H500" s="329">
        <v>2688.4999999999995</v>
      </c>
      <c r="I500" s="329">
        <v>2732.6999999999994</v>
      </c>
      <c r="J500" s="329">
        <v>2801.3999999999996</v>
      </c>
      <c r="K500" s="328">
        <v>2664</v>
      </c>
      <c r="L500" s="328">
        <v>2551.1</v>
      </c>
      <c r="M500" s="328">
        <v>1.27962</v>
      </c>
      <c r="N500" s="1"/>
      <c r="O500" s="1"/>
    </row>
    <row r="501" spans="1:15" ht="12.75" customHeight="1">
      <c r="A501" s="30">
        <v>491</v>
      </c>
      <c r="B501" s="347" t="s">
        <v>557</v>
      </c>
      <c r="C501" s="328">
        <v>7483.9</v>
      </c>
      <c r="D501" s="329">
        <v>7508.2666666666664</v>
      </c>
      <c r="E501" s="329">
        <v>7425.6333333333332</v>
      </c>
      <c r="F501" s="329">
        <v>7367.3666666666668</v>
      </c>
      <c r="G501" s="329">
        <v>7284.7333333333336</v>
      </c>
      <c r="H501" s="329">
        <v>7566.5333333333328</v>
      </c>
      <c r="I501" s="329">
        <v>7649.1666666666661</v>
      </c>
      <c r="J501" s="329">
        <v>7707.4333333333325</v>
      </c>
      <c r="K501" s="328">
        <v>7590.9</v>
      </c>
      <c r="L501" s="328">
        <v>7450</v>
      </c>
      <c r="M501" s="328">
        <v>1.949E-2</v>
      </c>
      <c r="N501" s="1"/>
      <c r="O501" s="1"/>
    </row>
    <row r="502" spans="1:15" ht="12.75" customHeight="1">
      <c r="A502" s="30">
        <v>492</v>
      </c>
      <c r="B502" s="347" t="s">
        <v>558</v>
      </c>
      <c r="C502" s="328">
        <v>148.9</v>
      </c>
      <c r="D502" s="329">
        <v>147.86666666666665</v>
      </c>
      <c r="E502" s="329">
        <v>143.23333333333329</v>
      </c>
      <c r="F502" s="329">
        <v>137.56666666666663</v>
      </c>
      <c r="G502" s="329">
        <v>132.93333333333328</v>
      </c>
      <c r="H502" s="329">
        <v>153.5333333333333</v>
      </c>
      <c r="I502" s="329">
        <v>158.16666666666669</v>
      </c>
      <c r="J502" s="329">
        <v>163.83333333333331</v>
      </c>
      <c r="K502" s="328">
        <v>152.5</v>
      </c>
      <c r="L502" s="328">
        <v>142.19999999999999</v>
      </c>
      <c r="M502" s="328">
        <v>8.8612500000000001</v>
      </c>
      <c r="N502" s="1"/>
      <c r="O502" s="1"/>
    </row>
    <row r="503" spans="1:15" ht="12.75" customHeight="1">
      <c r="A503" s="30">
        <v>493</v>
      </c>
      <c r="B503" s="347" t="s">
        <v>559</v>
      </c>
      <c r="C503" s="328">
        <v>105.45</v>
      </c>
      <c r="D503" s="329">
        <v>105.45</v>
      </c>
      <c r="E503" s="329">
        <v>104</v>
      </c>
      <c r="F503" s="329">
        <v>102.55</v>
      </c>
      <c r="G503" s="329">
        <v>101.1</v>
      </c>
      <c r="H503" s="329">
        <v>106.9</v>
      </c>
      <c r="I503" s="329">
        <v>108.35000000000002</v>
      </c>
      <c r="J503" s="329">
        <v>109.80000000000001</v>
      </c>
      <c r="K503" s="328">
        <v>106.9</v>
      </c>
      <c r="L503" s="328">
        <v>104</v>
      </c>
      <c r="M503" s="328">
        <v>6.6686199999999998</v>
      </c>
      <c r="N503" s="1"/>
      <c r="O503" s="1"/>
    </row>
    <row r="504" spans="1:15" ht="12.75" customHeight="1">
      <c r="A504" s="30">
        <v>494</v>
      </c>
      <c r="B504" s="347" t="s">
        <v>560</v>
      </c>
      <c r="C504" s="328">
        <v>451.55</v>
      </c>
      <c r="D504" s="329">
        <v>454.95</v>
      </c>
      <c r="E504" s="329">
        <v>443.2</v>
      </c>
      <c r="F504" s="329">
        <v>434.85</v>
      </c>
      <c r="G504" s="329">
        <v>423.1</v>
      </c>
      <c r="H504" s="329">
        <v>463.29999999999995</v>
      </c>
      <c r="I504" s="329">
        <v>475.04999999999995</v>
      </c>
      <c r="J504" s="329">
        <v>483.39999999999992</v>
      </c>
      <c r="K504" s="328">
        <v>466.7</v>
      </c>
      <c r="L504" s="328">
        <v>446.6</v>
      </c>
      <c r="M504" s="328">
        <v>1.0754999999999999</v>
      </c>
      <c r="N504" s="1"/>
      <c r="O504" s="1"/>
    </row>
    <row r="505" spans="1:15" ht="12.75" customHeight="1">
      <c r="A505" s="30">
        <v>495</v>
      </c>
      <c r="B505" s="347" t="s">
        <v>282</v>
      </c>
      <c r="C505" s="328">
        <v>1660.6</v>
      </c>
      <c r="D505" s="329">
        <v>1669.5666666666666</v>
      </c>
      <c r="E505" s="329">
        <v>1636.3833333333332</v>
      </c>
      <c r="F505" s="329">
        <v>1612.1666666666665</v>
      </c>
      <c r="G505" s="329">
        <v>1578.9833333333331</v>
      </c>
      <c r="H505" s="329">
        <v>1693.7833333333333</v>
      </c>
      <c r="I505" s="329">
        <v>1726.9666666666667</v>
      </c>
      <c r="J505" s="329">
        <v>1751.1833333333334</v>
      </c>
      <c r="K505" s="328">
        <v>1702.75</v>
      </c>
      <c r="L505" s="328">
        <v>1645.35</v>
      </c>
      <c r="M505" s="328">
        <v>1.5084200000000001</v>
      </c>
      <c r="N505" s="1"/>
      <c r="O505" s="1"/>
    </row>
    <row r="506" spans="1:15" ht="12.75" customHeight="1">
      <c r="A506" s="30">
        <v>496</v>
      </c>
      <c r="B506" s="347" t="s">
        <v>214</v>
      </c>
      <c r="C506" s="328">
        <v>555.20000000000005</v>
      </c>
      <c r="D506" s="329">
        <v>554.63333333333333</v>
      </c>
      <c r="E506" s="329">
        <v>550.9666666666667</v>
      </c>
      <c r="F506" s="329">
        <v>546.73333333333335</v>
      </c>
      <c r="G506" s="329">
        <v>543.06666666666672</v>
      </c>
      <c r="H506" s="329">
        <v>558.86666666666667</v>
      </c>
      <c r="I506" s="329">
        <v>562.53333333333342</v>
      </c>
      <c r="J506" s="329">
        <v>566.76666666666665</v>
      </c>
      <c r="K506" s="328">
        <v>558.29999999999995</v>
      </c>
      <c r="L506" s="328">
        <v>550.4</v>
      </c>
      <c r="M506" s="328">
        <v>81.77055</v>
      </c>
      <c r="N506" s="1"/>
      <c r="O506" s="1"/>
    </row>
    <row r="507" spans="1:15" ht="12.75" customHeight="1">
      <c r="A507" s="30">
        <v>497</v>
      </c>
      <c r="B507" s="347" t="s">
        <v>561</v>
      </c>
      <c r="C507" s="328">
        <v>338.15</v>
      </c>
      <c r="D507" s="329">
        <v>339.3</v>
      </c>
      <c r="E507" s="329">
        <v>334.1</v>
      </c>
      <c r="F507" s="329">
        <v>330.05</v>
      </c>
      <c r="G507" s="329">
        <v>324.85000000000002</v>
      </c>
      <c r="H507" s="329">
        <v>343.35</v>
      </c>
      <c r="I507" s="329">
        <v>348.54999999999995</v>
      </c>
      <c r="J507" s="329">
        <v>352.6</v>
      </c>
      <c r="K507" s="328">
        <v>344.5</v>
      </c>
      <c r="L507" s="328">
        <v>335.25</v>
      </c>
      <c r="M507" s="328">
        <v>2.63618</v>
      </c>
      <c r="N507" s="1"/>
      <c r="O507" s="1"/>
    </row>
    <row r="508" spans="1:15" ht="12.75" customHeight="1">
      <c r="A508" s="30">
        <v>498</v>
      </c>
      <c r="B508" s="399" t="s">
        <v>283</v>
      </c>
      <c r="C508" s="400">
        <v>12.9</v>
      </c>
      <c r="D508" s="400">
        <v>12.916666666666666</v>
      </c>
      <c r="E508" s="400">
        <v>12.583333333333332</v>
      </c>
      <c r="F508" s="400">
        <v>12.266666666666666</v>
      </c>
      <c r="G508" s="400">
        <v>11.933333333333332</v>
      </c>
      <c r="H508" s="400">
        <v>13.233333333333333</v>
      </c>
      <c r="I508" s="400">
        <v>13.566666666666665</v>
      </c>
      <c r="J508" s="399">
        <v>13.883333333333333</v>
      </c>
      <c r="K508" s="399">
        <v>13.25</v>
      </c>
      <c r="L508" s="399">
        <v>12.6</v>
      </c>
      <c r="M508" s="270">
        <v>1298.3054199999999</v>
      </c>
      <c r="N508" s="1"/>
      <c r="O508" s="1"/>
    </row>
    <row r="509" spans="1:15" ht="12.75" customHeight="1">
      <c r="A509" s="30">
        <v>499</v>
      </c>
      <c r="B509" s="399" t="s">
        <v>215</v>
      </c>
      <c r="C509" s="400">
        <v>237.85</v>
      </c>
      <c r="D509" s="400">
        <v>235.43333333333331</v>
      </c>
      <c r="E509" s="400">
        <v>229.61666666666662</v>
      </c>
      <c r="F509" s="400">
        <v>221.3833333333333</v>
      </c>
      <c r="G509" s="400">
        <v>215.56666666666661</v>
      </c>
      <c r="H509" s="400">
        <v>243.66666666666663</v>
      </c>
      <c r="I509" s="400">
        <v>249.48333333333329</v>
      </c>
      <c r="J509" s="399">
        <v>257.71666666666664</v>
      </c>
      <c r="K509" s="399">
        <v>241.25</v>
      </c>
      <c r="L509" s="399">
        <v>227.2</v>
      </c>
      <c r="M509" s="270">
        <v>175.41418999999999</v>
      </c>
      <c r="N509" s="1"/>
      <c r="O509" s="1"/>
    </row>
    <row r="510" spans="1:15" ht="12.75" customHeight="1">
      <c r="A510" s="30">
        <v>500</v>
      </c>
      <c r="B510" s="399" t="s">
        <v>562</v>
      </c>
      <c r="C510" s="400">
        <v>349.5</v>
      </c>
      <c r="D510" s="400">
        <v>348.95</v>
      </c>
      <c r="E510" s="400">
        <v>343.9</v>
      </c>
      <c r="F510" s="400">
        <v>338.3</v>
      </c>
      <c r="G510" s="400">
        <v>333.25</v>
      </c>
      <c r="H510" s="400">
        <v>354.54999999999995</v>
      </c>
      <c r="I510" s="400">
        <v>359.6</v>
      </c>
      <c r="J510" s="399">
        <v>365.19999999999993</v>
      </c>
      <c r="K510" s="399">
        <v>354</v>
      </c>
      <c r="L510" s="399">
        <v>343.35</v>
      </c>
      <c r="M510" s="270">
        <v>6.4404399999999997</v>
      </c>
      <c r="N510" s="1"/>
      <c r="O510" s="1"/>
    </row>
    <row r="511" spans="1:15" ht="12.75" customHeight="1">
      <c r="A511" s="30">
        <v>501</v>
      </c>
      <c r="B511" s="399" t="s">
        <v>563</v>
      </c>
      <c r="C511" s="400">
        <v>1551.65</v>
      </c>
      <c r="D511" s="400">
        <v>1563.6833333333334</v>
      </c>
      <c r="E511" s="400">
        <v>1529.1666666666667</v>
      </c>
      <c r="F511" s="400">
        <v>1506.6833333333334</v>
      </c>
      <c r="G511" s="400">
        <v>1472.1666666666667</v>
      </c>
      <c r="H511" s="400">
        <v>1586.1666666666667</v>
      </c>
      <c r="I511" s="400">
        <v>1620.6833333333332</v>
      </c>
      <c r="J511" s="399">
        <v>1643.1666666666667</v>
      </c>
      <c r="K511" s="399">
        <v>1598.2</v>
      </c>
      <c r="L511" s="399">
        <v>1541.2</v>
      </c>
      <c r="M511" s="270">
        <v>0.23702000000000001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230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80" sqref="H8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14"/>
      <c r="B5" s="415"/>
      <c r="C5" s="414"/>
      <c r="D5" s="41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51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565</v>
      </c>
      <c r="B7" s="416" t="s">
        <v>566</v>
      </c>
      <c r="C7" s="415"/>
      <c r="D7" s="7">
        <f>Main!B10</f>
        <v>44623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567</v>
      </c>
      <c r="B9" s="85" t="s">
        <v>568</v>
      </c>
      <c r="C9" s="85" t="s">
        <v>569</v>
      </c>
      <c r="D9" s="85" t="s">
        <v>570</v>
      </c>
      <c r="E9" s="85" t="s">
        <v>571</v>
      </c>
      <c r="F9" s="85" t="s">
        <v>572</v>
      </c>
      <c r="G9" s="85" t="s">
        <v>573</v>
      </c>
      <c r="H9" s="85" t="s">
        <v>574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44622</v>
      </c>
      <c r="B10" s="29">
        <v>539773</v>
      </c>
      <c r="C10" s="28" t="s">
        <v>893</v>
      </c>
      <c r="D10" s="28" t="s">
        <v>949</v>
      </c>
      <c r="E10" s="28" t="s">
        <v>575</v>
      </c>
      <c r="F10" s="87">
        <v>500000</v>
      </c>
      <c r="G10" s="29">
        <v>3.36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44622</v>
      </c>
      <c r="B11" s="29">
        <v>539773</v>
      </c>
      <c r="C11" s="28" t="s">
        <v>893</v>
      </c>
      <c r="D11" s="28" t="s">
        <v>950</v>
      </c>
      <c r="E11" s="28" t="s">
        <v>576</v>
      </c>
      <c r="F11" s="87">
        <v>300000</v>
      </c>
      <c r="G11" s="29">
        <v>3.36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44622</v>
      </c>
      <c r="B12" s="29">
        <v>539773</v>
      </c>
      <c r="C12" s="28" t="s">
        <v>893</v>
      </c>
      <c r="D12" s="28" t="s">
        <v>951</v>
      </c>
      <c r="E12" s="28" t="s">
        <v>576</v>
      </c>
      <c r="F12" s="87">
        <v>600000</v>
      </c>
      <c r="G12" s="29">
        <v>3.36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44622</v>
      </c>
      <c r="B13" s="29">
        <v>542579</v>
      </c>
      <c r="C13" s="28" t="s">
        <v>894</v>
      </c>
      <c r="D13" s="28" t="s">
        <v>952</v>
      </c>
      <c r="E13" s="28" t="s">
        <v>575</v>
      </c>
      <c r="F13" s="87">
        <v>150000</v>
      </c>
      <c r="G13" s="29">
        <v>63.76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44622</v>
      </c>
      <c r="B14" s="29">
        <v>542579</v>
      </c>
      <c r="C14" s="28" t="s">
        <v>894</v>
      </c>
      <c r="D14" s="28" t="s">
        <v>895</v>
      </c>
      <c r="E14" s="28" t="s">
        <v>576</v>
      </c>
      <c r="F14" s="87">
        <v>231076</v>
      </c>
      <c r="G14" s="29">
        <v>63.73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44622</v>
      </c>
      <c r="B15" s="29">
        <v>540718</v>
      </c>
      <c r="C15" s="28" t="s">
        <v>896</v>
      </c>
      <c r="D15" s="28" t="s">
        <v>897</v>
      </c>
      <c r="E15" s="28" t="s">
        <v>575</v>
      </c>
      <c r="F15" s="87">
        <v>12000</v>
      </c>
      <c r="G15" s="29">
        <v>33.78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44622</v>
      </c>
      <c r="B16" s="29">
        <v>540718</v>
      </c>
      <c r="C16" s="28" t="s">
        <v>896</v>
      </c>
      <c r="D16" s="28" t="s">
        <v>897</v>
      </c>
      <c r="E16" s="28" t="s">
        <v>576</v>
      </c>
      <c r="F16" s="87">
        <v>18000</v>
      </c>
      <c r="G16" s="29">
        <v>27.13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44622</v>
      </c>
      <c r="B17" s="29">
        <v>540718</v>
      </c>
      <c r="C17" s="28" t="s">
        <v>896</v>
      </c>
      <c r="D17" s="28" t="s">
        <v>898</v>
      </c>
      <c r="E17" s="28" t="s">
        <v>576</v>
      </c>
      <c r="F17" s="87">
        <v>18000</v>
      </c>
      <c r="G17" s="29">
        <v>33.43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44622</v>
      </c>
      <c r="B18" s="29">
        <v>539621</v>
      </c>
      <c r="C18" s="28" t="s">
        <v>953</v>
      </c>
      <c r="D18" s="28" t="s">
        <v>954</v>
      </c>
      <c r="E18" s="28" t="s">
        <v>575</v>
      </c>
      <c r="F18" s="87">
        <v>48309</v>
      </c>
      <c r="G18" s="29">
        <v>52.4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44622</v>
      </c>
      <c r="B19" s="29">
        <v>540545</v>
      </c>
      <c r="C19" s="28" t="s">
        <v>899</v>
      </c>
      <c r="D19" s="28" t="s">
        <v>852</v>
      </c>
      <c r="E19" s="28" t="s">
        <v>576</v>
      </c>
      <c r="F19" s="87">
        <v>100000</v>
      </c>
      <c r="G19" s="29">
        <v>18.899999999999999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44622</v>
      </c>
      <c r="B20" s="29">
        <v>540811</v>
      </c>
      <c r="C20" s="28" t="s">
        <v>955</v>
      </c>
      <c r="D20" s="28" t="s">
        <v>956</v>
      </c>
      <c r="E20" s="28" t="s">
        <v>575</v>
      </c>
      <c r="F20" s="87">
        <v>50000</v>
      </c>
      <c r="G20" s="29">
        <v>15.9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44622</v>
      </c>
      <c r="B21" s="29">
        <v>540811</v>
      </c>
      <c r="C21" s="28" t="s">
        <v>955</v>
      </c>
      <c r="D21" s="28" t="s">
        <v>957</v>
      </c>
      <c r="E21" s="28" t="s">
        <v>576</v>
      </c>
      <c r="F21" s="87">
        <v>50000</v>
      </c>
      <c r="G21" s="29">
        <v>17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44622</v>
      </c>
      <c r="B22" s="29">
        <v>540811</v>
      </c>
      <c r="C22" s="28" t="s">
        <v>955</v>
      </c>
      <c r="D22" s="28" t="s">
        <v>958</v>
      </c>
      <c r="E22" s="28" t="s">
        <v>575</v>
      </c>
      <c r="F22" s="87">
        <v>70000</v>
      </c>
      <c r="G22" s="29">
        <v>16.989999999999998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44622</v>
      </c>
      <c r="B23" s="29">
        <v>526705</v>
      </c>
      <c r="C23" s="28" t="s">
        <v>959</v>
      </c>
      <c r="D23" s="28" t="s">
        <v>960</v>
      </c>
      <c r="E23" s="28" t="s">
        <v>576</v>
      </c>
      <c r="F23" s="87">
        <v>22000</v>
      </c>
      <c r="G23" s="29">
        <v>99.18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44622</v>
      </c>
      <c r="B24" s="29">
        <v>526705</v>
      </c>
      <c r="C24" s="28" t="s">
        <v>959</v>
      </c>
      <c r="D24" s="28" t="s">
        <v>961</v>
      </c>
      <c r="E24" s="28" t="s">
        <v>575</v>
      </c>
      <c r="F24" s="87">
        <v>23650</v>
      </c>
      <c r="G24" s="29">
        <v>99.18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44622</v>
      </c>
      <c r="B25" s="29">
        <v>542803</v>
      </c>
      <c r="C25" s="28" t="s">
        <v>880</v>
      </c>
      <c r="D25" s="28" t="s">
        <v>962</v>
      </c>
      <c r="E25" s="28" t="s">
        <v>575</v>
      </c>
      <c r="F25" s="87">
        <v>7502</v>
      </c>
      <c r="G25" s="29">
        <v>23.64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44622</v>
      </c>
      <c r="B26" s="29">
        <v>542803</v>
      </c>
      <c r="C26" s="28" t="s">
        <v>880</v>
      </c>
      <c r="D26" s="28" t="s">
        <v>963</v>
      </c>
      <c r="E26" s="28" t="s">
        <v>575</v>
      </c>
      <c r="F26" s="87">
        <v>9360</v>
      </c>
      <c r="G26" s="29">
        <v>23.68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44622</v>
      </c>
      <c r="B27" s="29">
        <v>542803</v>
      </c>
      <c r="C27" s="28" t="s">
        <v>880</v>
      </c>
      <c r="D27" s="28" t="s">
        <v>964</v>
      </c>
      <c r="E27" s="28" t="s">
        <v>575</v>
      </c>
      <c r="F27" s="87">
        <v>9856</v>
      </c>
      <c r="G27" s="29">
        <v>23.75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44622</v>
      </c>
      <c r="B28" s="29">
        <v>542803</v>
      </c>
      <c r="C28" s="28" t="s">
        <v>880</v>
      </c>
      <c r="D28" s="28" t="s">
        <v>965</v>
      </c>
      <c r="E28" s="28" t="s">
        <v>576</v>
      </c>
      <c r="F28" s="87">
        <v>47248</v>
      </c>
      <c r="G28" s="29">
        <v>23.72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44622</v>
      </c>
      <c r="B29" s="29">
        <v>539839</v>
      </c>
      <c r="C29" s="28" t="s">
        <v>966</v>
      </c>
      <c r="D29" s="28" t="s">
        <v>967</v>
      </c>
      <c r="E29" s="28" t="s">
        <v>576</v>
      </c>
      <c r="F29" s="87">
        <v>96000</v>
      </c>
      <c r="G29" s="29">
        <v>12.45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44622</v>
      </c>
      <c r="B30" s="29">
        <v>539032</v>
      </c>
      <c r="C30" s="28" t="s">
        <v>900</v>
      </c>
      <c r="D30" s="28" t="s">
        <v>901</v>
      </c>
      <c r="E30" s="28" t="s">
        <v>576</v>
      </c>
      <c r="F30" s="87">
        <v>50989</v>
      </c>
      <c r="G30" s="29">
        <v>7.6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44622</v>
      </c>
      <c r="B31" s="29">
        <v>538787</v>
      </c>
      <c r="C31" s="28" t="s">
        <v>968</v>
      </c>
      <c r="D31" s="28" t="s">
        <v>969</v>
      </c>
      <c r="E31" s="28" t="s">
        <v>576</v>
      </c>
      <c r="F31" s="87">
        <v>70056</v>
      </c>
      <c r="G31" s="29">
        <v>9.2899999999999991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44622</v>
      </c>
      <c r="B32" s="29">
        <v>543372</v>
      </c>
      <c r="C32" s="28" t="s">
        <v>970</v>
      </c>
      <c r="D32" s="28" t="s">
        <v>971</v>
      </c>
      <c r="E32" s="28" t="s">
        <v>575</v>
      </c>
      <c r="F32" s="87">
        <v>12000</v>
      </c>
      <c r="G32" s="29">
        <v>69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44622</v>
      </c>
      <c r="B33" s="29">
        <v>540614</v>
      </c>
      <c r="C33" s="28" t="s">
        <v>972</v>
      </c>
      <c r="D33" s="28" t="s">
        <v>973</v>
      </c>
      <c r="E33" s="28" t="s">
        <v>576</v>
      </c>
      <c r="F33" s="87">
        <v>1000000</v>
      </c>
      <c r="G33" s="29">
        <v>7.8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44622</v>
      </c>
      <c r="B34" s="29">
        <v>540377</v>
      </c>
      <c r="C34" s="28" t="s">
        <v>974</v>
      </c>
      <c r="D34" s="28" t="s">
        <v>975</v>
      </c>
      <c r="E34" s="28" t="s">
        <v>576</v>
      </c>
      <c r="F34" s="87">
        <v>18000</v>
      </c>
      <c r="G34" s="29">
        <v>33.9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44622</v>
      </c>
      <c r="B35" s="29">
        <v>511628</v>
      </c>
      <c r="C35" s="28" t="s">
        <v>976</v>
      </c>
      <c r="D35" s="28" t="s">
        <v>977</v>
      </c>
      <c r="E35" s="28" t="s">
        <v>576</v>
      </c>
      <c r="F35" s="87">
        <v>24500</v>
      </c>
      <c r="G35" s="29">
        <v>123.75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44622</v>
      </c>
      <c r="B36" s="29">
        <v>542924</v>
      </c>
      <c r="C36" s="28" t="s">
        <v>978</v>
      </c>
      <c r="D36" s="28" t="s">
        <v>979</v>
      </c>
      <c r="E36" s="28" t="s">
        <v>575</v>
      </c>
      <c r="F36" s="87">
        <v>48000</v>
      </c>
      <c r="G36" s="29">
        <v>16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44622</v>
      </c>
      <c r="B37" s="29">
        <v>542924</v>
      </c>
      <c r="C37" s="28" t="s">
        <v>978</v>
      </c>
      <c r="D37" s="28" t="s">
        <v>980</v>
      </c>
      <c r="E37" s="28" t="s">
        <v>575</v>
      </c>
      <c r="F37" s="87">
        <v>31500</v>
      </c>
      <c r="G37" s="29">
        <v>15.61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44622</v>
      </c>
      <c r="B38" s="29">
        <v>542924</v>
      </c>
      <c r="C38" s="28" t="s">
        <v>978</v>
      </c>
      <c r="D38" s="28" t="s">
        <v>981</v>
      </c>
      <c r="E38" s="28" t="s">
        <v>576</v>
      </c>
      <c r="F38" s="87">
        <v>48000</v>
      </c>
      <c r="G38" s="29">
        <v>16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44622</v>
      </c>
      <c r="B39" s="29">
        <v>514448</v>
      </c>
      <c r="C39" s="28" t="s">
        <v>982</v>
      </c>
      <c r="D39" s="28" t="s">
        <v>983</v>
      </c>
      <c r="E39" s="28" t="s">
        <v>576</v>
      </c>
      <c r="F39" s="87">
        <v>23951</v>
      </c>
      <c r="G39" s="29">
        <v>1825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44622</v>
      </c>
      <c r="B40" s="29">
        <v>514448</v>
      </c>
      <c r="C40" s="28" t="s">
        <v>982</v>
      </c>
      <c r="D40" s="28" t="s">
        <v>984</v>
      </c>
      <c r="E40" s="28" t="s">
        <v>575</v>
      </c>
      <c r="F40" s="87">
        <v>30000</v>
      </c>
      <c r="G40" s="29">
        <v>1821.69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44622</v>
      </c>
      <c r="B41" s="29">
        <v>535730</v>
      </c>
      <c r="C41" s="28" t="s">
        <v>877</v>
      </c>
      <c r="D41" s="28" t="s">
        <v>904</v>
      </c>
      <c r="E41" s="28" t="s">
        <v>576</v>
      </c>
      <c r="F41" s="87">
        <v>800000</v>
      </c>
      <c r="G41" s="29">
        <v>2.98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44622</v>
      </c>
      <c r="B42" s="29">
        <v>535730</v>
      </c>
      <c r="C42" s="28" t="s">
        <v>877</v>
      </c>
      <c r="D42" s="28" t="s">
        <v>985</v>
      </c>
      <c r="E42" s="28" t="s">
        <v>576</v>
      </c>
      <c r="F42" s="87">
        <v>1582000</v>
      </c>
      <c r="G42" s="29">
        <v>2.98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44622</v>
      </c>
      <c r="B43" s="29">
        <v>535730</v>
      </c>
      <c r="C43" s="28" t="s">
        <v>877</v>
      </c>
      <c r="D43" s="28" t="s">
        <v>902</v>
      </c>
      <c r="E43" s="28" t="s">
        <v>576</v>
      </c>
      <c r="F43" s="87">
        <v>1593500</v>
      </c>
      <c r="G43" s="29">
        <v>2.98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44622</v>
      </c>
      <c r="B44" s="29">
        <v>535730</v>
      </c>
      <c r="C44" s="28" t="s">
        <v>877</v>
      </c>
      <c r="D44" s="28" t="s">
        <v>986</v>
      </c>
      <c r="E44" s="28" t="s">
        <v>576</v>
      </c>
      <c r="F44" s="87">
        <v>1830000</v>
      </c>
      <c r="G44" s="29">
        <v>2.98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44622</v>
      </c>
      <c r="B45" s="29">
        <v>543464</v>
      </c>
      <c r="C45" s="28" t="s">
        <v>987</v>
      </c>
      <c r="D45" s="28" t="s">
        <v>988</v>
      </c>
      <c r="E45" s="28" t="s">
        <v>576</v>
      </c>
      <c r="F45" s="87">
        <v>40000</v>
      </c>
      <c r="G45" s="29">
        <v>64.709999999999994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44622</v>
      </c>
      <c r="B46" s="29">
        <v>539519</v>
      </c>
      <c r="C46" s="28" t="s">
        <v>989</v>
      </c>
      <c r="D46" s="28" t="s">
        <v>852</v>
      </c>
      <c r="E46" s="28" t="s">
        <v>575</v>
      </c>
      <c r="F46" s="87">
        <v>2</v>
      </c>
      <c r="G46" s="29">
        <v>12.12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44622</v>
      </c>
      <c r="B47" s="29">
        <v>539519</v>
      </c>
      <c r="C47" s="28" t="s">
        <v>989</v>
      </c>
      <c r="D47" s="28" t="s">
        <v>852</v>
      </c>
      <c r="E47" s="28" t="s">
        <v>576</v>
      </c>
      <c r="F47" s="87">
        <v>35002</v>
      </c>
      <c r="G47" s="29">
        <v>12.12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44622</v>
      </c>
      <c r="B48" s="29">
        <v>513721</v>
      </c>
      <c r="C48" s="28" t="s">
        <v>872</v>
      </c>
      <c r="D48" s="28" t="s">
        <v>990</v>
      </c>
      <c r="E48" s="28" t="s">
        <v>576</v>
      </c>
      <c r="F48" s="87">
        <v>53607</v>
      </c>
      <c r="G48" s="29">
        <v>56.77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44622</v>
      </c>
      <c r="B49" s="29">
        <v>513721</v>
      </c>
      <c r="C49" s="28" t="s">
        <v>872</v>
      </c>
      <c r="D49" s="28" t="s">
        <v>903</v>
      </c>
      <c r="E49" s="28" t="s">
        <v>576</v>
      </c>
      <c r="F49" s="87">
        <v>59534</v>
      </c>
      <c r="G49" s="29">
        <v>56.86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44622</v>
      </c>
      <c r="B50" s="29">
        <v>513721</v>
      </c>
      <c r="C50" s="28" t="s">
        <v>872</v>
      </c>
      <c r="D50" s="28" t="s">
        <v>991</v>
      </c>
      <c r="E50" s="28" t="s">
        <v>575</v>
      </c>
      <c r="F50" s="87">
        <v>11926</v>
      </c>
      <c r="G50" s="29">
        <v>55.23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44622</v>
      </c>
      <c r="B51" s="29">
        <v>513721</v>
      </c>
      <c r="C51" s="28" t="s">
        <v>872</v>
      </c>
      <c r="D51" s="28" t="s">
        <v>991</v>
      </c>
      <c r="E51" s="28" t="s">
        <v>576</v>
      </c>
      <c r="F51" s="87">
        <v>21732</v>
      </c>
      <c r="G51" s="29">
        <v>56.84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44622</v>
      </c>
      <c r="B52" s="29">
        <v>543207</v>
      </c>
      <c r="C52" s="28" t="s">
        <v>992</v>
      </c>
      <c r="D52" s="28" t="s">
        <v>980</v>
      </c>
      <c r="E52" s="28" t="s">
        <v>576</v>
      </c>
      <c r="F52" s="87">
        <v>64500</v>
      </c>
      <c r="G52" s="29">
        <v>11.02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44622</v>
      </c>
      <c r="B53" s="29">
        <v>514332</v>
      </c>
      <c r="C53" s="28" t="s">
        <v>993</v>
      </c>
      <c r="D53" s="28" t="s">
        <v>994</v>
      </c>
      <c r="E53" s="28" t="s">
        <v>576</v>
      </c>
      <c r="F53" s="87">
        <v>29100</v>
      </c>
      <c r="G53" s="29">
        <v>19.649999999999999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44622</v>
      </c>
      <c r="B54" s="29">
        <v>540243</v>
      </c>
      <c r="C54" s="28" t="s">
        <v>876</v>
      </c>
      <c r="D54" s="28" t="s">
        <v>995</v>
      </c>
      <c r="E54" s="28" t="s">
        <v>575</v>
      </c>
      <c r="F54" s="87">
        <v>30000</v>
      </c>
      <c r="G54" s="29">
        <v>19.62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44622</v>
      </c>
      <c r="B55" s="29">
        <v>540243</v>
      </c>
      <c r="C55" s="28" t="s">
        <v>876</v>
      </c>
      <c r="D55" s="28" t="s">
        <v>901</v>
      </c>
      <c r="E55" s="28" t="s">
        <v>576</v>
      </c>
      <c r="F55" s="87">
        <v>18998</v>
      </c>
      <c r="G55" s="29">
        <v>19.75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44622</v>
      </c>
      <c r="B56" s="29">
        <v>540386</v>
      </c>
      <c r="C56" s="28" t="s">
        <v>996</v>
      </c>
      <c r="D56" s="28" t="s">
        <v>917</v>
      </c>
      <c r="E56" s="28" t="s">
        <v>575</v>
      </c>
      <c r="F56" s="87">
        <v>97659</v>
      </c>
      <c r="G56" s="29">
        <v>18.8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44622</v>
      </c>
      <c r="B57" s="29">
        <v>540386</v>
      </c>
      <c r="C57" s="28" t="s">
        <v>996</v>
      </c>
      <c r="D57" s="28" t="s">
        <v>917</v>
      </c>
      <c r="E57" s="28" t="s">
        <v>576</v>
      </c>
      <c r="F57" s="87">
        <v>97659</v>
      </c>
      <c r="G57" s="29">
        <v>18.63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44622</v>
      </c>
      <c r="B58" s="29">
        <v>540386</v>
      </c>
      <c r="C58" s="28" t="s">
        <v>996</v>
      </c>
      <c r="D58" s="28" t="s">
        <v>997</v>
      </c>
      <c r="E58" s="28" t="s">
        <v>575</v>
      </c>
      <c r="F58" s="87">
        <v>66544</v>
      </c>
      <c r="G58" s="29">
        <v>18.579999999999998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44622</v>
      </c>
      <c r="B59" s="29">
        <v>540386</v>
      </c>
      <c r="C59" s="28" t="s">
        <v>996</v>
      </c>
      <c r="D59" s="28" t="s">
        <v>997</v>
      </c>
      <c r="E59" s="28" t="s">
        <v>576</v>
      </c>
      <c r="F59" s="87">
        <v>25885</v>
      </c>
      <c r="G59" s="29">
        <v>18.850000000000001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44622</v>
      </c>
      <c r="B60" s="29">
        <v>540386</v>
      </c>
      <c r="C60" s="28" t="s">
        <v>996</v>
      </c>
      <c r="D60" s="28" t="s">
        <v>998</v>
      </c>
      <c r="E60" s="28" t="s">
        <v>576</v>
      </c>
      <c r="F60" s="87">
        <v>75000</v>
      </c>
      <c r="G60" s="29">
        <v>18.77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44622</v>
      </c>
      <c r="B61" s="29">
        <v>539143</v>
      </c>
      <c r="C61" s="28" t="s">
        <v>999</v>
      </c>
      <c r="D61" s="28" t="s">
        <v>1000</v>
      </c>
      <c r="E61" s="28" t="s">
        <v>576</v>
      </c>
      <c r="F61" s="87">
        <v>92771</v>
      </c>
      <c r="G61" s="29">
        <v>13.42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44622</v>
      </c>
      <c r="B62" s="29">
        <v>539143</v>
      </c>
      <c r="C62" s="28" t="s">
        <v>999</v>
      </c>
      <c r="D62" s="28" t="s">
        <v>1001</v>
      </c>
      <c r="E62" s="28" t="s">
        <v>575</v>
      </c>
      <c r="F62" s="87">
        <v>100000</v>
      </c>
      <c r="G62" s="29">
        <v>13.42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44622</v>
      </c>
      <c r="B63" s="29">
        <v>539143</v>
      </c>
      <c r="C63" s="28" t="s">
        <v>999</v>
      </c>
      <c r="D63" s="28" t="s">
        <v>1002</v>
      </c>
      <c r="E63" s="28" t="s">
        <v>575</v>
      </c>
      <c r="F63" s="87">
        <v>10</v>
      </c>
      <c r="G63" s="29">
        <v>13.42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44622</v>
      </c>
      <c r="B64" s="29">
        <v>539143</v>
      </c>
      <c r="C64" s="28" t="s">
        <v>999</v>
      </c>
      <c r="D64" s="28" t="s">
        <v>1002</v>
      </c>
      <c r="E64" s="28" t="s">
        <v>576</v>
      </c>
      <c r="F64" s="87">
        <v>164213</v>
      </c>
      <c r="G64" s="29">
        <v>13.42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44622</v>
      </c>
      <c r="B65" s="29">
        <v>537573</v>
      </c>
      <c r="C65" s="28" t="s">
        <v>1003</v>
      </c>
      <c r="D65" s="28" t="s">
        <v>1004</v>
      </c>
      <c r="E65" s="28" t="s">
        <v>576</v>
      </c>
      <c r="F65" s="87">
        <v>32000</v>
      </c>
      <c r="G65" s="29">
        <v>34.799999999999997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44622</v>
      </c>
      <c r="B66" s="29">
        <v>530095</v>
      </c>
      <c r="C66" s="28" t="s">
        <v>1005</v>
      </c>
      <c r="D66" s="28" t="s">
        <v>1006</v>
      </c>
      <c r="E66" s="28" t="s">
        <v>575</v>
      </c>
      <c r="F66" s="87">
        <v>42000</v>
      </c>
      <c r="G66" s="29">
        <v>64.5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44622</v>
      </c>
      <c r="B67" s="29">
        <v>530095</v>
      </c>
      <c r="C67" s="28" t="s">
        <v>1005</v>
      </c>
      <c r="D67" s="28" t="s">
        <v>1007</v>
      </c>
      <c r="E67" s="28" t="s">
        <v>576</v>
      </c>
      <c r="F67" s="87">
        <v>128835</v>
      </c>
      <c r="G67" s="29">
        <v>64.5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44622</v>
      </c>
      <c r="B68" s="29">
        <v>540027</v>
      </c>
      <c r="C68" s="28" t="s">
        <v>1008</v>
      </c>
      <c r="D68" s="28" t="s">
        <v>1009</v>
      </c>
      <c r="E68" s="28" t="s">
        <v>575</v>
      </c>
      <c r="F68" s="87">
        <v>122768</v>
      </c>
      <c r="G68" s="29">
        <v>316.51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44622</v>
      </c>
      <c r="B69" s="29">
        <v>540027</v>
      </c>
      <c r="C69" s="28" t="s">
        <v>1008</v>
      </c>
      <c r="D69" s="28" t="s">
        <v>917</v>
      </c>
      <c r="E69" s="28" t="s">
        <v>576</v>
      </c>
      <c r="F69" s="87">
        <v>82743</v>
      </c>
      <c r="G69" s="29">
        <v>317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44622</v>
      </c>
      <c r="B70" s="29">
        <v>502448</v>
      </c>
      <c r="C70" s="28" t="s">
        <v>905</v>
      </c>
      <c r="D70" s="28" t="s">
        <v>1010</v>
      </c>
      <c r="E70" s="28" t="s">
        <v>575</v>
      </c>
      <c r="F70" s="87">
        <v>1499000</v>
      </c>
      <c r="G70" s="29">
        <v>2.4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44622</v>
      </c>
      <c r="B71" s="29">
        <v>540786</v>
      </c>
      <c r="C71" s="28" t="s">
        <v>1011</v>
      </c>
      <c r="D71" s="28" t="s">
        <v>852</v>
      </c>
      <c r="E71" s="28" t="s">
        <v>575</v>
      </c>
      <c r="F71" s="87">
        <v>550000</v>
      </c>
      <c r="G71" s="29">
        <v>21.25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44622</v>
      </c>
      <c r="B72" s="29">
        <v>531205</v>
      </c>
      <c r="C72" s="28" t="s">
        <v>906</v>
      </c>
      <c r="D72" s="28" t="s">
        <v>907</v>
      </c>
      <c r="E72" s="28" t="s">
        <v>575</v>
      </c>
      <c r="F72" s="87">
        <v>45796</v>
      </c>
      <c r="G72" s="29">
        <v>46.2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44622</v>
      </c>
      <c r="B73" s="29">
        <v>531205</v>
      </c>
      <c r="C73" s="28" t="s">
        <v>906</v>
      </c>
      <c r="D73" s="28" t="s">
        <v>907</v>
      </c>
      <c r="E73" s="28" t="s">
        <v>576</v>
      </c>
      <c r="F73" s="87">
        <v>51981</v>
      </c>
      <c r="G73" s="29">
        <v>48.5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44622</v>
      </c>
      <c r="B74" s="29">
        <v>531205</v>
      </c>
      <c r="C74" s="28" t="s">
        <v>906</v>
      </c>
      <c r="D74" s="28" t="s">
        <v>907</v>
      </c>
      <c r="E74" s="28" t="s">
        <v>576</v>
      </c>
      <c r="F74" s="87">
        <v>33500</v>
      </c>
      <c r="G74" s="29">
        <v>48.5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44622</v>
      </c>
      <c r="B75" s="29">
        <v>532411</v>
      </c>
      <c r="C75" s="28" t="s">
        <v>1012</v>
      </c>
      <c r="D75" s="28" t="s">
        <v>1013</v>
      </c>
      <c r="E75" s="28" t="s">
        <v>576</v>
      </c>
      <c r="F75" s="87">
        <v>43524055</v>
      </c>
      <c r="G75" s="29">
        <v>1.01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44622</v>
      </c>
      <c r="B76" s="29">
        <v>532411</v>
      </c>
      <c r="C76" s="28" t="s">
        <v>1012</v>
      </c>
      <c r="D76" s="28" t="s">
        <v>852</v>
      </c>
      <c r="E76" s="28" t="s">
        <v>575</v>
      </c>
      <c r="F76" s="87">
        <v>24401227</v>
      </c>
      <c r="G76" s="29">
        <v>0.96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44622</v>
      </c>
      <c r="B77" s="29">
        <v>532411</v>
      </c>
      <c r="C77" s="28" t="s">
        <v>1012</v>
      </c>
      <c r="D77" s="28" t="s">
        <v>852</v>
      </c>
      <c r="E77" s="28" t="s">
        <v>576</v>
      </c>
      <c r="F77" s="87">
        <v>7401229</v>
      </c>
      <c r="G77" s="29">
        <v>1.06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44622</v>
      </c>
      <c r="B78" s="29">
        <v>542667</v>
      </c>
      <c r="C78" s="28" t="s">
        <v>1014</v>
      </c>
      <c r="D78" s="28" t="s">
        <v>1015</v>
      </c>
      <c r="E78" s="28" t="s">
        <v>575</v>
      </c>
      <c r="F78" s="87">
        <v>129500</v>
      </c>
      <c r="G78" s="29">
        <v>832.76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44622</v>
      </c>
      <c r="B79" s="29" t="s">
        <v>1016</v>
      </c>
      <c r="C79" s="28" t="s">
        <v>1017</v>
      </c>
      <c r="D79" s="28" t="s">
        <v>1018</v>
      </c>
      <c r="E79" s="28" t="s">
        <v>575</v>
      </c>
      <c r="F79" s="87">
        <v>68000</v>
      </c>
      <c r="G79" s="29">
        <v>788.26</v>
      </c>
      <c r="H79" s="29" t="s">
        <v>856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44622</v>
      </c>
      <c r="B80" s="29" t="s">
        <v>253</v>
      </c>
      <c r="C80" s="28" t="s">
        <v>1019</v>
      </c>
      <c r="D80" s="28" t="s">
        <v>1020</v>
      </c>
      <c r="E80" s="28" t="s">
        <v>575</v>
      </c>
      <c r="F80" s="87">
        <v>16000000</v>
      </c>
      <c r="G80" s="29">
        <v>77</v>
      </c>
      <c r="H80" s="29" t="s">
        <v>856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44622</v>
      </c>
      <c r="B81" s="29" t="s">
        <v>253</v>
      </c>
      <c r="C81" s="28" t="s">
        <v>1019</v>
      </c>
      <c r="D81" s="28" t="s">
        <v>1021</v>
      </c>
      <c r="E81" s="28" t="s">
        <v>575</v>
      </c>
      <c r="F81" s="87">
        <v>3514315</v>
      </c>
      <c r="G81" s="29">
        <v>77</v>
      </c>
      <c r="H81" s="29" t="s">
        <v>856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44622</v>
      </c>
      <c r="B82" s="29" t="s">
        <v>1022</v>
      </c>
      <c r="C82" s="28" t="s">
        <v>1023</v>
      </c>
      <c r="D82" s="28" t="s">
        <v>1024</v>
      </c>
      <c r="E82" s="28" t="s">
        <v>575</v>
      </c>
      <c r="F82" s="87">
        <v>124800</v>
      </c>
      <c r="G82" s="29">
        <v>140</v>
      </c>
      <c r="H82" s="29" t="s">
        <v>856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44622</v>
      </c>
      <c r="B83" s="29" t="s">
        <v>1025</v>
      </c>
      <c r="C83" s="28" t="s">
        <v>1026</v>
      </c>
      <c r="D83" s="28" t="s">
        <v>958</v>
      </c>
      <c r="E83" s="28" t="s">
        <v>575</v>
      </c>
      <c r="F83" s="87">
        <v>377126</v>
      </c>
      <c r="G83" s="29">
        <v>31.31</v>
      </c>
      <c r="H83" s="29" t="s">
        <v>856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44622</v>
      </c>
      <c r="B84" s="29" t="s">
        <v>1027</v>
      </c>
      <c r="C84" s="28" t="s">
        <v>1028</v>
      </c>
      <c r="D84" s="28" t="s">
        <v>908</v>
      </c>
      <c r="E84" s="28" t="s">
        <v>575</v>
      </c>
      <c r="F84" s="87">
        <v>78098</v>
      </c>
      <c r="G84" s="29">
        <v>156.76</v>
      </c>
      <c r="H84" s="29" t="s">
        <v>856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44622</v>
      </c>
      <c r="B85" s="29" t="s">
        <v>1027</v>
      </c>
      <c r="C85" s="28" t="s">
        <v>1028</v>
      </c>
      <c r="D85" s="28" t="s">
        <v>878</v>
      </c>
      <c r="E85" s="28" t="s">
        <v>575</v>
      </c>
      <c r="F85" s="87">
        <v>80862</v>
      </c>
      <c r="G85" s="29">
        <v>157.15</v>
      </c>
      <c r="H85" s="29" t="s">
        <v>856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44622</v>
      </c>
      <c r="B86" s="29" t="s">
        <v>1029</v>
      </c>
      <c r="C86" s="28" t="s">
        <v>1030</v>
      </c>
      <c r="D86" s="28" t="s">
        <v>919</v>
      </c>
      <c r="E86" s="28" t="s">
        <v>575</v>
      </c>
      <c r="F86" s="87">
        <v>79035</v>
      </c>
      <c r="G86" s="29">
        <v>136.55000000000001</v>
      </c>
      <c r="H86" s="29" t="s">
        <v>856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44622</v>
      </c>
      <c r="B87" s="29" t="s">
        <v>1031</v>
      </c>
      <c r="C87" s="28" t="s">
        <v>1032</v>
      </c>
      <c r="D87" s="28" t="s">
        <v>1033</v>
      </c>
      <c r="E87" s="28" t="s">
        <v>575</v>
      </c>
      <c r="F87" s="87">
        <v>60000</v>
      </c>
      <c r="G87" s="29">
        <v>10.63</v>
      </c>
      <c r="H87" s="29" t="s">
        <v>856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44622</v>
      </c>
      <c r="B88" s="29" t="s">
        <v>1034</v>
      </c>
      <c r="C88" s="28" t="s">
        <v>1035</v>
      </c>
      <c r="D88" s="28" t="s">
        <v>1036</v>
      </c>
      <c r="E88" s="28" t="s">
        <v>575</v>
      </c>
      <c r="F88" s="87">
        <v>405000</v>
      </c>
      <c r="G88" s="29">
        <v>134.63999999999999</v>
      </c>
      <c r="H88" s="29" t="s">
        <v>856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44622</v>
      </c>
      <c r="B89" s="29" t="s">
        <v>913</v>
      </c>
      <c r="C89" s="28" t="s">
        <v>914</v>
      </c>
      <c r="D89" s="28" t="s">
        <v>878</v>
      </c>
      <c r="E89" s="28" t="s">
        <v>575</v>
      </c>
      <c r="F89" s="87">
        <v>87854</v>
      </c>
      <c r="G89" s="29">
        <v>60.2</v>
      </c>
      <c r="H89" s="29" t="s">
        <v>856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44622</v>
      </c>
      <c r="B90" s="29" t="s">
        <v>913</v>
      </c>
      <c r="C90" s="28" t="s">
        <v>914</v>
      </c>
      <c r="D90" s="28" t="s">
        <v>908</v>
      </c>
      <c r="E90" s="28" t="s">
        <v>575</v>
      </c>
      <c r="F90" s="87">
        <v>75593</v>
      </c>
      <c r="G90" s="29">
        <v>60.43</v>
      </c>
      <c r="H90" s="29" t="s">
        <v>856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44622</v>
      </c>
      <c r="B91" s="29" t="s">
        <v>913</v>
      </c>
      <c r="C91" s="28" t="s">
        <v>914</v>
      </c>
      <c r="D91" s="28" t="s">
        <v>1037</v>
      </c>
      <c r="E91" s="28" t="s">
        <v>575</v>
      </c>
      <c r="F91" s="87">
        <v>80000</v>
      </c>
      <c r="G91" s="29">
        <v>60.5</v>
      </c>
      <c r="H91" s="29" t="s">
        <v>856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44622</v>
      </c>
      <c r="B92" s="29" t="s">
        <v>913</v>
      </c>
      <c r="C92" s="28" t="s">
        <v>914</v>
      </c>
      <c r="D92" s="28" t="s">
        <v>916</v>
      </c>
      <c r="E92" s="28" t="s">
        <v>575</v>
      </c>
      <c r="F92" s="87">
        <v>64965</v>
      </c>
      <c r="G92" s="29">
        <v>60.25</v>
      </c>
      <c r="H92" s="29" t="s">
        <v>856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44622</v>
      </c>
      <c r="B93" s="29" t="s">
        <v>913</v>
      </c>
      <c r="C93" s="28" t="s">
        <v>914</v>
      </c>
      <c r="D93" s="28" t="s">
        <v>915</v>
      </c>
      <c r="E93" s="28" t="s">
        <v>575</v>
      </c>
      <c r="F93" s="87">
        <v>56000</v>
      </c>
      <c r="G93" s="29">
        <v>60.99</v>
      </c>
      <c r="H93" s="29" t="s">
        <v>856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44622</v>
      </c>
      <c r="B94" s="29" t="s">
        <v>913</v>
      </c>
      <c r="C94" s="28" t="s">
        <v>914</v>
      </c>
      <c r="D94" s="28" t="s">
        <v>1038</v>
      </c>
      <c r="E94" s="28" t="s">
        <v>575</v>
      </c>
      <c r="F94" s="87">
        <v>58381</v>
      </c>
      <c r="G94" s="29">
        <v>60.7</v>
      </c>
      <c r="H94" s="29" t="s">
        <v>856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44622</v>
      </c>
      <c r="B95" s="29" t="s">
        <v>1039</v>
      </c>
      <c r="C95" s="28" t="s">
        <v>1040</v>
      </c>
      <c r="D95" s="28" t="s">
        <v>1041</v>
      </c>
      <c r="E95" s="28" t="s">
        <v>575</v>
      </c>
      <c r="F95" s="87">
        <v>500000</v>
      </c>
      <c r="G95" s="29">
        <v>23.64</v>
      </c>
      <c r="H95" s="29" t="s">
        <v>856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44622</v>
      </c>
      <c r="B96" s="29" t="s">
        <v>1039</v>
      </c>
      <c r="C96" s="28" t="s">
        <v>1040</v>
      </c>
      <c r="D96" s="28" t="s">
        <v>1042</v>
      </c>
      <c r="E96" s="28" t="s">
        <v>575</v>
      </c>
      <c r="F96" s="87">
        <v>500000</v>
      </c>
      <c r="G96" s="29">
        <v>23.64</v>
      </c>
      <c r="H96" s="29" t="s">
        <v>856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44622</v>
      </c>
      <c r="B97" s="29" t="s">
        <v>1016</v>
      </c>
      <c r="C97" s="28" t="s">
        <v>1017</v>
      </c>
      <c r="D97" s="28" t="s">
        <v>1043</v>
      </c>
      <c r="E97" s="28" t="s">
        <v>576</v>
      </c>
      <c r="F97" s="87">
        <v>68000</v>
      </c>
      <c r="G97" s="29">
        <v>788.2</v>
      </c>
      <c r="H97" s="29" t="s">
        <v>856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44622</v>
      </c>
      <c r="B98" s="29" t="s">
        <v>909</v>
      </c>
      <c r="C98" s="28" t="s">
        <v>910</v>
      </c>
      <c r="D98" s="28" t="s">
        <v>918</v>
      </c>
      <c r="E98" s="28" t="s">
        <v>576</v>
      </c>
      <c r="F98" s="87">
        <v>249000</v>
      </c>
      <c r="G98" s="29">
        <v>5.74</v>
      </c>
      <c r="H98" s="29" t="s">
        <v>856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44622</v>
      </c>
      <c r="B99" s="29" t="s">
        <v>253</v>
      </c>
      <c r="C99" s="28" t="s">
        <v>1019</v>
      </c>
      <c r="D99" s="28" t="s">
        <v>1044</v>
      </c>
      <c r="E99" s="28" t="s">
        <v>576</v>
      </c>
      <c r="F99" s="87">
        <v>11051541</v>
      </c>
      <c r="G99" s="29">
        <v>77</v>
      </c>
      <c r="H99" s="29" t="s">
        <v>856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44622</v>
      </c>
      <c r="B100" s="29" t="s">
        <v>253</v>
      </c>
      <c r="C100" s="28" t="s">
        <v>1019</v>
      </c>
      <c r="D100" s="28" t="s">
        <v>1045</v>
      </c>
      <c r="E100" s="28" t="s">
        <v>576</v>
      </c>
      <c r="F100" s="87">
        <v>18439702</v>
      </c>
      <c r="G100" s="29">
        <v>77.010000000000005</v>
      </c>
      <c r="H100" s="29" t="s">
        <v>856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44622</v>
      </c>
      <c r="B101" s="29" t="s">
        <v>1022</v>
      </c>
      <c r="C101" s="28" t="s">
        <v>1023</v>
      </c>
      <c r="D101" s="28" t="s">
        <v>881</v>
      </c>
      <c r="E101" s="28" t="s">
        <v>576</v>
      </c>
      <c r="F101" s="87">
        <v>124800</v>
      </c>
      <c r="G101" s="29">
        <v>140</v>
      </c>
      <c r="H101" s="29" t="s">
        <v>856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44622</v>
      </c>
      <c r="B102" s="29" t="s">
        <v>1025</v>
      </c>
      <c r="C102" s="28" t="s">
        <v>1026</v>
      </c>
      <c r="D102" s="28" t="s">
        <v>958</v>
      </c>
      <c r="E102" s="28" t="s">
        <v>576</v>
      </c>
      <c r="F102" s="87">
        <v>184044</v>
      </c>
      <c r="G102" s="29">
        <v>30.99</v>
      </c>
      <c r="H102" s="29" t="s">
        <v>856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44622</v>
      </c>
      <c r="B103" s="29" t="s">
        <v>1025</v>
      </c>
      <c r="C103" s="28" t="s">
        <v>1026</v>
      </c>
      <c r="D103" s="28" t="s">
        <v>1046</v>
      </c>
      <c r="E103" s="28" t="s">
        <v>576</v>
      </c>
      <c r="F103" s="87">
        <v>124000</v>
      </c>
      <c r="G103" s="29">
        <v>29.82</v>
      </c>
      <c r="H103" s="29" t="s">
        <v>856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44622</v>
      </c>
      <c r="B104" s="29" t="s">
        <v>1027</v>
      </c>
      <c r="C104" s="28" t="s">
        <v>1028</v>
      </c>
      <c r="D104" s="28" t="s">
        <v>908</v>
      </c>
      <c r="E104" s="28" t="s">
        <v>576</v>
      </c>
      <c r="F104" s="87">
        <v>76471</v>
      </c>
      <c r="G104" s="29">
        <v>157.51</v>
      </c>
      <c r="H104" s="29" t="s">
        <v>856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44622</v>
      </c>
      <c r="B105" s="29" t="s">
        <v>1027</v>
      </c>
      <c r="C105" s="28" t="s">
        <v>1028</v>
      </c>
      <c r="D105" s="28" t="s">
        <v>878</v>
      </c>
      <c r="E105" s="28" t="s">
        <v>576</v>
      </c>
      <c r="F105" s="87">
        <v>80862</v>
      </c>
      <c r="G105" s="29">
        <v>157.49</v>
      </c>
      <c r="H105" s="29" t="s">
        <v>856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44622</v>
      </c>
      <c r="B106" s="29" t="s">
        <v>911</v>
      </c>
      <c r="C106" s="28" t="s">
        <v>912</v>
      </c>
      <c r="D106" s="28" t="s">
        <v>1047</v>
      </c>
      <c r="E106" s="28" t="s">
        <v>576</v>
      </c>
      <c r="F106" s="87">
        <v>226000</v>
      </c>
      <c r="G106" s="29">
        <v>115.56</v>
      </c>
      <c r="H106" s="29" t="s">
        <v>856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44622</v>
      </c>
      <c r="B107" s="29" t="s">
        <v>913</v>
      </c>
      <c r="C107" s="28" t="s">
        <v>914</v>
      </c>
      <c r="D107" s="28" t="s">
        <v>878</v>
      </c>
      <c r="E107" s="28" t="s">
        <v>576</v>
      </c>
      <c r="F107" s="87">
        <v>87854</v>
      </c>
      <c r="G107" s="29">
        <v>60.1</v>
      </c>
      <c r="H107" s="29" t="s">
        <v>856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44622</v>
      </c>
      <c r="B108" s="29" t="s">
        <v>913</v>
      </c>
      <c r="C108" s="28" t="s">
        <v>914</v>
      </c>
      <c r="D108" s="28" t="s">
        <v>1048</v>
      </c>
      <c r="E108" s="28" t="s">
        <v>576</v>
      </c>
      <c r="F108" s="87">
        <v>53950</v>
      </c>
      <c r="G108" s="29">
        <v>61</v>
      </c>
      <c r="H108" s="29" t="s">
        <v>856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44622</v>
      </c>
      <c r="B109" s="29" t="s">
        <v>913</v>
      </c>
      <c r="C109" s="28" t="s">
        <v>914</v>
      </c>
      <c r="D109" s="28" t="s">
        <v>1038</v>
      </c>
      <c r="E109" s="28" t="s">
        <v>576</v>
      </c>
      <c r="F109" s="87">
        <v>58381</v>
      </c>
      <c r="G109" s="29">
        <v>60.71</v>
      </c>
      <c r="H109" s="29" t="s">
        <v>856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44622</v>
      </c>
      <c r="B110" s="29" t="s">
        <v>913</v>
      </c>
      <c r="C110" s="28" t="s">
        <v>914</v>
      </c>
      <c r="D110" s="28" t="s">
        <v>915</v>
      </c>
      <c r="E110" s="28" t="s">
        <v>576</v>
      </c>
      <c r="F110" s="87">
        <v>5000</v>
      </c>
      <c r="G110" s="29">
        <v>60.5</v>
      </c>
      <c r="H110" s="29" t="s">
        <v>856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44622</v>
      </c>
      <c r="B111" s="29" t="s">
        <v>913</v>
      </c>
      <c r="C111" s="28" t="s">
        <v>914</v>
      </c>
      <c r="D111" s="28" t="s">
        <v>908</v>
      </c>
      <c r="E111" s="28" t="s">
        <v>576</v>
      </c>
      <c r="F111" s="87">
        <v>75417</v>
      </c>
      <c r="G111" s="29">
        <v>60.55</v>
      </c>
      <c r="H111" s="29" t="s">
        <v>856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44622</v>
      </c>
      <c r="B112" s="29" t="s">
        <v>913</v>
      </c>
      <c r="C112" s="28" t="s">
        <v>914</v>
      </c>
      <c r="D112" s="28" t="s">
        <v>916</v>
      </c>
      <c r="E112" s="28" t="s">
        <v>576</v>
      </c>
      <c r="F112" s="87">
        <v>64965</v>
      </c>
      <c r="G112" s="29">
        <v>60.53</v>
      </c>
      <c r="H112" s="29" t="s">
        <v>856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44622</v>
      </c>
      <c r="B113" s="29" t="s">
        <v>1039</v>
      </c>
      <c r="C113" s="28" t="s">
        <v>1040</v>
      </c>
      <c r="D113" s="28" t="s">
        <v>1049</v>
      </c>
      <c r="E113" s="28" t="s">
        <v>576</v>
      </c>
      <c r="F113" s="87">
        <v>1024480</v>
      </c>
      <c r="G113" s="29">
        <v>23.64</v>
      </c>
      <c r="H113" s="29" t="s">
        <v>856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0"/>
  <sheetViews>
    <sheetView zoomScale="85" zoomScaleNormal="85" workbookViewId="0">
      <selection activeCell="K58" sqref="K5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50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1050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44623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96" t="s">
        <v>821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301">
        <v>1</v>
      </c>
      <c r="B10" s="298">
        <v>44582</v>
      </c>
      <c r="C10" s="376"/>
      <c r="D10" s="299" t="s">
        <v>114</v>
      </c>
      <c r="E10" s="300" t="s">
        <v>592</v>
      </c>
      <c r="F10" s="301" t="s">
        <v>857</v>
      </c>
      <c r="G10" s="301">
        <v>1090</v>
      </c>
      <c r="H10" s="300"/>
      <c r="I10" s="302" t="s">
        <v>858</v>
      </c>
      <c r="J10" s="278" t="s">
        <v>593</v>
      </c>
      <c r="K10" s="278"/>
      <c r="L10" s="279"/>
      <c r="M10" s="280"/>
      <c r="N10" s="278"/>
      <c r="O10" s="281"/>
      <c r="P10" s="276">
        <f>VLOOKUP(D10,'MidCap Intra'!B55:C546,2,0)</f>
        <v>1115.55</v>
      </c>
      <c r="Q10" s="246"/>
      <c r="R10" s="246" t="s">
        <v>591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0">
        <v>2</v>
      </c>
      <c r="B11" s="385">
        <v>44586</v>
      </c>
      <c r="C11" s="391"/>
      <c r="D11" s="392" t="s">
        <v>207</v>
      </c>
      <c r="E11" s="393" t="s">
        <v>592</v>
      </c>
      <c r="F11" s="390">
        <v>1069</v>
      </c>
      <c r="G11" s="390">
        <v>995</v>
      </c>
      <c r="H11" s="393">
        <v>1115</v>
      </c>
      <c r="I11" s="394" t="s">
        <v>859</v>
      </c>
      <c r="J11" s="395" t="s">
        <v>945</v>
      </c>
      <c r="K11" s="395">
        <f t="shared" ref="K11" si="0">H11-F11</f>
        <v>46</v>
      </c>
      <c r="L11" s="396">
        <f t="shared" ref="L11" si="1">(F11*-0.7)/100</f>
        <v>-7.4829999999999997</v>
      </c>
      <c r="M11" s="397">
        <f t="shared" ref="M11" si="2">(K11+L11)/F11</f>
        <v>3.6030869971936393E-2</v>
      </c>
      <c r="N11" s="395" t="s">
        <v>590</v>
      </c>
      <c r="O11" s="398">
        <v>44620</v>
      </c>
      <c r="P11" s="396">
        <f>VLOOKUP(D11,'MidCap Intra'!B60:C551,2,0)</f>
        <v>1105.0999999999999</v>
      </c>
      <c r="Q11" s="246"/>
      <c r="R11" s="246" t="s">
        <v>591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248">
        <v>44603</v>
      </c>
      <c r="C12" s="377"/>
      <c r="D12" s="352" t="s">
        <v>332</v>
      </c>
      <c r="E12" s="353" t="s">
        <v>592</v>
      </c>
      <c r="F12" s="251" t="s">
        <v>866</v>
      </c>
      <c r="G12" s="251">
        <v>798</v>
      </c>
      <c r="H12" s="353"/>
      <c r="I12" s="354" t="s">
        <v>867</v>
      </c>
      <c r="J12" s="307" t="s">
        <v>593</v>
      </c>
      <c r="K12" s="307"/>
      <c r="L12" s="308"/>
      <c r="M12" s="309"/>
      <c r="N12" s="307"/>
      <c r="O12" s="344"/>
      <c r="P12" s="360">
        <f>VLOOKUP(D12,'MidCap Intra'!B5:C560,2,0)</f>
        <v>787</v>
      </c>
      <c r="Q12" s="246"/>
      <c r="R12" s="246" t="s">
        <v>591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0">
        <v>4</v>
      </c>
      <c r="B13" s="385">
        <v>44620</v>
      </c>
      <c r="C13" s="391"/>
      <c r="D13" s="392" t="s">
        <v>489</v>
      </c>
      <c r="E13" s="393" t="s">
        <v>592</v>
      </c>
      <c r="F13" s="390">
        <v>148</v>
      </c>
      <c r="G13" s="390">
        <v>138</v>
      </c>
      <c r="H13" s="393">
        <v>154.5</v>
      </c>
      <c r="I13" s="394" t="s">
        <v>882</v>
      </c>
      <c r="J13" s="395" t="s">
        <v>920</v>
      </c>
      <c r="K13" s="395">
        <f t="shared" ref="K13" si="3">H13-F13</f>
        <v>6.5</v>
      </c>
      <c r="L13" s="396">
        <f>(F13*-0.07)/100</f>
        <v>-0.10360000000000001</v>
      </c>
      <c r="M13" s="397">
        <f t="shared" ref="M13" si="4">(K13+L13)/F13</f>
        <v>4.3218918918918915E-2</v>
      </c>
      <c r="N13" s="395" t="s">
        <v>590</v>
      </c>
      <c r="O13" s="398">
        <v>44620</v>
      </c>
      <c r="P13" s="396">
        <f>VLOOKUP(D13,'MidCap Intra'!B9:C564,2,0)</f>
        <v>153.55000000000001</v>
      </c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44620</v>
      </c>
      <c r="C14" s="377"/>
      <c r="D14" s="352" t="s">
        <v>115</v>
      </c>
      <c r="E14" s="353" t="s">
        <v>592</v>
      </c>
      <c r="F14" s="251" t="s">
        <v>879</v>
      </c>
      <c r="G14" s="251">
        <v>2230</v>
      </c>
      <c r="H14" s="353"/>
      <c r="I14" s="354" t="s">
        <v>883</v>
      </c>
      <c r="J14" s="307" t="s">
        <v>593</v>
      </c>
      <c r="K14" s="307"/>
      <c r="L14" s="308"/>
      <c r="M14" s="309"/>
      <c r="N14" s="307"/>
      <c r="O14" s="344"/>
      <c r="P14" s="360">
        <f>VLOOKUP(D14,'MidCap Intra'!B10:C565,2,0)</f>
        <v>2278.1</v>
      </c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390">
        <v>6</v>
      </c>
      <c r="B15" s="385">
        <v>44620</v>
      </c>
      <c r="C15" s="391"/>
      <c r="D15" s="392" t="s">
        <v>125</v>
      </c>
      <c r="E15" s="393" t="s">
        <v>592</v>
      </c>
      <c r="F15" s="390">
        <v>715</v>
      </c>
      <c r="G15" s="390">
        <v>675</v>
      </c>
      <c r="H15" s="393">
        <v>738.5</v>
      </c>
      <c r="I15" s="394" t="s">
        <v>884</v>
      </c>
      <c r="J15" s="395" t="s">
        <v>921</v>
      </c>
      <c r="K15" s="395">
        <f t="shared" ref="K15" si="5">H15-F15</f>
        <v>23.5</v>
      </c>
      <c r="L15" s="396">
        <f>(F15*-0.07)/100</f>
        <v>-0.50050000000000006</v>
      </c>
      <c r="M15" s="397">
        <f t="shared" ref="M15" si="6">(K15+L15)/F15</f>
        <v>3.2167132867132867E-2</v>
      </c>
      <c r="N15" s="395" t="s">
        <v>590</v>
      </c>
      <c r="O15" s="398">
        <v>44620</v>
      </c>
      <c r="P15" s="401">
        <f>VLOOKUP(D15,'MidCap Intra'!B11:C566,2,0)</f>
        <v>714.85</v>
      </c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44620</v>
      </c>
      <c r="C16" s="377"/>
      <c r="D16" s="352" t="s">
        <v>39</v>
      </c>
      <c r="E16" s="353" t="s">
        <v>592</v>
      </c>
      <c r="F16" s="251" t="s">
        <v>885</v>
      </c>
      <c r="G16" s="251">
        <v>860</v>
      </c>
      <c r="H16" s="353"/>
      <c r="I16" s="354" t="s">
        <v>886</v>
      </c>
      <c r="J16" s="307" t="s">
        <v>593</v>
      </c>
      <c r="K16" s="307"/>
      <c r="L16" s="308"/>
      <c r="M16" s="309"/>
      <c r="N16" s="307"/>
      <c r="O16" s="344"/>
      <c r="P16" s="251">
        <f>VLOOKUP(D16,'MidCap Intra'!B12:C567,2,0)</f>
        <v>903.45</v>
      </c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44622</v>
      </c>
      <c r="C17" s="377"/>
      <c r="D17" s="352" t="s">
        <v>75</v>
      </c>
      <c r="E17" s="353" t="s">
        <v>592</v>
      </c>
      <c r="F17" s="251" t="s">
        <v>938</v>
      </c>
      <c r="G17" s="251">
        <v>618</v>
      </c>
      <c r="H17" s="353"/>
      <c r="I17" s="354" t="s">
        <v>939</v>
      </c>
      <c r="J17" s="307" t="s">
        <v>593</v>
      </c>
      <c r="K17" s="307"/>
      <c r="L17" s="308"/>
      <c r="M17" s="309"/>
      <c r="N17" s="307"/>
      <c r="O17" s="344"/>
      <c r="P17" s="251">
        <f>VLOOKUP(D17,'MidCap Intra'!B13:C568,2,0)</f>
        <v>674.25</v>
      </c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/>
      <c r="B18" s="248"/>
      <c r="C18" s="377"/>
      <c r="D18" s="352"/>
      <c r="E18" s="353"/>
      <c r="F18" s="251"/>
      <c r="G18" s="251"/>
      <c r="H18" s="353"/>
      <c r="I18" s="354"/>
      <c r="J18" s="307"/>
      <c r="K18" s="307"/>
      <c r="L18" s="308"/>
      <c r="M18" s="309"/>
      <c r="N18" s="307"/>
      <c r="O18" s="344"/>
      <c r="P18" s="251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78"/>
      <c r="B19" s="379"/>
      <c r="C19" s="380"/>
      <c r="D19" s="381"/>
      <c r="E19" s="382"/>
      <c r="F19" s="378"/>
      <c r="G19" s="378"/>
      <c r="H19" s="382"/>
      <c r="I19" s="383"/>
      <c r="J19" s="384"/>
      <c r="K19" s="378"/>
      <c r="L19" s="379"/>
      <c r="M19" s="380"/>
      <c r="N19" s="381"/>
      <c r="O19" s="382"/>
      <c r="P19" s="37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594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595</v>
      </c>
      <c r="B23" s="119"/>
      <c r="C23" s="119"/>
      <c r="D23" s="119"/>
      <c r="E23" s="41"/>
      <c r="F23" s="127" t="s">
        <v>596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597</v>
      </c>
      <c r="B24" s="119"/>
      <c r="C24" s="119"/>
      <c r="D24" s="119" t="s">
        <v>855</v>
      </c>
      <c r="E24" s="6"/>
      <c r="F24" s="127" t="s">
        <v>598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599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567</v>
      </c>
      <c r="C27" s="98"/>
      <c r="D27" s="97" t="s">
        <v>578</v>
      </c>
      <c r="E27" s="96" t="s">
        <v>579</v>
      </c>
      <c r="F27" s="96" t="s">
        <v>580</v>
      </c>
      <c r="G27" s="96" t="s">
        <v>600</v>
      </c>
      <c r="H27" s="96" t="s">
        <v>582</v>
      </c>
      <c r="I27" s="96" t="s">
        <v>583</v>
      </c>
      <c r="J27" s="96" t="s">
        <v>584</v>
      </c>
      <c r="K27" s="96" t="s">
        <v>601</v>
      </c>
      <c r="L27" s="140" t="s">
        <v>586</v>
      </c>
      <c r="M27" s="98" t="s">
        <v>587</v>
      </c>
      <c r="N27" s="95" t="s">
        <v>588</v>
      </c>
      <c r="O27" s="314" t="s">
        <v>589</v>
      </c>
      <c r="P27" s="282"/>
      <c r="Q27" s="1"/>
      <c r="R27" s="311"/>
      <c r="S27" s="311"/>
      <c r="T27" s="311"/>
      <c r="U27" s="295"/>
      <c r="V27" s="295"/>
      <c r="W27" s="295"/>
      <c r="X27" s="295"/>
      <c r="Y27" s="295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386">
        <v>1</v>
      </c>
      <c r="B28" s="344">
        <v>44620</v>
      </c>
      <c r="C28" s="387"/>
      <c r="D28" s="388" t="s">
        <v>66</v>
      </c>
      <c r="E28" s="251" t="s">
        <v>592</v>
      </c>
      <c r="F28" s="251" t="s">
        <v>891</v>
      </c>
      <c r="G28" s="251">
        <v>1750</v>
      </c>
      <c r="H28" s="251"/>
      <c r="I28" s="251" t="s">
        <v>892</v>
      </c>
      <c r="J28" s="307" t="s">
        <v>593</v>
      </c>
      <c r="K28" s="307"/>
      <c r="L28" s="308"/>
      <c r="M28" s="309"/>
      <c r="N28" s="307"/>
      <c r="O28" s="389"/>
      <c r="P28" s="312"/>
      <c r="Q28" s="312"/>
      <c r="R28" s="313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10"/>
      <c r="AJ28" s="294"/>
      <c r="AK28" s="294"/>
      <c r="AL28" s="294"/>
    </row>
    <row r="29" spans="1:38" s="257" customFormat="1" ht="15" customHeight="1">
      <c r="A29" s="386">
        <v>2</v>
      </c>
      <c r="B29" s="248">
        <v>44622</v>
      </c>
      <c r="C29" s="387"/>
      <c r="D29" s="388" t="s">
        <v>940</v>
      </c>
      <c r="E29" s="251" t="s">
        <v>592</v>
      </c>
      <c r="F29" s="251" t="s">
        <v>941</v>
      </c>
      <c r="G29" s="251">
        <v>618</v>
      </c>
      <c r="H29" s="251"/>
      <c r="I29" s="251" t="s">
        <v>942</v>
      </c>
      <c r="J29" s="307" t="s">
        <v>593</v>
      </c>
      <c r="K29" s="307"/>
      <c r="L29" s="308"/>
      <c r="M29" s="309"/>
      <c r="N29" s="307"/>
      <c r="O29" s="389"/>
      <c r="P29" s="312"/>
      <c r="Q29" s="312"/>
      <c r="R29" s="313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10"/>
      <c r="AJ29" s="294"/>
      <c r="AK29" s="294"/>
      <c r="AL29" s="294"/>
    </row>
    <row r="30" spans="1:38" s="257" customFormat="1" ht="15" customHeight="1">
      <c r="A30" s="386"/>
      <c r="B30" s="344"/>
      <c r="C30" s="387"/>
      <c r="D30" s="388"/>
      <c r="E30" s="251"/>
      <c r="F30" s="251"/>
      <c r="G30" s="251"/>
      <c r="H30" s="251"/>
      <c r="I30" s="251"/>
      <c r="J30" s="307"/>
      <c r="K30" s="307"/>
      <c r="L30" s="308"/>
      <c r="M30" s="309"/>
      <c r="N30" s="307"/>
      <c r="O30" s="389"/>
      <c r="P30" s="312"/>
      <c r="Q30" s="312"/>
      <c r="R30" s="313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10"/>
      <c r="AJ30" s="294"/>
      <c r="AK30" s="294"/>
      <c r="AL30" s="294"/>
    </row>
    <row r="31" spans="1:38" s="257" customFormat="1" ht="15" customHeight="1">
      <c r="A31" s="386"/>
      <c r="B31" s="344"/>
      <c r="C31" s="387"/>
      <c r="D31" s="388"/>
      <c r="E31" s="251"/>
      <c r="F31" s="251"/>
      <c r="G31" s="251"/>
      <c r="H31" s="251"/>
      <c r="I31" s="251"/>
      <c r="J31" s="307"/>
      <c r="K31" s="307"/>
      <c r="L31" s="308"/>
      <c r="M31" s="309"/>
      <c r="N31" s="307"/>
      <c r="O31" s="389"/>
      <c r="P31" s="312"/>
      <c r="Q31" s="312"/>
      <c r="R31" s="313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10"/>
      <c r="AJ31" s="294"/>
      <c r="AK31" s="294"/>
      <c r="AL31" s="294"/>
    </row>
    <row r="32" spans="1:38" s="270" customFormat="1" ht="15" customHeight="1">
      <c r="K32" s="252"/>
      <c r="L32" s="283"/>
      <c r="M32" s="330"/>
      <c r="N32" s="252"/>
      <c r="O32" s="293"/>
      <c r="P32" s="1"/>
      <c r="Q32" s="1"/>
      <c r="R32" s="326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332"/>
      <c r="AJ32" s="331"/>
      <c r="AK32" s="331"/>
      <c r="AL32" s="331"/>
    </row>
    <row r="33" spans="1:38" ht="15" customHeight="1">
      <c r="A33" s="317"/>
      <c r="B33" s="318"/>
      <c r="C33" s="319"/>
      <c r="D33" s="320"/>
      <c r="E33" s="321"/>
      <c r="F33" s="321"/>
      <c r="G33" s="321"/>
      <c r="H33" s="321"/>
      <c r="I33" s="321"/>
      <c r="J33" s="322"/>
      <c r="K33" s="322"/>
      <c r="L33" s="323"/>
      <c r="M33" s="324"/>
      <c r="N33" s="322"/>
      <c r="O33" s="325"/>
      <c r="P33" s="1"/>
      <c r="Q33" s="1"/>
      <c r="R33" s="326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44.25" customHeight="1">
      <c r="A34" s="119" t="s">
        <v>594</v>
      </c>
      <c r="B34" s="142"/>
      <c r="C34" s="142"/>
      <c r="D34" s="1"/>
      <c r="E34" s="6"/>
      <c r="F34" s="6"/>
      <c r="G34" s="6"/>
      <c r="H34" s="6" t="s">
        <v>606</v>
      </c>
      <c r="I34" s="6"/>
      <c r="J34" s="6"/>
      <c r="K34" s="115"/>
      <c r="L34" s="144"/>
      <c r="M34" s="115"/>
      <c r="N34" s="116"/>
      <c r="O34" s="115"/>
      <c r="P34" s="1"/>
      <c r="Q34" s="1"/>
      <c r="R34" s="6"/>
      <c r="S34" s="1"/>
      <c r="T34" s="1"/>
      <c r="U34" s="1"/>
      <c r="V34" s="1"/>
      <c r="W34" s="1"/>
      <c r="X34" s="1"/>
      <c r="Y34" s="1"/>
      <c r="Z34" s="1"/>
      <c r="AA34" s="1"/>
      <c r="AB34" s="1"/>
      <c r="AC34" s="297"/>
      <c r="AD34" s="297"/>
      <c r="AE34" s="297"/>
      <c r="AF34" s="297"/>
      <c r="AG34" s="297"/>
      <c r="AH34" s="297"/>
    </row>
    <row r="35" spans="1:38" ht="12.75" customHeight="1">
      <c r="A35" s="126" t="s">
        <v>595</v>
      </c>
      <c r="B35" s="119"/>
      <c r="C35" s="119"/>
      <c r="D35" s="119"/>
      <c r="E35" s="41"/>
      <c r="F35" s="127" t="s">
        <v>596</v>
      </c>
      <c r="G35" s="56"/>
      <c r="H35" s="41"/>
      <c r="I35" s="56"/>
      <c r="J35" s="6"/>
      <c r="K35" s="145"/>
      <c r="L35" s="146"/>
      <c r="M35" s="6"/>
      <c r="N35" s="109"/>
      <c r="O35" s="147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26"/>
      <c r="B36" s="119"/>
      <c r="C36" s="119"/>
      <c r="D36" s="119"/>
      <c r="E36" s="6"/>
      <c r="F36" s="127" t="s">
        <v>598</v>
      </c>
      <c r="G36" s="56"/>
      <c r="H36" s="41"/>
      <c r="I36" s="56"/>
      <c r="J36" s="6"/>
      <c r="K36" s="145"/>
      <c r="L36" s="146"/>
      <c r="M36" s="6"/>
      <c r="N36" s="109"/>
      <c r="O36" s="147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19"/>
      <c r="B37" s="119"/>
      <c r="C37" s="119"/>
      <c r="D37" s="119"/>
      <c r="E37" s="6"/>
      <c r="F37" s="6"/>
      <c r="G37" s="6"/>
      <c r="H37" s="6"/>
      <c r="I37" s="6"/>
      <c r="J37" s="132"/>
      <c r="K37" s="129"/>
      <c r="L37" s="130"/>
      <c r="M37" s="6"/>
      <c r="N37" s="133"/>
      <c r="O37" s="1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48" t="s">
        <v>607</v>
      </c>
      <c r="B38" s="148"/>
      <c r="C38" s="148"/>
      <c r="D38" s="148"/>
      <c r="E38" s="6"/>
      <c r="F38" s="6"/>
      <c r="G38" s="6"/>
      <c r="H38" s="6"/>
      <c r="I38" s="6"/>
      <c r="J38" s="6"/>
      <c r="K38" s="6"/>
      <c r="L38" s="6"/>
      <c r="M38" s="6"/>
      <c r="N38" s="6"/>
      <c r="O38" s="2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38.25" customHeight="1">
      <c r="A39" s="96" t="s">
        <v>16</v>
      </c>
      <c r="B39" s="96" t="s">
        <v>567</v>
      </c>
      <c r="C39" s="96"/>
      <c r="D39" s="97" t="s">
        <v>578</v>
      </c>
      <c r="E39" s="96" t="s">
        <v>579</v>
      </c>
      <c r="F39" s="96" t="s">
        <v>580</v>
      </c>
      <c r="G39" s="96" t="s">
        <v>600</v>
      </c>
      <c r="H39" s="96" t="s">
        <v>582</v>
      </c>
      <c r="I39" s="96" t="s">
        <v>583</v>
      </c>
      <c r="J39" s="95" t="s">
        <v>584</v>
      </c>
      <c r="K39" s="149" t="s">
        <v>608</v>
      </c>
      <c r="L39" s="98" t="s">
        <v>586</v>
      </c>
      <c r="M39" s="149" t="s">
        <v>609</v>
      </c>
      <c r="N39" s="96" t="s">
        <v>610</v>
      </c>
      <c r="O39" s="95" t="s">
        <v>588</v>
      </c>
      <c r="P39" s="97" t="s">
        <v>589</v>
      </c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s="247" customFormat="1" ht="13.5" customHeight="1">
      <c r="A40" s="315">
        <v>1</v>
      </c>
      <c r="B40" s="364">
        <v>44620</v>
      </c>
      <c r="C40" s="342"/>
      <c r="D40" s="342" t="s">
        <v>875</v>
      </c>
      <c r="E40" s="315" t="s">
        <v>592</v>
      </c>
      <c r="F40" s="315">
        <v>1436</v>
      </c>
      <c r="G40" s="315">
        <v>1414</v>
      </c>
      <c r="H40" s="316">
        <v>1414</v>
      </c>
      <c r="I40" s="316" t="s">
        <v>888</v>
      </c>
      <c r="J40" s="327" t="s">
        <v>922</v>
      </c>
      <c r="K40" s="316">
        <f t="shared" ref="K40:K41" si="7">H40-F40</f>
        <v>-22</v>
      </c>
      <c r="L40" s="338">
        <f t="shared" ref="L40:L41" si="8">(H40*N40)*0.07%</f>
        <v>544.3900000000001</v>
      </c>
      <c r="M40" s="339">
        <f t="shared" ref="M40:M41" si="9">(K40*N40)-L40</f>
        <v>-12644.39</v>
      </c>
      <c r="N40" s="316">
        <v>550</v>
      </c>
      <c r="O40" s="340" t="s">
        <v>602</v>
      </c>
      <c r="P40" s="341">
        <v>44622</v>
      </c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321"/>
      <c r="AG40" s="318"/>
      <c r="AH40" s="249"/>
      <c r="AI40" s="249"/>
      <c r="AJ40" s="321"/>
      <c r="AK40" s="321"/>
      <c r="AL40" s="321"/>
    </row>
    <row r="41" spans="1:38" s="247" customFormat="1" ht="13.5" customHeight="1">
      <c r="A41" s="285">
        <v>2</v>
      </c>
      <c r="B41" s="363">
        <v>44620</v>
      </c>
      <c r="C41" s="361"/>
      <c r="D41" s="361" t="s">
        <v>887</v>
      </c>
      <c r="E41" s="285" t="s">
        <v>592</v>
      </c>
      <c r="F41" s="285">
        <v>2342.5</v>
      </c>
      <c r="G41" s="285">
        <v>2300</v>
      </c>
      <c r="H41" s="343">
        <v>2368</v>
      </c>
      <c r="I41" s="343" t="s">
        <v>890</v>
      </c>
      <c r="J41" s="355" t="s">
        <v>865</v>
      </c>
      <c r="K41" s="343">
        <f t="shared" si="7"/>
        <v>25.5</v>
      </c>
      <c r="L41" s="356">
        <f t="shared" si="8"/>
        <v>455.84000000000009</v>
      </c>
      <c r="M41" s="357">
        <f t="shared" si="9"/>
        <v>6556.66</v>
      </c>
      <c r="N41" s="343">
        <v>275</v>
      </c>
      <c r="O41" s="358" t="s">
        <v>590</v>
      </c>
      <c r="P41" s="359">
        <v>44257</v>
      </c>
      <c r="Q41" s="249"/>
      <c r="R41" s="253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321"/>
      <c r="AG41" s="318"/>
      <c r="AH41" s="249"/>
      <c r="AI41" s="249"/>
      <c r="AJ41" s="321"/>
      <c r="AK41" s="321"/>
      <c r="AL41" s="321"/>
    </row>
    <row r="42" spans="1:38" s="247" customFormat="1" ht="13.5" customHeight="1">
      <c r="A42" s="251">
        <v>3</v>
      </c>
      <c r="B42" s="248">
        <v>44622</v>
      </c>
      <c r="C42" s="345"/>
      <c r="D42" s="345" t="s">
        <v>874</v>
      </c>
      <c r="E42" s="251" t="s">
        <v>592</v>
      </c>
      <c r="F42" s="251" t="s">
        <v>923</v>
      </c>
      <c r="G42" s="251">
        <v>642</v>
      </c>
      <c r="H42" s="252"/>
      <c r="I42" s="252" t="s">
        <v>924</v>
      </c>
      <c r="J42" s="307" t="s">
        <v>593</v>
      </c>
      <c r="K42" s="252"/>
      <c r="L42" s="283"/>
      <c r="M42" s="284"/>
      <c r="N42" s="252"/>
      <c r="O42" s="373"/>
      <c r="P42" s="293"/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321"/>
      <c r="AG42" s="318"/>
      <c r="AH42" s="249"/>
      <c r="AI42" s="249"/>
      <c r="AJ42" s="321"/>
      <c r="AK42" s="321"/>
      <c r="AL42" s="321"/>
    </row>
    <row r="43" spans="1:38" s="247" customFormat="1" ht="13.5" customHeight="1">
      <c r="A43" s="251">
        <v>4</v>
      </c>
      <c r="B43" s="248">
        <v>44622</v>
      </c>
      <c r="C43" s="345"/>
      <c r="D43" s="345" t="s">
        <v>925</v>
      </c>
      <c r="E43" s="251" t="s">
        <v>592</v>
      </c>
      <c r="F43" s="251" t="s">
        <v>926</v>
      </c>
      <c r="G43" s="251">
        <v>1662</v>
      </c>
      <c r="H43" s="252"/>
      <c r="I43" s="252" t="s">
        <v>927</v>
      </c>
      <c r="J43" s="307" t="s">
        <v>593</v>
      </c>
      <c r="K43" s="252"/>
      <c r="L43" s="283"/>
      <c r="M43" s="284"/>
      <c r="N43" s="252"/>
      <c r="O43" s="373"/>
      <c r="P43" s="293"/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21"/>
      <c r="AG43" s="318"/>
      <c r="AH43" s="249"/>
      <c r="AI43" s="249"/>
      <c r="AJ43" s="321"/>
      <c r="AK43" s="321"/>
      <c r="AL43" s="321"/>
    </row>
    <row r="44" spans="1:38" s="247" customFormat="1" ht="13.5" customHeight="1">
      <c r="A44" s="375">
        <v>5</v>
      </c>
      <c r="B44" s="248">
        <v>44622</v>
      </c>
      <c r="C44" s="345"/>
      <c r="D44" s="345" t="s">
        <v>933</v>
      </c>
      <c r="E44" s="251" t="s">
        <v>592</v>
      </c>
      <c r="F44" s="251" t="s">
        <v>889</v>
      </c>
      <c r="G44" s="251">
        <v>2305</v>
      </c>
      <c r="H44" s="252"/>
      <c r="I44" s="252" t="s">
        <v>937</v>
      </c>
      <c r="J44" s="307" t="s">
        <v>593</v>
      </c>
      <c r="K44" s="345"/>
      <c r="L44" s="345"/>
      <c r="M44" s="251"/>
      <c r="N44" s="251"/>
      <c r="O44" s="251"/>
      <c r="P44" s="252"/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21"/>
      <c r="AG44" s="318"/>
      <c r="AH44" s="249"/>
      <c r="AI44" s="249"/>
      <c r="AJ44" s="321"/>
      <c r="AK44" s="321"/>
      <c r="AL44" s="321"/>
    </row>
    <row r="45" spans="1:38" s="247" customFormat="1" ht="13.5" customHeight="1">
      <c r="A45" s="375">
        <v>6</v>
      </c>
      <c r="B45" s="248">
        <v>44622</v>
      </c>
      <c r="C45" s="345"/>
      <c r="D45" s="345" t="s">
        <v>934</v>
      </c>
      <c r="E45" s="251" t="s">
        <v>592</v>
      </c>
      <c r="F45" s="251" t="s">
        <v>935</v>
      </c>
      <c r="G45" s="251">
        <v>274</v>
      </c>
      <c r="H45" s="252"/>
      <c r="I45" s="252" t="s">
        <v>936</v>
      </c>
      <c r="J45" s="307" t="s">
        <v>593</v>
      </c>
      <c r="K45" s="345"/>
      <c r="L45" s="345"/>
      <c r="M45" s="251"/>
      <c r="N45" s="251"/>
      <c r="O45" s="251"/>
      <c r="P45" s="252"/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21"/>
      <c r="AG45" s="318"/>
      <c r="AH45" s="249"/>
      <c r="AI45" s="249"/>
      <c r="AJ45" s="321"/>
      <c r="AK45" s="321"/>
      <c r="AL45" s="321"/>
    </row>
    <row r="46" spans="1:38" s="247" customFormat="1" ht="13.5" customHeight="1">
      <c r="A46" s="251"/>
      <c r="B46" s="248"/>
      <c r="C46" s="345"/>
      <c r="D46" s="345"/>
      <c r="E46" s="251"/>
      <c r="F46" s="251"/>
      <c r="G46" s="251"/>
      <c r="H46" s="252"/>
      <c r="I46" s="252"/>
      <c r="J46" s="307"/>
      <c r="K46" s="252"/>
      <c r="L46" s="283"/>
      <c r="M46" s="284"/>
      <c r="N46" s="252"/>
      <c r="O46" s="292"/>
      <c r="P46" s="293"/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21"/>
      <c r="AG46" s="318"/>
      <c r="AH46" s="249"/>
      <c r="AI46" s="249"/>
      <c r="AJ46" s="321"/>
      <c r="AK46" s="321"/>
      <c r="AL46" s="321"/>
    </row>
    <row r="47" spans="1:38" ht="13.5" customHeight="1">
      <c r="A47" s="107"/>
      <c r="B47" s="108"/>
      <c r="C47" s="142"/>
      <c r="D47" s="150"/>
      <c r="E47" s="151"/>
      <c r="F47" s="107"/>
      <c r="G47" s="107"/>
      <c r="H47" s="107"/>
      <c r="I47" s="143"/>
      <c r="J47" s="143"/>
      <c r="K47" s="143"/>
      <c r="L47" s="143"/>
      <c r="M47" s="143"/>
      <c r="N47" s="143"/>
      <c r="O47" s="143"/>
      <c r="P47" s="143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152"/>
      <c r="B48" s="108"/>
      <c r="C48" s="109"/>
      <c r="D48" s="153"/>
      <c r="E48" s="112"/>
      <c r="F48" s="112"/>
      <c r="G48" s="112"/>
      <c r="H48" s="112"/>
      <c r="I48" s="112"/>
      <c r="J48" s="6"/>
      <c r="K48" s="112"/>
      <c r="L48" s="112"/>
      <c r="M48" s="6"/>
      <c r="N48" s="1"/>
      <c r="O48" s="109"/>
      <c r="P48" s="41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54" t="s">
        <v>612</v>
      </c>
      <c r="B49" s="154"/>
      <c r="C49" s="154"/>
      <c r="D49" s="154"/>
      <c r="E49" s="155"/>
      <c r="F49" s="112"/>
      <c r="G49" s="112"/>
      <c r="H49" s="112"/>
      <c r="I49" s="112"/>
      <c r="J49" s="1"/>
      <c r="K49" s="6"/>
      <c r="L49" s="6"/>
      <c r="M49" s="6"/>
      <c r="N49" s="1"/>
      <c r="O49" s="1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96" t="s">
        <v>16</v>
      </c>
      <c r="B50" s="96" t="s">
        <v>567</v>
      </c>
      <c r="C50" s="96"/>
      <c r="D50" s="97" t="s">
        <v>578</v>
      </c>
      <c r="E50" s="96" t="s">
        <v>579</v>
      </c>
      <c r="F50" s="96" t="s">
        <v>580</v>
      </c>
      <c r="G50" s="96" t="s">
        <v>600</v>
      </c>
      <c r="H50" s="96" t="s">
        <v>582</v>
      </c>
      <c r="I50" s="96" t="s">
        <v>583</v>
      </c>
      <c r="J50" s="95" t="s">
        <v>584</v>
      </c>
      <c r="K50" s="95" t="s">
        <v>613</v>
      </c>
      <c r="L50" s="98" t="s">
        <v>586</v>
      </c>
      <c r="M50" s="149" t="s">
        <v>609</v>
      </c>
      <c r="N50" s="96" t="s">
        <v>610</v>
      </c>
      <c r="O50" s="96" t="s">
        <v>588</v>
      </c>
      <c r="P50" s="97" t="s">
        <v>589</v>
      </c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s="247" customFormat="1" ht="12.75" customHeight="1">
      <c r="A51" s="285">
        <v>1</v>
      </c>
      <c r="B51" s="363">
        <v>44622</v>
      </c>
      <c r="C51" s="362"/>
      <c r="D51" s="374" t="s">
        <v>928</v>
      </c>
      <c r="E51" s="285" t="s">
        <v>592</v>
      </c>
      <c r="F51" s="285">
        <v>49.5</v>
      </c>
      <c r="G51" s="285">
        <v>30</v>
      </c>
      <c r="H51" s="343">
        <v>61</v>
      </c>
      <c r="I51" s="355" t="s">
        <v>871</v>
      </c>
      <c r="J51" s="355" t="s">
        <v>869</v>
      </c>
      <c r="K51" s="343">
        <f t="shared" ref="K51" si="10">H51-F51</f>
        <v>11.5</v>
      </c>
      <c r="L51" s="356">
        <v>100</v>
      </c>
      <c r="M51" s="357">
        <f t="shared" ref="M51" si="11">(K51*N51)-L51</f>
        <v>2775</v>
      </c>
      <c r="N51" s="343">
        <v>250</v>
      </c>
      <c r="O51" s="358" t="s">
        <v>590</v>
      </c>
      <c r="P51" s="359">
        <v>44257</v>
      </c>
      <c r="Q51" s="249"/>
      <c r="R51" s="250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</row>
    <row r="52" spans="1:38" s="247" customFormat="1" ht="12.75" customHeight="1">
      <c r="A52" s="251">
        <v>2</v>
      </c>
      <c r="B52" s="344">
        <v>44622</v>
      </c>
      <c r="C52" s="402"/>
      <c r="D52" s="403" t="s">
        <v>929</v>
      </c>
      <c r="E52" s="251" t="s">
        <v>592</v>
      </c>
      <c r="F52" s="251" t="s">
        <v>930</v>
      </c>
      <c r="G52" s="251">
        <v>35</v>
      </c>
      <c r="H52" s="252"/>
      <c r="I52" s="307" t="s">
        <v>931</v>
      </c>
      <c r="J52" s="307" t="s">
        <v>593</v>
      </c>
      <c r="K52" s="252"/>
      <c r="L52" s="283"/>
      <c r="M52" s="284"/>
      <c r="N52" s="252"/>
      <c r="O52" s="373"/>
      <c r="P52" s="293"/>
      <c r="Q52" s="249"/>
      <c r="R52" s="250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</row>
    <row r="53" spans="1:38" s="306" customFormat="1" ht="12.75" customHeight="1">
      <c r="A53" s="251">
        <v>3</v>
      </c>
      <c r="B53" s="344">
        <v>44622</v>
      </c>
      <c r="C53" s="387"/>
      <c r="D53" s="402" t="s">
        <v>943</v>
      </c>
      <c r="E53" s="251" t="s">
        <v>592</v>
      </c>
      <c r="F53" s="251" t="s">
        <v>932</v>
      </c>
      <c r="G53" s="251">
        <v>45</v>
      </c>
      <c r="H53" s="251"/>
      <c r="I53" s="252" t="s">
        <v>863</v>
      </c>
      <c r="J53" s="307" t="s">
        <v>593</v>
      </c>
      <c r="K53" s="252"/>
      <c r="L53" s="283"/>
      <c r="M53" s="284"/>
      <c r="N53" s="252"/>
      <c r="O53" s="373"/>
      <c r="P53" s="293"/>
      <c r="Q53" s="303"/>
      <c r="R53" s="304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5"/>
      <c r="AG53" s="305"/>
      <c r="AH53" s="305"/>
      <c r="AI53" s="305"/>
      <c r="AJ53" s="305"/>
      <c r="AK53" s="305"/>
      <c r="AL53" s="305"/>
    </row>
    <row r="54" spans="1:38" ht="14.25" customHeight="1">
      <c r="A54" s="151"/>
      <c r="B54" s="156"/>
      <c r="C54" s="156"/>
      <c r="D54" s="157"/>
      <c r="E54" s="151"/>
      <c r="F54" s="158"/>
      <c r="G54" s="151"/>
      <c r="H54" s="151"/>
      <c r="I54" s="151"/>
      <c r="J54" s="156"/>
      <c r="K54" s="159"/>
      <c r="L54" s="151"/>
      <c r="M54" s="151"/>
      <c r="N54" s="151"/>
      <c r="O54" s="160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94" t="s">
        <v>614</v>
      </c>
      <c r="B55" s="161"/>
      <c r="C55" s="161"/>
      <c r="D55" s="162"/>
      <c r="E55" s="135"/>
      <c r="F55" s="6"/>
      <c r="G55" s="6"/>
      <c r="H55" s="136"/>
      <c r="I55" s="163"/>
      <c r="J55" s="1"/>
      <c r="K55" s="6"/>
      <c r="L55" s="6"/>
      <c r="M55" s="6"/>
      <c r="N55" s="1"/>
      <c r="O55" s="1"/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ht="38.25" customHeight="1">
      <c r="A56" s="95" t="s">
        <v>16</v>
      </c>
      <c r="B56" s="96" t="s">
        <v>567</v>
      </c>
      <c r="C56" s="96"/>
      <c r="D56" s="97" t="s">
        <v>578</v>
      </c>
      <c r="E56" s="96" t="s">
        <v>579</v>
      </c>
      <c r="F56" s="96" t="s">
        <v>580</v>
      </c>
      <c r="G56" s="96" t="s">
        <v>581</v>
      </c>
      <c r="H56" s="96" t="s">
        <v>582</v>
      </c>
      <c r="I56" s="96" t="s">
        <v>583</v>
      </c>
      <c r="J56" s="95" t="s">
        <v>584</v>
      </c>
      <c r="K56" s="139" t="s">
        <v>601</v>
      </c>
      <c r="L56" s="140" t="s">
        <v>586</v>
      </c>
      <c r="M56" s="98" t="s">
        <v>587</v>
      </c>
      <c r="N56" s="96" t="s">
        <v>588</v>
      </c>
      <c r="O56" s="97" t="s">
        <v>589</v>
      </c>
      <c r="P56" s="96" t="s">
        <v>821</v>
      </c>
      <c r="Q56" s="1"/>
      <c r="R56" s="6"/>
      <c r="S56" s="1"/>
      <c r="T56" s="1"/>
      <c r="U56" s="1"/>
      <c r="V56" s="1"/>
      <c r="W56" s="1"/>
      <c r="X56" s="1"/>
      <c r="Y56" s="1"/>
      <c r="Z56" s="1"/>
    </row>
    <row r="57" spans="1:38" s="247" customFormat="1" ht="14.25" customHeight="1">
      <c r="A57" s="271">
        <v>1</v>
      </c>
      <c r="B57" s="272">
        <v>44488</v>
      </c>
      <c r="C57" s="273"/>
      <c r="D57" s="274" t="s">
        <v>138</v>
      </c>
      <c r="E57" s="275" t="s">
        <v>592</v>
      </c>
      <c r="F57" s="276" t="s">
        <v>829</v>
      </c>
      <c r="G57" s="276">
        <v>198</v>
      </c>
      <c r="H57" s="275"/>
      <c r="I57" s="277" t="s">
        <v>826</v>
      </c>
      <c r="J57" s="278" t="s">
        <v>593</v>
      </c>
      <c r="K57" s="278"/>
      <c r="L57" s="279"/>
      <c r="M57" s="280"/>
      <c r="N57" s="278"/>
      <c r="O57" s="281"/>
      <c r="P57" s="278"/>
      <c r="Q57" s="246"/>
      <c r="R57" s="1" t="s">
        <v>591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:38" s="247" customFormat="1" ht="12.75" customHeight="1">
      <c r="A58" s="390">
        <v>2</v>
      </c>
      <c r="B58" s="385">
        <v>44599</v>
      </c>
      <c r="C58" s="391"/>
      <c r="D58" s="392" t="s">
        <v>71</v>
      </c>
      <c r="E58" s="393" t="s">
        <v>592</v>
      </c>
      <c r="F58" s="390">
        <v>200</v>
      </c>
      <c r="G58" s="390">
        <v>183</v>
      </c>
      <c r="H58" s="393">
        <v>212.5</v>
      </c>
      <c r="I58" s="394" t="s">
        <v>864</v>
      </c>
      <c r="J58" s="395" t="s">
        <v>944</v>
      </c>
      <c r="K58" s="395">
        <f t="shared" ref="K58" si="12">H58-F58</f>
        <v>12.5</v>
      </c>
      <c r="L58" s="396">
        <f>(F58*-0.7)/100</f>
        <v>-1.4</v>
      </c>
      <c r="M58" s="397">
        <f t="shared" ref="M58" si="13">(K58+L58)/F58</f>
        <v>5.5500000000000001E-2</v>
      </c>
      <c r="N58" s="395" t="s">
        <v>590</v>
      </c>
      <c r="O58" s="398">
        <v>44622</v>
      </c>
      <c r="P58" s="401"/>
      <c r="Q58" s="246"/>
      <c r="R58" s="246" t="s">
        <v>591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:38" ht="14.25" customHeight="1">
      <c r="A59" s="164"/>
      <c r="B59" s="141"/>
      <c r="C59" s="165"/>
      <c r="D59" s="100"/>
      <c r="E59" s="166"/>
      <c r="F59" s="166"/>
      <c r="G59" s="166"/>
      <c r="H59" s="166"/>
      <c r="I59" s="166"/>
      <c r="J59" s="166"/>
      <c r="K59" s="167"/>
      <c r="L59" s="168"/>
      <c r="M59" s="166"/>
      <c r="N59" s="169"/>
      <c r="O59" s="170"/>
      <c r="P59" s="170"/>
      <c r="R59" s="6"/>
      <c r="S59" s="41"/>
      <c r="T59" s="1"/>
      <c r="U59" s="1"/>
      <c r="V59" s="1"/>
      <c r="W59" s="1"/>
      <c r="X59" s="1"/>
      <c r="Y59" s="1"/>
      <c r="Z59" s="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19" t="s">
        <v>594</v>
      </c>
      <c r="B60" s="119"/>
      <c r="C60" s="119"/>
      <c r="D60" s="119"/>
      <c r="E60" s="41"/>
      <c r="F60" s="127" t="s">
        <v>596</v>
      </c>
      <c r="G60" s="56"/>
      <c r="H60" s="56"/>
      <c r="I60" s="56"/>
      <c r="J60" s="6"/>
      <c r="K60" s="145"/>
      <c r="L60" s="146"/>
      <c r="M60" s="6"/>
      <c r="N60" s="109"/>
      <c r="O60" s="171"/>
      <c r="P60" s="1"/>
      <c r="Q60" s="1"/>
      <c r="R60" s="6"/>
      <c r="S60" s="1"/>
      <c r="T60" s="1"/>
      <c r="U60" s="1"/>
      <c r="V60" s="1"/>
      <c r="W60" s="1"/>
      <c r="X60" s="1"/>
      <c r="Y60" s="1"/>
    </row>
    <row r="61" spans="1:38" ht="12.75" customHeight="1">
      <c r="A61" s="126" t="s">
        <v>595</v>
      </c>
      <c r="B61" s="119"/>
      <c r="C61" s="119"/>
      <c r="D61" s="119"/>
      <c r="E61" s="6"/>
      <c r="F61" s="127" t="s">
        <v>598</v>
      </c>
      <c r="G61" s="6"/>
      <c r="H61" s="6" t="s">
        <v>817</v>
      </c>
      <c r="I61" s="6"/>
      <c r="J61" s="1"/>
      <c r="K61" s="6"/>
      <c r="L61" s="6"/>
      <c r="M61" s="6"/>
      <c r="N61" s="1"/>
      <c r="O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26"/>
      <c r="B62" s="119"/>
      <c r="C62" s="119"/>
      <c r="D62" s="119"/>
      <c r="E62" s="6"/>
      <c r="F62" s="127"/>
      <c r="G62" s="6"/>
      <c r="H62" s="6"/>
      <c r="I62" s="6"/>
      <c r="J62" s="1"/>
      <c r="K62" s="6"/>
      <c r="L62" s="6"/>
      <c r="M62" s="6"/>
      <c r="N62" s="1"/>
      <c r="O62" s="1"/>
      <c r="Q62" s="1"/>
      <c r="R62" s="5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"/>
      <c r="B63" s="134" t="s">
        <v>615</v>
      </c>
      <c r="C63" s="134"/>
      <c r="D63" s="134"/>
      <c r="E63" s="134"/>
      <c r="F63" s="135"/>
      <c r="G63" s="6"/>
      <c r="H63" s="6"/>
      <c r="I63" s="136"/>
      <c r="J63" s="137"/>
      <c r="K63" s="138"/>
      <c r="L63" s="137"/>
      <c r="M63" s="6"/>
      <c r="N63" s="1"/>
      <c r="O63" s="1"/>
      <c r="Q63" s="1"/>
      <c r="R63" s="56"/>
      <c r="S63" s="1"/>
      <c r="T63" s="1"/>
      <c r="U63" s="1"/>
      <c r="V63" s="1"/>
      <c r="W63" s="1"/>
      <c r="X63" s="1"/>
      <c r="Y63" s="1"/>
      <c r="Z63" s="1"/>
    </row>
    <row r="64" spans="1:38" ht="38.25" customHeight="1">
      <c r="A64" s="95" t="s">
        <v>16</v>
      </c>
      <c r="B64" s="96" t="s">
        <v>567</v>
      </c>
      <c r="C64" s="96"/>
      <c r="D64" s="97" t="s">
        <v>578</v>
      </c>
      <c r="E64" s="96" t="s">
        <v>579</v>
      </c>
      <c r="F64" s="96" t="s">
        <v>580</v>
      </c>
      <c r="G64" s="96" t="s">
        <v>600</v>
      </c>
      <c r="H64" s="96" t="s">
        <v>582</v>
      </c>
      <c r="I64" s="96" t="s">
        <v>583</v>
      </c>
      <c r="J64" s="172" t="s">
        <v>584</v>
      </c>
      <c r="K64" s="139" t="s">
        <v>601</v>
      </c>
      <c r="L64" s="149" t="s">
        <v>609</v>
      </c>
      <c r="M64" s="96" t="s">
        <v>610</v>
      </c>
      <c r="N64" s="140" t="s">
        <v>586</v>
      </c>
      <c r="O64" s="98" t="s">
        <v>587</v>
      </c>
      <c r="P64" s="96" t="s">
        <v>588</v>
      </c>
      <c r="Q64" s="97" t="s">
        <v>589</v>
      </c>
      <c r="R64" s="56"/>
      <c r="S64" s="1"/>
      <c r="T64" s="1"/>
      <c r="U64" s="1"/>
      <c r="V64" s="1"/>
      <c r="W64" s="1"/>
      <c r="X64" s="1"/>
      <c r="Y64" s="1"/>
      <c r="Z64" s="1"/>
    </row>
    <row r="65" spans="1:38" ht="14.25" customHeight="1">
      <c r="A65" s="101"/>
      <c r="B65" s="102"/>
      <c r="C65" s="173"/>
      <c r="D65" s="103"/>
      <c r="E65" s="104"/>
      <c r="F65" s="174"/>
      <c r="G65" s="101"/>
      <c r="H65" s="104"/>
      <c r="I65" s="105"/>
      <c r="J65" s="175"/>
      <c r="K65" s="175"/>
      <c r="L65" s="176"/>
      <c r="M65" s="99"/>
      <c r="N65" s="176"/>
      <c r="O65" s="177"/>
      <c r="P65" s="178"/>
      <c r="Q65" s="179"/>
      <c r="R65" s="144"/>
      <c r="S65" s="113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38" ht="14.25" customHeight="1">
      <c r="A66" s="101"/>
      <c r="B66" s="102"/>
      <c r="C66" s="173"/>
      <c r="D66" s="103"/>
      <c r="E66" s="104"/>
      <c r="F66" s="174"/>
      <c r="G66" s="101"/>
      <c r="H66" s="104"/>
      <c r="I66" s="105"/>
      <c r="J66" s="175"/>
      <c r="K66" s="175"/>
      <c r="L66" s="176"/>
      <c r="M66" s="99"/>
      <c r="N66" s="176"/>
      <c r="O66" s="177"/>
      <c r="P66" s="178"/>
      <c r="Q66" s="179"/>
      <c r="R66" s="144"/>
      <c r="S66" s="113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38" ht="14.25" customHeight="1">
      <c r="A67" s="101"/>
      <c r="B67" s="102"/>
      <c r="C67" s="173"/>
      <c r="D67" s="103"/>
      <c r="E67" s="104"/>
      <c r="F67" s="174"/>
      <c r="G67" s="101"/>
      <c r="H67" s="104"/>
      <c r="I67" s="105"/>
      <c r="J67" s="175"/>
      <c r="K67" s="175"/>
      <c r="L67" s="176"/>
      <c r="M67" s="99"/>
      <c r="N67" s="176"/>
      <c r="O67" s="177"/>
      <c r="P67" s="178"/>
      <c r="Q67" s="179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4.25" customHeight="1">
      <c r="A68" s="101"/>
      <c r="B68" s="102"/>
      <c r="C68" s="173"/>
      <c r="D68" s="103"/>
      <c r="E68" s="104"/>
      <c r="F68" s="175"/>
      <c r="G68" s="101"/>
      <c r="H68" s="104"/>
      <c r="I68" s="105"/>
      <c r="J68" s="175"/>
      <c r="K68" s="175"/>
      <c r="L68" s="176"/>
      <c r="M68" s="99"/>
      <c r="N68" s="176"/>
      <c r="O68" s="177"/>
      <c r="P68" s="178"/>
      <c r="Q68" s="179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01"/>
      <c r="B69" s="102"/>
      <c r="C69" s="173"/>
      <c r="D69" s="103"/>
      <c r="E69" s="104"/>
      <c r="F69" s="175"/>
      <c r="G69" s="101"/>
      <c r="H69" s="104"/>
      <c r="I69" s="105"/>
      <c r="J69" s="175"/>
      <c r="K69" s="175"/>
      <c r="L69" s="176"/>
      <c r="M69" s="99"/>
      <c r="N69" s="176"/>
      <c r="O69" s="177"/>
      <c r="P69" s="178"/>
      <c r="Q69" s="179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01"/>
      <c r="B70" s="102"/>
      <c r="C70" s="173"/>
      <c r="D70" s="103"/>
      <c r="E70" s="104"/>
      <c r="F70" s="174"/>
      <c r="G70" s="101"/>
      <c r="H70" s="104"/>
      <c r="I70" s="105"/>
      <c r="J70" s="175"/>
      <c r="K70" s="175"/>
      <c r="L70" s="176"/>
      <c r="M70" s="99"/>
      <c r="N70" s="176"/>
      <c r="O70" s="177"/>
      <c r="P70" s="178"/>
      <c r="Q70" s="179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01"/>
      <c r="B71" s="102"/>
      <c r="C71" s="173"/>
      <c r="D71" s="103"/>
      <c r="E71" s="104"/>
      <c r="F71" s="174"/>
      <c r="G71" s="101"/>
      <c r="H71" s="104"/>
      <c r="I71" s="105"/>
      <c r="J71" s="175"/>
      <c r="K71" s="175"/>
      <c r="L71" s="175"/>
      <c r="M71" s="175"/>
      <c r="N71" s="176"/>
      <c r="O71" s="180"/>
      <c r="P71" s="178"/>
      <c r="Q71" s="179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4.25" customHeight="1">
      <c r="A72" s="101"/>
      <c r="B72" s="102"/>
      <c r="C72" s="173"/>
      <c r="D72" s="103"/>
      <c r="E72" s="104"/>
      <c r="F72" s="175"/>
      <c r="G72" s="101"/>
      <c r="H72" s="104"/>
      <c r="I72" s="105"/>
      <c r="J72" s="175"/>
      <c r="K72" s="175"/>
      <c r="L72" s="176"/>
      <c r="M72" s="99"/>
      <c r="N72" s="176"/>
      <c r="O72" s="177"/>
      <c r="P72" s="178"/>
      <c r="Q72" s="179"/>
      <c r="R72" s="144"/>
      <c r="S72" s="113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01"/>
      <c r="B73" s="102"/>
      <c r="C73" s="173"/>
      <c r="D73" s="103"/>
      <c r="E73" s="104"/>
      <c r="F73" s="174"/>
      <c r="G73" s="101"/>
      <c r="H73" s="104"/>
      <c r="I73" s="105"/>
      <c r="J73" s="181"/>
      <c r="K73" s="181"/>
      <c r="L73" s="181"/>
      <c r="M73" s="181"/>
      <c r="N73" s="182"/>
      <c r="O73" s="177"/>
      <c r="P73" s="106"/>
      <c r="Q73" s="179"/>
      <c r="R73" s="144"/>
      <c r="S73" s="113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26"/>
      <c r="B74" s="119"/>
      <c r="C74" s="119"/>
      <c r="D74" s="119"/>
      <c r="E74" s="6"/>
      <c r="F74" s="127"/>
      <c r="G74" s="6"/>
      <c r="H74" s="6"/>
      <c r="I74" s="6"/>
      <c r="J74" s="1"/>
      <c r="K74" s="6"/>
      <c r="L74" s="6"/>
      <c r="M74" s="6"/>
      <c r="N74" s="1"/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26"/>
      <c r="B75" s="119"/>
      <c r="C75" s="119"/>
      <c r="D75" s="119"/>
      <c r="E75" s="6"/>
      <c r="F75" s="127"/>
      <c r="G75" s="56"/>
      <c r="H75" s="41"/>
      <c r="I75" s="56"/>
      <c r="J75" s="6"/>
      <c r="K75" s="145"/>
      <c r="L75" s="146"/>
      <c r="M75" s="6"/>
      <c r="N75" s="109"/>
      <c r="O75" s="147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56"/>
      <c r="B76" s="108"/>
      <c r="C76" s="108"/>
      <c r="D76" s="41"/>
      <c r="E76" s="56"/>
      <c r="F76" s="56"/>
      <c r="G76" s="56"/>
      <c r="H76" s="41"/>
      <c r="I76" s="56"/>
      <c r="J76" s="6"/>
      <c r="K76" s="145"/>
      <c r="L76" s="146"/>
      <c r="M76" s="6"/>
      <c r="N76" s="109"/>
      <c r="O76" s="147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41"/>
      <c r="B77" s="183" t="s">
        <v>616</v>
      </c>
      <c r="C77" s="183"/>
      <c r="D77" s="183"/>
      <c r="E77" s="183"/>
      <c r="F77" s="6"/>
      <c r="G77" s="6"/>
      <c r="H77" s="137"/>
      <c r="I77" s="6"/>
      <c r="J77" s="137"/>
      <c r="K77" s="138"/>
      <c r="L77" s="6"/>
      <c r="M77" s="6"/>
      <c r="N77" s="1"/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95" t="s">
        <v>16</v>
      </c>
      <c r="B78" s="96" t="s">
        <v>567</v>
      </c>
      <c r="C78" s="96"/>
      <c r="D78" s="97" t="s">
        <v>578</v>
      </c>
      <c r="E78" s="96" t="s">
        <v>579</v>
      </c>
      <c r="F78" s="96" t="s">
        <v>580</v>
      </c>
      <c r="G78" s="96" t="s">
        <v>617</v>
      </c>
      <c r="H78" s="96" t="s">
        <v>618</v>
      </c>
      <c r="I78" s="96" t="s">
        <v>583</v>
      </c>
      <c r="J78" s="184" t="s">
        <v>584</v>
      </c>
      <c r="K78" s="96" t="s">
        <v>585</v>
      </c>
      <c r="L78" s="96" t="s">
        <v>619</v>
      </c>
      <c r="M78" s="96" t="s">
        <v>588</v>
      </c>
      <c r="N78" s="97" t="s">
        <v>589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85">
        <v>1</v>
      </c>
      <c r="B79" s="186">
        <v>41579</v>
      </c>
      <c r="C79" s="186"/>
      <c r="D79" s="187" t="s">
        <v>620</v>
      </c>
      <c r="E79" s="188" t="s">
        <v>621</v>
      </c>
      <c r="F79" s="189">
        <v>82</v>
      </c>
      <c r="G79" s="188" t="s">
        <v>622</v>
      </c>
      <c r="H79" s="188">
        <v>100</v>
      </c>
      <c r="I79" s="190">
        <v>100</v>
      </c>
      <c r="J79" s="191" t="s">
        <v>623</v>
      </c>
      <c r="K79" s="192">
        <f t="shared" ref="K79:K131" si="14">H79-F79</f>
        <v>18</v>
      </c>
      <c r="L79" s="193">
        <f t="shared" ref="L79:L131" si="15">K79/F79</f>
        <v>0.21951219512195122</v>
      </c>
      <c r="M79" s="188" t="s">
        <v>590</v>
      </c>
      <c r="N79" s="194">
        <v>42657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2</v>
      </c>
      <c r="B80" s="186">
        <v>41794</v>
      </c>
      <c r="C80" s="186"/>
      <c r="D80" s="187" t="s">
        <v>624</v>
      </c>
      <c r="E80" s="188" t="s">
        <v>592</v>
      </c>
      <c r="F80" s="189">
        <v>257</v>
      </c>
      <c r="G80" s="188" t="s">
        <v>622</v>
      </c>
      <c r="H80" s="188">
        <v>300</v>
      </c>
      <c r="I80" s="190">
        <v>300</v>
      </c>
      <c r="J80" s="191" t="s">
        <v>623</v>
      </c>
      <c r="K80" s="192">
        <f t="shared" si="14"/>
        <v>43</v>
      </c>
      <c r="L80" s="193">
        <f t="shared" si="15"/>
        <v>0.16731517509727625</v>
      </c>
      <c r="M80" s="188" t="s">
        <v>590</v>
      </c>
      <c r="N80" s="194">
        <v>41822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3</v>
      </c>
      <c r="B81" s="186">
        <v>41828</v>
      </c>
      <c r="C81" s="186"/>
      <c r="D81" s="187" t="s">
        <v>625</v>
      </c>
      <c r="E81" s="188" t="s">
        <v>592</v>
      </c>
      <c r="F81" s="189">
        <v>393</v>
      </c>
      <c r="G81" s="188" t="s">
        <v>622</v>
      </c>
      <c r="H81" s="188">
        <v>468</v>
      </c>
      <c r="I81" s="190">
        <v>468</v>
      </c>
      <c r="J81" s="191" t="s">
        <v>623</v>
      </c>
      <c r="K81" s="192">
        <f t="shared" si="14"/>
        <v>75</v>
      </c>
      <c r="L81" s="193">
        <f t="shared" si="15"/>
        <v>0.19083969465648856</v>
      </c>
      <c r="M81" s="188" t="s">
        <v>590</v>
      </c>
      <c r="N81" s="194">
        <v>41863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4</v>
      </c>
      <c r="B82" s="186">
        <v>41857</v>
      </c>
      <c r="C82" s="186"/>
      <c r="D82" s="187" t="s">
        <v>626</v>
      </c>
      <c r="E82" s="188" t="s">
        <v>592</v>
      </c>
      <c r="F82" s="189">
        <v>205</v>
      </c>
      <c r="G82" s="188" t="s">
        <v>622</v>
      </c>
      <c r="H82" s="188">
        <v>275</v>
      </c>
      <c r="I82" s="190">
        <v>250</v>
      </c>
      <c r="J82" s="191" t="s">
        <v>623</v>
      </c>
      <c r="K82" s="192">
        <f t="shared" si="14"/>
        <v>70</v>
      </c>
      <c r="L82" s="193">
        <f t="shared" si="15"/>
        <v>0.34146341463414637</v>
      </c>
      <c r="M82" s="188" t="s">
        <v>590</v>
      </c>
      <c r="N82" s="194">
        <v>41962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5</v>
      </c>
      <c r="B83" s="186">
        <v>41886</v>
      </c>
      <c r="C83" s="186"/>
      <c r="D83" s="187" t="s">
        <v>627</v>
      </c>
      <c r="E83" s="188" t="s">
        <v>592</v>
      </c>
      <c r="F83" s="189">
        <v>162</v>
      </c>
      <c r="G83" s="188" t="s">
        <v>622</v>
      </c>
      <c r="H83" s="188">
        <v>190</v>
      </c>
      <c r="I83" s="190">
        <v>190</v>
      </c>
      <c r="J83" s="191" t="s">
        <v>623</v>
      </c>
      <c r="K83" s="192">
        <f t="shared" si="14"/>
        <v>28</v>
      </c>
      <c r="L83" s="193">
        <f t="shared" si="15"/>
        <v>0.1728395061728395</v>
      </c>
      <c r="M83" s="188" t="s">
        <v>590</v>
      </c>
      <c r="N83" s="194">
        <v>42006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6</v>
      </c>
      <c r="B84" s="186">
        <v>41886</v>
      </c>
      <c r="C84" s="186"/>
      <c r="D84" s="187" t="s">
        <v>628</v>
      </c>
      <c r="E84" s="188" t="s">
        <v>592</v>
      </c>
      <c r="F84" s="189">
        <v>75</v>
      </c>
      <c r="G84" s="188" t="s">
        <v>622</v>
      </c>
      <c r="H84" s="188">
        <v>91.5</v>
      </c>
      <c r="I84" s="190" t="s">
        <v>629</v>
      </c>
      <c r="J84" s="191" t="s">
        <v>630</v>
      </c>
      <c r="K84" s="192">
        <f t="shared" si="14"/>
        <v>16.5</v>
      </c>
      <c r="L84" s="193">
        <f t="shared" si="15"/>
        <v>0.22</v>
      </c>
      <c r="M84" s="188" t="s">
        <v>590</v>
      </c>
      <c r="N84" s="194">
        <v>41954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7</v>
      </c>
      <c r="B85" s="186">
        <v>41913</v>
      </c>
      <c r="C85" s="186"/>
      <c r="D85" s="187" t="s">
        <v>631</v>
      </c>
      <c r="E85" s="188" t="s">
        <v>592</v>
      </c>
      <c r="F85" s="189">
        <v>850</v>
      </c>
      <c r="G85" s="188" t="s">
        <v>622</v>
      </c>
      <c r="H85" s="188">
        <v>982.5</v>
      </c>
      <c r="I85" s="190">
        <v>1050</v>
      </c>
      <c r="J85" s="191" t="s">
        <v>632</v>
      </c>
      <c r="K85" s="192">
        <f t="shared" si="14"/>
        <v>132.5</v>
      </c>
      <c r="L85" s="193">
        <f t="shared" si="15"/>
        <v>0.15588235294117647</v>
      </c>
      <c r="M85" s="188" t="s">
        <v>590</v>
      </c>
      <c r="N85" s="194">
        <v>42039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8</v>
      </c>
      <c r="B86" s="186">
        <v>41913</v>
      </c>
      <c r="C86" s="186"/>
      <c r="D86" s="187" t="s">
        <v>633</v>
      </c>
      <c r="E86" s="188" t="s">
        <v>592</v>
      </c>
      <c r="F86" s="189">
        <v>475</v>
      </c>
      <c r="G86" s="188" t="s">
        <v>622</v>
      </c>
      <c r="H86" s="188">
        <v>515</v>
      </c>
      <c r="I86" s="190">
        <v>600</v>
      </c>
      <c r="J86" s="191" t="s">
        <v>634</v>
      </c>
      <c r="K86" s="192">
        <f t="shared" si="14"/>
        <v>40</v>
      </c>
      <c r="L86" s="193">
        <f t="shared" si="15"/>
        <v>8.4210526315789472E-2</v>
      </c>
      <c r="M86" s="188" t="s">
        <v>590</v>
      </c>
      <c r="N86" s="19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9</v>
      </c>
      <c r="B87" s="186">
        <v>41913</v>
      </c>
      <c r="C87" s="186"/>
      <c r="D87" s="187" t="s">
        <v>635</v>
      </c>
      <c r="E87" s="188" t="s">
        <v>592</v>
      </c>
      <c r="F87" s="189">
        <v>86</v>
      </c>
      <c r="G87" s="188" t="s">
        <v>622</v>
      </c>
      <c r="H87" s="188">
        <v>99</v>
      </c>
      <c r="I87" s="190">
        <v>140</v>
      </c>
      <c r="J87" s="191" t="s">
        <v>636</v>
      </c>
      <c r="K87" s="192">
        <f t="shared" si="14"/>
        <v>13</v>
      </c>
      <c r="L87" s="193">
        <f t="shared" si="15"/>
        <v>0.15116279069767441</v>
      </c>
      <c r="M87" s="188" t="s">
        <v>590</v>
      </c>
      <c r="N87" s="19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10</v>
      </c>
      <c r="B88" s="186">
        <v>41926</v>
      </c>
      <c r="C88" s="186"/>
      <c r="D88" s="187" t="s">
        <v>637</v>
      </c>
      <c r="E88" s="188" t="s">
        <v>592</v>
      </c>
      <c r="F88" s="189">
        <v>496.6</v>
      </c>
      <c r="G88" s="188" t="s">
        <v>622</v>
      </c>
      <c r="H88" s="188">
        <v>621</v>
      </c>
      <c r="I88" s="190">
        <v>580</v>
      </c>
      <c r="J88" s="191" t="s">
        <v>623</v>
      </c>
      <c r="K88" s="192">
        <f t="shared" si="14"/>
        <v>124.39999999999998</v>
      </c>
      <c r="L88" s="193">
        <f t="shared" si="15"/>
        <v>0.25050342327829234</v>
      </c>
      <c r="M88" s="188" t="s">
        <v>590</v>
      </c>
      <c r="N88" s="194">
        <v>42605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11</v>
      </c>
      <c r="B89" s="186">
        <v>41926</v>
      </c>
      <c r="C89" s="186"/>
      <c r="D89" s="187" t="s">
        <v>638</v>
      </c>
      <c r="E89" s="188" t="s">
        <v>592</v>
      </c>
      <c r="F89" s="189">
        <v>2481.9</v>
      </c>
      <c r="G89" s="188" t="s">
        <v>622</v>
      </c>
      <c r="H89" s="188">
        <v>2840</v>
      </c>
      <c r="I89" s="190">
        <v>2870</v>
      </c>
      <c r="J89" s="191" t="s">
        <v>639</v>
      </c>
      <c r="K89" s="192">
        <f t="shared" si="14"/>
        <v>358.09999999999991</v>
      </c>
      <c r="L89" s="193">
        <f t="shared" si="15"/>
        <v>0.14428462065353154</v>
      </c>
      <c r="M89" s="188" t="s">
        <v>590</v>
      </c>
      <c r="N89" s="194">
        <v>42017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12</v>
      </c>
      <c r="B90" s="186">
        <v>41928</v>
      </c>
      <c r="C90" s="186"/>
      <c r="D90" s="187" t="s">
        <v>640</v>
      </c>
      <c r="E90" s="188" t="s">
        <v>592</v>
      </c>
      <c r="F90" s="189">
        <v>84.5</v>
      </c>
      <c r="G90" s="188" t="s">
        <v>622</v>
      </c>
      <c r="H90" s="188">
        <v>93</v>
      </c>
      <c r="I90" s="190">
        <v>110</v>
      </c>
      <c r="J90" s="191" t="s">
        <v>641</v>
      </c>
      <c r="K90" s="192">
        <f t="shared" si="14"/>
        <v>8.5</v>
      </c>
      <c r="L90" s="193">
        <f t="shared" si="15"/>
        <v>0.10059171597633136</v>
      </c>
      <c r="M90" s="188" t="s">
        <v>590</v>
      </c>
      <c r="N90" s="194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13</v>
      </c>
      <c r="B91" s="186">
        <v>41928</v>
      </c>
      <c r="C91" s="186"/>
      <c r="D91" s="187" t="s">
        <v>642</v>
      </c>
      <c r="E91" s="188" t="s">
        <v>592</v>
      </c>
      <c r="F91" s="189">
        <v>401</v>
      </c>
      <c r="G91" s="188" t="s">
        <v>622</v>
      </c>
      <c r="H91" s="188">
        <v>428</v>
      </c>
      <c r="I91" s="190">
        <v>450</v>
      </c>
      <c r="J91" s="191" t="s">
        <v>643</v>
      </c>
      <c r="K91" s="192">
        <f t="shared" si="14"/>
        <v>27</v>
      </c>
      <c r="L91" s="193">
        <f t="shared" si="15"/>
        <v>6.7331670822942641E-2</v>
      </c>
      <c r="M91" s="188" t="s">
        <v>590</v>
      </c>
      <c r="N91" s="194">
        <v>42020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14</v>
      </c>
      <c r="B92" s="186">
        <v>41928</v>
      </c>
      <c r="C92" s="186"/>
      <c r="D92" s="187" t="s">
        <v>644</v>
      </c>
      <c r="E92" s="188" t="s">
        <v>592</v>
      </c>
      <c r="F92" s="189">
        <v>101</v>
      </c>
      <c r="G92" s="188" t="s">
        <v>622</v>
      </c>
      <c r="H92" s="188">
        <v>112</v>
      </c>
      <c r="I92" s="190">
        <v>120</v>
      </c>
      <c r="J92" s="191" t="s">
        <v>645</v>
      </c>
      <c r="K92" s="192">
        <f t="shared" si="14"/>
        <v>11</v>
      </c>
      <c r="L92" s="193">
        <f t="shared" si="15"/>
        <v>0.10891089108910891</v>
      </c>
      <c r="M92" s="188" t="s">
        <v>590</v>
      </c>
      <c r="N92" s="194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15</v>
      </c>
      <c r="B93" s="186">
        <v>41954</v>
      </c>
      <c r="C93" s="186"/>
      <c r="D93" s="187" t="s">
        <v>646</v>
      </c>
      <c r="E93" s="188" t="s">
        <v>592</v>
      </c>
      <c r="F93" s="189">
        <v>59</v>
      </c>
      <c r="G93" s="188" t="s">
        <v>622</v>
      </c>
      <c r="H93" s="188">
        <v>76</v>
      </c>
      <c r="I93" s="190">
        <v>76</v>
      </c>
      <c r="J93" s="191" t="s">
        <v>623</v>
      </c>
      <c r="K93" s="192">
        <f t="shared" si="14"/>
        <v>17</v>
      </c>
      <c r="L93" s="193">
        <f t="shared" si="15"/>
        <v>0.28813559322033899</v>
      </c>
      <c r="M93" s="188" t="s">
        <v>590</v>
      </c>
      <c r="N93" s="194">
        <v>43032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16</v>
      </c>
      <c r="B94" s="186">
        <v>41954</v>
      </c>
      <c r="C94" s="186"/>
      <c r="D94" s="187" t="s">
        <v>635</v>
      </c>
      <c r="E94" s="188" t="s">
        <v>592</v>
      </c>
      <c r="F94" s="189">
        <v>99</v>
      </c>
      <c r="G94" s="188" t="s">
        <v>622</v>
      </c>
      <c r="H94" s="188">
        <v>120</v>
      </c>
      <c r="I94" s="190">
        <v>120</v>
      </c>
      <c r="J94" s="191" t="s">
        <v>603</v>
      </c>
      <c r="K94" s="192">
        <f t="shared" si="14"/>
        <v>21</v>
      </c>
      <c r="L94" s="193">
        <f t="shared" si="15"/>
        <v>0.21212121212121213</v>
      </c>
      <c r="M94" s="188" t="s">
        <v>590</v>
      </c>
      <c r="N94" s="194">
        <v>41960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17</v>
      </c>
      <c r="B95" s="186">
        <v>41956</v>
      </c>
      <c r="C95" s="186"/>
      <c r="D95" s="187" t="s">
        <v>647</v>
      </c>
      <c r="E95" s="188" t="s">
        <v>592</v>
      </c>
      <c r="F95" s="189">
        <v>22</v>
      </c>
      <c r="G95" s="188" t="s">
        <v>622</v>
      </c>
      <c r="H95" s="188">
        <v>33.549999999999997</v>
      </c>
      <c r="I95" s="190">
        <v>32</v>
      </c>
      <c r="J95" s="191" t="s">
        <v>648</v>
      </c>
      <c r="K95" s="192">
        <f t="shared" si="14"/>
        <v>11.549999999999997</v>
      </c>
      <c r="L95" s="193">
        <f t="shared" si="15"/>
        <v>0.52499999999999991</v>
      </c>
      <c r="M95" s="188" t="s">
        <v>590</v>
      </c>
      <c r="N95" s="194">
        <v>42188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18</v>
      </c>
      <c r="B96" s="186">
        <v>41976</v>
      </c>
      <c r="C96" s="186"/>
      <c r="D96" s="187" t="s">
        <v>649</v>
      </c>
      <c r="E96" s="188" t="s">
        <v>592</v>
      </c>
      <c r="F96" s="189">
        <v>440</v>
      </c>
      <c r="G96" s="188" t="s">
        <v>622</v>
      </c>
      <c r="H96" s="188">
        <v>520</v>
      </c>
      <c r="I96" s="190">
        <v>520</v>
      </c>
      <c r="J96" s="191" t="s">
        <v>650</v>
      </c>
      <c r="K96" s="192">
        <f t="shared" si="14"/>
        <v>80</v>
      </c>
      <c r="L96" s="193">
        <f t="shared" si="15"/>
        <v>0.18181818181818182</v>
      </c>
      <c r="M96" s="188" t="s">
        <v>590</v>
      </c>
      <c r="N96" s="194">
        <v>42208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19</v>
      </c>
      <c r="B97" s="186">
        <v>41976</v>
      </c>
      <c r="C97" s="186"/>
      <c r="D97" s="187" t="s">
        <v>651</v>
      </c>
      <c r="E97" s="188" t="s">
        <v>592</v>
      </c>
      <c r="F97" s="189">
        <v>360</v>
      </c>
      <c r="G97" s="188" t="s">
        <v>622</v>
      </c>
      <c r="H97" s="188">
        <v>427</v>
      </c>
      <c r="I97" s="190">
        <v>425</v>
      </c>
      <c r="J97" s="191" t="s">
        <v>652</v>
      </c>
      <c r="K97" s="192">
        <f t="shared" si="14"/>
        <v>67</v>
      </c>
      <c r="L97" s="193">
        <f t="shared" si="15"/>
        <v>0.18611111111111112</v>
      </c>
      <c r="M97" s="188" t="s">
        <v>590</v>
      </c>
      <c r="N97" s="194">
        <v>42058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20</v>
      </c>
      <c r="B98" s="186">
        <v>42012</v>
      </c>
      <c r="C98" s="186"/>
      <c r="D98" s="187" t="s">
        <v>653</v>
      </c>
      <c r="E98" s="188" t="s">
        <v>592</v>
      </c>
      <c r="F98" s="189">
        <v>360</v>
      </c>
      <c r="G98" s="188" t="s">
        <v>622</v>
      </c>
      <c r="H98" s="188">
        <v>455</v>
      </c>
      <c r="I98" s="190">
        <v>420</v>
      </c>
      <c r="J98" s="191" t="s">
        <v>654</v>
      </c>
      <c r="K98" s="192">
        <f t="shared" si="14"/>
        <v>95</v>
      </c>
      <c r="L98" s="193">
        <f t="shared" si="15"/>
        <v>0.2638888888888889</v>
      </c>
      <c r="M98" s="188" t="s">
        <v>590</v>
      </c>
      <c r="N98" s="194">
        <v>42024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21</v>
      </c>
      <c r="B99" s="186">
        <v>42012</v>
      </c>
      <c r="C99" s="186"/>
      <c r="D99" s="187" t="s">
        <v>655</v>
      </c>
      <c r="E99" s="188" t="s">
        <v>592</v>
      </c>
      <c r="F99" s="189">
        <v>130</v>
      </c>
      <c r="G99" s="188"/>
      <c r="H99" s="188">
        <v>175.5</v>
      </c>
      <c r="I99" s="190">
        <v>165</v>
      </c>
      <c r="J99" s="191" t="s">
        <v>656</v>
      </c>
      <c r="K99" s="192">
        <f t="shared" si="14"/>
        <v>45.5</v>
      </c>
      <c r="L99" s="193">
        <f t="shared" si="15"/>
        <v>0.35</v>
      </c>
      <c r="M99" s="188" t="s">
        <v>590</v>
      </c>
      <c r="N99" s="194">
        <v>43088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22</v>
      </c>
      <c r="B100" s="186">
        <v>42040</v>
      </c>
      <c r="C100" s="186"/>
      <c r="D100" s="187" t="s">
        <v>382</v>
      </c>
      <c r="E100" s="188" t="s">
        <v>621</v>
      </c>
      <c r="F100" s="189">
        <v>98</v>
      </c>
      <c r="G100" s="188"/>
      <c r="H100" s="188">
        <v>120</v>
      </c>
      <c r="I100" s="190">
        <v>120</v>
      </c>
      <c r="J100" s="191" t="s">
        <v>623</v>
      </c>
      <c r="K100" s="192">
        <f t="shared" si="14"/>
        <v>22</v>
      </c>
      <c r="L100" s="193">
        <f t="shared" si="15"/>
        <v>0.22448979591836735</v>
      </c>
      <c r="M100" s="188" t="s">
        <v>590</v>
      </c>
      <c r="N100" s="194">
        <v>42753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23</v>
      </c>
      <c r="B101" s="186">
        <v>42040</v>
      </c>
      <c r="C101" s="186"/>
      <c r="D101" s="187" t="s">
        <v>657</v>
      </c>
      <c r="E101" s="188" t="s">
        <v>621</v>
      </c>
      <c r="F101" s="189">
        <v>196</v>
      </c>
      <c r="G101" s="188"/>
      <c r="H101" s="188">
        <v>262</v>
      </c>
      <c r="I101" s="190">
        <v>255</v>
      </c>
      <c r="J101" s="191" t="s">
        <v>623</v>
      </c>
      <c r="K101" s="192">
        <f t="shared" si="14"/>
        <v>66</v>
      </c>
      <c r="L101" s="193">
        <f t="shared" si="15"/>
        <v>0.33673469387755101</v>
      </c>
      <c r="M101" s="188" t="s">
        <v>590</v>
      </c>
      <c r="N101" s="194">
        <v>42599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5">
        <v>24</v>
      </c>
      <c r="B102" s="196">
        <v>42067</v>
      </c>
      <c r="C102" s="196"/>
      <c r="D102" s="197" t="s">
        <v>381</v>
      </c>
      <c r="E102" s="198" t="s">
        <v>621</v>
      </c>
      <c r="F102" s="199">
        <v>235</v>
      </c>
      <c r="G102" s="199"/>
      <c r="H102" s="200">
        <v>77</v>
      </c>
      <c r="I102" s="200" t="s">
        <v>658</v>
      </c>
      <c r="J102" s="201" t="s">
        <v>659</v>
      </c>
      <c r="K102" s="202">
        <f t="shared" si="14"/>
        <v>-158</v>
      </c>
      <c r="L102" s="203">
        <f t="shared" si="15"/>
        <v>-0.67234042553191486</v>
      </c>
      <c r="M102" s="199" t="s">
        <v>602</v>
      </c>
      <c r="N102" s="196">
        <v>43522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25</v>
      </c>
      <c r="B103" s="186">
        <v>42067</v>
      </c>
      <c r="C103" s="186"/>
      <c r="D103" s="187" t="s">
        <v>660</v>
      </c>
      <c r="E103" s="188" t="s">
        <v>621</v>
      </c>
      <c r="F103" s="189">
        <v>185</v>
      </c>
      <c r="G103" s="188"/>
      <c r="H103" s="188">
        <v>224</v>
      </c>
      <c r="I103" s="190" t="s">
        <v>661</v>
      </c>
      <c r="J103" s="191" t="s">
        <v>623</v>
      </c>
      <c r="K103" s="192">
        <f t="shared" si="14"/>
        <v>39</v>
      </c>
      <c r="L103" s="193">
        <f t="shared" si="15"/>
        <v>0.21081081081081082</v>
      </c>
      <c r="M103" s="188" t="s">
        <v>590</v>
      </c>
      <c r="N103" s="194">
        <v>42647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5">
        <v>26</v>
      </c>
      <c r="B104" s="196">
        <v>42090</v>
      </c>
      <c r="C104" s="196"/>
      <c r="D104" s="204" t="s">
        <v>662</v>
      </c>
      <c r="E104" s="199" t="s">
        <v>621</v>
      </c>
      <c r="F104" s="199">
        <v>49.5</v>
      </c>
      <c r="G104" s="200"/>
      <c r="H104" s="200">
        <v>15.85</v>
      </c>
      <c r="I104" s="200">
        <v>67</v>
      </c>
      <c r="J104" s="201" t="s">
        <v>663</v>
      </c>
      <c r="K104" s="200">
        <f t="shared" si="14"/>
        <v>-33.65</v>
      </c>
      <c r="L104" s="205">
        <f t="shared" si="15"/>
        <v>-0.67979797979797973</v>
      </c>
      <c r="M104" s="199" t="s">
        <v>602</v>
      </c>
      <c r="N104" s="206">
        <v>43627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27</v>
      </c>
      <c r="B105" s="186">
        <v>42093</v>
      </c>
      <c r="C105" s="186"/>
      <c r="D105" s="187" t="s">
        <v>664</v>
      </c>
      <c r="E105" s="188" t="s">
        <v>621</v>
      </c>
      <c r="F105" s="189">
        <v>183.5</v>
      </c>
      <c r="G105" s="188"/>
      <c r="H105" s="188">
        <v>219</v>
      </c>
      <c r="I105" s="190">
        <v>218</v>
      </c>
      <c r="J105" s="191" t="s">
        <v>665</v>
      </c>
      <c r="K105" s="192">
        <f t="shared" si="14"/>
        <v>35.5</v>
      </c>
      <c r="L105" s="193">
        <f t="shared" si="15"/>
        <v>0.19346049046321526</v>
      </c>
      <c r="M105" s="188" t="s">
        <v>590</v>
      </c>
      <c r="N105" s="194">
        <v>42103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28</v>
      </c>
      <c r="B106" s="186">
        <v>42114</v>
      </c>
      <c r="C106" s="186"/>
      <c r="D106" s="187" t="s">
        <v>666</v>
      </c>
      <c r="E106" s="188" t="s">
        <v>621</v>
      </c>
      <c r="F106" s="189">
        <f>(227+237)/2</f>
        <v>232</v>
      </c>
      <c r="G106" s="188"/>
      <c r="H106" s="188">
        <v>298</v>
      </c>
      <c r="I106" s="190">
        <v>298</v>
      </c>
      <c r="J106" s="191" t="s">
        <v>623</v>
      </c>
      <c r="K106" s="192">
        <f t="shared" si="14"/>
        <v>66</v>
      </c>
      <c r="L106" s="193">
        <f t="shared" si="15"/>
        <v>0.28448275862068967</v>
      </c>
      <c r="M106" s="188" t="s">
        <v>590</v>
      </c>
      <c r="N106" s="194">
        <v>42823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29</v>
      </c>
      <c r="B107" s="186">
        <v>42128</v>
      </c>
      <c r="C107" s="186"/>
      <c r="D107" s="187" t="s">
        <v>667</v>
      </c>
      <c r="E107" s="188" t="s">
        <v>592</v>
      </c>
      <c r="F107" s="189">
        <v>385</v>
      </c>
      <c r="G107" s="188"/>
      <c r="H107" s="188">
        <f>212.5+331</f>
        <v>543.5</v>
      </c>
      <c r="I107" s="190">
        <v>510</v>
      </c>
      <c r="J107" s="191" t="s">
        <v>668</v>
      </c>
      <c r="K107" s="192">
        <f t="shared" si="14"/>
        <v>158.5</v>
      </c>
      <c r="L107" s="193">
        <f t="shared" si="15"/>
        <v>0.41168831168831171</v>
      </c>
      <c r="M107" s="188" t="s">
        <v>590</v>
      </c>
      <c r="N107" s="194">
        <v>42235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30</v>
      </c>
      <c r="B108" s="186">
        <v>42128</v>
      </c>
      <c r="C108" s="186"/>
      <c r="D108" s="187" t="s">
        <v>669</v>
      </c>
      <c r="E108" s="188" t="s">
        <v>592</v>
      </c>
      <c r="F108" s="189">
        <v>115.5</v>
      </c>
      <c r="G108" s="188"/>
      <c r="H108" s="188">
        <v>146</v>
      </c>
      <c r="I108" s="190">
        <v>142</v>
      </c>
      <c r="J108" s="191" t="s">
        <v>670</v>
      </c>
      <c r="K108" s="192">
        <f t="shared" si="14"/>
        <v>30.5</v>
      </c>
      <c r="L108" s="193">
        <f t="shared" si="15"/>
        <v>0.26406926406926406</v>
      </c>
      <c r="M108" s="188" t="s">
        <v>590</v>
      </c>
      <c r="N108" s="194">
        <v>42202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31</v>
      </c>
      <c r="B109" s="186">
        <v>42151</v>
      </c>
      <c r="C109" s="186"/>
      <c r="D109" s="187" t="s">
        <v>671</v>
      </c>
      <c r="E109" s="188" t="s">
        <v>592</v>
      </c>
      <c r="F109" s="189">
        <v>237.5</v>
      </c>
      <c r="G109" s="188"/>
      <c r="H109" s="188">
        <v>279.5</v>
      </c>
      <c r="I109" s="190">
        <v>278</v>
      </c>
      <c r="J109" s="191" t="s">
        <v>623</v>
      </c>
      <c r="K109" s="192">
        <f t="shared" si="14"/>
        <v>42</v>
      </c>
      <c r="L109" s="193">
        <f t="shared" si="15"/>
        <v>0.17684210526315788</v>
      </c>
      <c r="M109" s="188" t="s">
        <v>590</v>
      </c>
      <c r="N109" s="194">
        <v>42222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32</v>
      </c>
      <c r="B110" s="186">
        <v>42174</v>
      </c>
      <c r="C110" s="186"/>
      <c r="D110" s="187" t="s">
        <v>642</v>
      </c>
      <c r="E110" s="188" t="s">
        <v>621</v>
      </c>
      <c r="F110" s="189">
        <v>340</v>
      </c>
      <c r="G110" s="188"/>
      <c r="H110" s="188">
        <v>448</v>
      </c>
      <c r="I110" s="190">
        <v>448</v>
      </c>
      <c r="J110" s="191" t="s">
        <v>623</v>
      </c>
      <c r="K110" s="192">
        <f t="shared" si="14"/>
        <v>108</v>
      </c>
      <c r="L110" s="193">
        <f t="shared" si="15"/>
        <v>0.31764705882352939</v>
      </c>
      <c r="M110" s="188" t="s">
        <v>590</v>
      </c>
      <c r="N110" s="194">
        <v>43018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33</v>
      </c>
      <c r="B111" s="186">
        <v>42191</v>
      </c>
      <c r="C111" s="186"/>
      <c r="D111" s="187" t="s">
        <v>672</v>
      </c>
      <c r="E111" s="188" t="s">
        <v>621</v>
      </c>
      <c r="F111" s="189">
        <v>390</v>
      </c>
      <c r="G111" s="188"/>
      <c r="H111" s="188">
        <v>460</v>
      </c>
      <c r="I111" s="190">
        <v>460</v>
      </c>
      <c r="J111" s="191" t="s">
        <v>623</v>
      </c>
      <c r="K111" s="192">
        <f t="shared" si="14"/>
        <v>70</v>
      </c>
      <c r="L111" s="193">
        <f t="shared" si="15"/>
        <v>0.17948717948717949</v>
      </c>
      <c r="M111" s="188" t="s">
        <v>590</v>
      </c>
      <c r="N111" s="194">
        <v>42478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5">
        <v>34</v>
      </c>
      <c r="B112" s="196">
        <v>42195</v>
      </c>
      <c r="C112" s="196"/>
      <c r="D112" s="197" t="s">
        <v>673</v>
      </c>
      <c r="E112" s="198" t="s">
        <v>621</v>
      </c>
      <c r="F112" s="199">
        <v>122.5</v>
      </c>
      <c r="G112" s="199"/>
      <c r="H112" s="200">
        <v>61</v>
      </c>
      <c r="I112" s="200">
        <v>172</v>
      </c>
      <c r="J112" s="201" t="s">
        <v>674</v>
      </c>
      <c r="K112" s="202">
        <f t="shared" si="14"/>
        <v>-61.5</v>
      </c>
      <c r="L112" s="203">
        <f t="shared" si="15"/>
        <v>-0.50204081632653064</v>
      </c>
      <c r="M112" s="199" t="s">
        <v>602</v>
      </c>
      <c r="N112" s="196">
        <v>43333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35</v>
      </c>
      <c r="B113" s="186">
        <v>42219</v>
      </c>
      <c r="C113" s="186"/>
      <c r="D113" s="187" t="s">
        <v>675</v>
      </c>
      <c r="E113" s="188" t="s">
        <v>621</v>
      </c>
      <c r="F113" s="189">
        <v>297.5</v>
      </c>
      <c r="G113" s="188"/>
      <c r="H113" s="188">
        <v>350</v>
      </c>
      <c r="I113" s="190">
        <v>360</v>
      </c>
      <c r="J113" s="191" t="s">
        <v>676</v>
      </c>
      <c r="K113" s="192">
        <f t="shared" si="14"/>
        <v>52.5</v>
      </c>
      <c r="L113" s="193">
        <f t="shared" si="15"/>
        <v>0.17647058823529413</v>
      </c>
      <c r="M113" s="188" t="s">
        <v>590</v>
      </c>
      <c r="N113" s="194">
        <v>42232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36</v>
      </c>
      <c r="B114" s="186">
        <v>42219</v>
      </c>
      <c r="C114" s="186"/>
      <c r="D114" s="187" t="s">
        <v>677</v>
      </c>
      <c r="E114" s="188" t="s">
        <v>621</v>
      </c>
      <c r="F114" s="189">
        <v>115.5</v>
      </c>
      <c r="G114" s="188"/>
      <c r="H114" s="188">
        <v>149</v>
      </c>
      <c r="I114" s="190">
        <v>140</v>
      </c>
      <c r="J114" s="191" t="s">
        <v>678</v>
      </c>
      <c r="K114" s="192">
        <f t="shared" si="14"/>
        <v>33.5</v>
      </c>
      <c r="L114" s="193">
        <f t="shared" si="15"/>
        <v>0.29004329004329005</v>
      </c>
      <c r="M114" s="188" t="s">
        <v>590</v>
      </c>
      <c r="N114" s="194">
        <v>42740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37</v>
      </c>
      <c r="B115" s="186">
        <v>42251</v>
      </c>
      <c r="C115" s="186"/>
      <c r="D115" s="187" t="s">
        <v>671</v>
      </c>
      <c r="E115" s="188" t="s">
        <v>621</v>
      </c>
      <c r="F115" s="189">
        <v>226</v>
      </c>
      <c r="G115" s="188"/>
      <c r="H115" s="188">
        <v>292</v>
      </c>
      <c r="I115" s="190">
        <v>292</v>
      </c>
      <c r="J115" s="191" t="s">
        <v>679</v>
      </c>
      <c r="K115" s="192">
        <f t="shared" si="14"/>
        <v>66</v>
      </c>
      <c r="L115" s="193">
        <f t="shared" si="15"/>
        <v>0.29203539823008851</v>
      </c>
      <c r="M115" s="188" t="s">
        <v>590</v>
      </c>
      <c r="N115" s="194">
        <v>42286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38</v>
      </c>
      <c r="B116" s="186">
        <v>42254</v>
      </c>
      <c r="C116" s="186"/>
      <c r="D116" s="187" t="s">
        <v>666</v>
      </c>
      <c r="E116" s="188" t="s">
        <v>621</v>
      </c>
      <c r="F116" s="189">
        <v>232.5</v>
      </c>
      <c r="G116" s="188"/>
      <c r="H116" s="188">
        <v>312.5</v>
      </c>
      <c r="I116" s="190">
        <v>310</v>
      </c>
      <c r="J116" s="191" t="s">
        <v>623</v>
      </c>
      <c r="K116" s="192">
        <f t="shared" si="14"/>
        <v>80</v>
      </c>
      <c r="L116" s="193">
        <f t="shared" si="15"/>
        <v>0.34408602150537637</v>
      </c>
      <c r="M116" s="188" t="s">
        <v>590</v>
      </c>
      <c r="N116" s="194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39</v>
      </c>
      <c r="B117" s="186">
        <v>42268</v>
      </c>
      <c r="C117" s="186"/>
      <c r="D117" s="187" t="s">
        <v>680</v>
      </c>
      <c r="E117" s="188" t="s">
        <v>621</v>
      </c>
      <c r="F117" s="189">
        <v>196.5</v>
      </c>
      <c r="G117" s="188"/>
      <c r="H117" s="188">
        <v>238</v>
      </c>
      <c r="I117" s="190">
        <v>238</v>
      </c>
      <c r="J117" s="191" t="s">
        <v>679</v>
      </c>
      <c r="K117" s="192">
        <f t="shared" si="14"/>
        <v>41.5</v>
      </c>
      <c r="L117" s="193">
        <f t="shared" si="15"/>
        <v>0.21119592875318066</v>
      </c>
      <c r="M117" s="188" t="s">
        <v>590</v>
      </c>
      <c r="N117" s="194">
        <v>42291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40</v>
      </c>
      <c r="B118" s="186">
        <v>42271</v>
      </c>
      <c r="C118" s="186"/>
      <c r="D118" s="187" t="s">
        <v>620</v>
      </c>
      <c r="E118" s="188" t="s">
        <v>621</v>
      </c>
      <c r="F118" s="189">
        <v>65</v>
      </c>
      <c r="G118" s="188"/>
      <c r="H118" s="188">
        <v>82</v>
      </c>
      <c r="I118" s="190">
        <v>82</v>
      </c>
      <c r="J118" s="191" t="s">
        <v>679</v>
      </c>
      <c r="K118" s="192">
        <f t="shared" si="14"/>
        <v>17</v>
      </c>
      <c r="L118" s="193">
        <f t="shared" si="15"/>
        <v>0.26153846153846155</v>
      </c>
      <c r="M118" s="188" t="s">
        <v>590</v>
      </c>
      <c r="N118" s="194">
        <v>42578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41</v>
      </c>
      <c r="B119" s="186">
        <v>42291</v>
      </c>
      <c r="C119" s="186"/>
      <c r="D119" s="187" t="s">
        <v>681</v>
      </c>
      <c r="E119" s="188" t="s">
        <v>621</v>
      </c>
      <c r="F119" s="189">
        <v>144</v>
      </c>
      <c r="G119" s="188"/>
      <c r="H119" s="188">
        <v>182.5</v>
      </c>
      <c r="I119" s="190">
        <v>181</v>
      </c>
      <c r="J119" s="191" t="s">
        <v>679</v>
      </c>
      <c r="K119" s="192">
        <f t="shared" si="14"/>
        <v>38.5</v>
      </c>
      <c r="L119" s="193">
        <f t="shared" si="15"/>
        <v>0.2673611111111111</v>
      </c>
      <c r="M119" s="188" t="s">
        <v>590</v>
      </c>
      <c r="N119" s="194">
        <v>42817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42</v>
      </c>
      <c r="B120" s="186">
        <v>42291</v>
      </c>
      <c r="C120" s="186"/>
      <c r="D120" s="187" t="s">
        <v>682</v>
      </c>
      <c r="E120" s="188" t="s">
        <v>621</v>
      </c>
      <c r="F120" s="189">
        <v>264</v>
      </c>
      <c r="G120" s="188"/>
      <c r="H120" s="188">
        <v>311</v>
      </c>
      <c r="I120" s="190">
        <v>311</v>
      </c>
      <c r="J120" s="191" t="s">
        <v>679</v>
      </c>
      <c r="K120" s="192">
        <f t="shared" si="14"/>
        <v>47</v>
      </c>
      <c r="L120" s="193">
        <f t="shared" si="15"/>
        <v>0.17803030303030304</v>
      </c>
      <c r="M120" s="188" t="s">
        <v>590</v>
      </c>
      <c r="N120" s="194">
        <v>42604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43</v>
      </c>
      <c r="B121" s="186">
        <v>42318</v>
      </c>
      <c r="C121" s="186"/>
      <c r="D121" s="187" t="s">
        <v>683</v>
      </c>
      <c r="E121" s="188" t="s">
        <v>592</v>
      </c>
      <c r="F121" s="189">
        <v>549.5</v>
      </c>
      <c r="G121" s="188"/>
      <c r="H121" s="188">
        <v>630</v>
      </c>
      <c r="I121" s="190">
        <v>630</v>
      </c>
      <c r="J121" s="191" t="s">
        <v>679</v>
      </c>
      <c r="K121" s="192">
        <f t="shared" si="14"/>
        <v>80.5</v>
      </c>
      <c r="L121" s="193">
        <f t="shared" si="15"/>
        <v>0.1464968152866242</v>
      </c>
      <c r="M121" s="188" t="s">
        <v>590</v>
      </c>
      <c r="N121" s="194">
        <v>42419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44</v>
      </c>
      <c r="B122" s="186">
        <v>42342</v>
      </c>
      <c r="C122" s="186"/>
      <c r="D122" s="187" t="s">
        <v>684</v>
      </c>
      <c r="E122" s="188" t="s">
        <v>621</v>
      </c>
      <c r="F122" s="189">
        <v>1027.5</v>
      </c>
      <c r="G122" s="188"/>
      <c r="H122" s="188">
        <v>1315</v>
      </c>
      <c r="I122" s="190">
        <v>1250</v>
      </c>
      <c r="J122" s="191" t="s">
        <v>679</v>
      </c>
      <c r="K122" s="192">
        <f t="shared" si="14"/>
        <v>287.5</v>
      </c>
      <c r="L122" s="193">
        <f t="shared" si="15"/>
        <v>0.27980535279805352</v>
      </c>
      <c r="M122" s="188" t="s">
        <v>590</v>
      </c>
      <c r="N122" s="194">
        <v>43244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45</v>
      </c>
      <c r="B123" s="186">
        <v>42367</v>
      </c>
      <c r="C123" s="186"/>
      <c r="D123" s="187" t="s">
        <v>685</v>
      </c>
      <c r="E123" s="188" t="s">
        <v>621</v>
      </c>
      <c r="F123" s="189">
        <v>465</v>
      </c>
      <c r="G123" s="188"/>
      <c r="H123" s="188">
        <v>540</v>
      </c>
      <c r="I123" s="190">
        <v>540</v>
      </c>
      <c r="J123" s="191" t="s">
        <v>679</v>
      </c>
      <c r="K123" s="192">
        <f t="shared" si="14"/>
        <v>75</v>
      </c>
      <c r="L123" s="193">
        <f t="shared" si="15"/>
        <v>0.16129032258064516</v>
      </c>
      <c r="M123" s="188" t="s">
        <v>590</v>
      </c>
      <c r="N123" s="194">
        <v>42530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46</v>
      </c>
      <c r="B124" s="186">
        <v>42380</v>
      </c>
      <c r="C124" s="186"/>
      <c r="D124" s="187" t="s">
        <v>382</v>
      </c>
      <c r="E124" s="188" t="s">
        <v>592</v>
      </c>
      <c r="F124" s="189">
        <v>81</v>
      </c>
      <c r="G124" s="188"/>
      <c r="H124" s="188">
        <v>110</v>
      </c>
      <c r="I124" s="190">
        <v>110</v>
      </c>
      <c r="J124" s="191" t="s">
        <v>679</v>
      </c>
      <c r="K124" s="192">
        <f t="shared" si="14"/>
        <v>29</v>
      </c>
      <c r="L124" s="193">
        <f t="shared" si="15"/>
        <v>0.35802469135802467</v>
      </c>
      <c r="M124" s="188" t="s">
        <v>590</v>
      </c>
      <c r="N124" s="194">
        <v>42745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47</v>
      </c>
      <c r="B125" s="186">
        <v>42382</v>
      </c>
      <c r="C125" s="186"/>
      <c r="D125" s="187" t="s">
        <v>686</v>
      </c>
      <c r="E125" s="188" t="s">
        <v>592</v>
      </c>
      <c r="F125" s="189">
        <v>417.5</v>
      </c>
      <c r="G125" s="188"/>
      <c r="H125" s="188">
        <v>547</v>
      </c>
      <c r="I125" s="190">
        <v>535</v>
      </c>
      <c r="J125" s="191" t="s">
        <v>679</v>
      </c>
      <c r="K125" s="192">
        <f t="shared" si="14"/>
        <v>129.5</v>
      </c>
      <c r="L125" s="193">
        <f t="shared" si="15"/>
        <v>0.31017964071856285</v>
      </c>
      <c r="M125" s="188" t="s">
        <v>590</v>
      </c>
      <c r="N125" s="194">
        <v>42578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48</v>
      </c>
      <c r="B126" s="186">
        <v>42408</v>
      </c>
      <c r="C126" s="186"/>
      <c r="D126" s="187" t="s">
        <v>687</v>
      </c>
      <c r="E126" s="188" t="s">
        <v>621</v>
      </c>
      <c r="F126" s="189">
        <v>650</v>
      </c>
      <c r="G126" s="188"/>
      <c r="H126" s="188">
        <v>800</v>
      </c>
      <c r="I126" s="190">
        <v>800</v>
      </c>
      <c r="J126" s="191" t="s">
        <v>679</v>
      </c>
      <c r="K126" s="192">
        <f t="shared" si="14"/>
        <v>150</v>
      </c>
      <c r="L126" s="193">
        <f t="shared" si="15"/>
        <v>0.23076923076923078</v>
      </c>
      <c r="M126" s="188" t="s">
        <v>590</v>
      </c>
      <c r="N126" s="194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49</v>
      </c>
      <c r="B127" s="186">
        <v>42433</v>
      </c>
      <c r="C127" s="186"/>
      <c r="D127" s="187" t="s">
        <v>211</v>
      </c>
      <c r="E127" s="188" t="s">
        <v>621</v>
      </c>
      <c r="F127" s="189">
        <v>437.5</v>
      </c>
      <c r="G127" s="188"/>
      <c r="H127" s="188">
        <v>504.5</v>
      </c>
      <c r="I127" s="190">
        <v>522</v>
      </c>
      <c r="J127" s="191" t="s">
        <v>688</v>
      </c>
      <c r="K127" s="192">
        <f t="shared" si="14"/>
        <v>67</v>
      </c>
      <c r="L127" s="193">
        <f t="shared" si="15"/>
        <v>0.15314285714285714</v>
      </c>
      <c r="M127" s="188" t="s">
        <v>590</v>
      </c>
      <c r="N127" s="194">
        <v>42480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50</v>
      </c>
      <c r="B128" s="186">
        <v>42438</v>
      </c>
      <c r="C128" s="186"/>
      <c r="D128" s="187" t="s">
        <v>689</v>
      </c>
      <c r="E128" s="188" t="s">
        <v>621</v>
      </c>
      <c r="F128" s="189">
        <v>189.5</v>
      </c>
      <c r="G128" s="188"/>
      <c r="H128" s="188">
        <v>218</v>
      </c>
      <c r="I128" s="190">
        <v>218</v>
      </c>
      <c r="J128" s="191" t="s">
        <v>679</v>
      </c>
      <c r="K128" s="192">
        <f t="shared" si="14"/>
        <v>28.5</v>
      </c>
      <c r="L128" s="193">
        <f t="shared" si="15"/>
        <v>0.15039577836411611</v>
      </c>
      <c r="M128" s="188" t="s">
        <v>590</v>
      </c>
      <c r="N128" s="194">
        <v>43034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5">
        <v>51</v>
      </c>
      <c r="B129" s="196">
        <v>42471</v>
      </c>
      <c r="C129" s="196"/>
      <c r="D129" s="204" t="s">
        <v>690</v>
      </c>
      <c r="E129" s="199" t="s">
        <v>621</v>
      </c>
      <c r="F129" s="199">
        <v>36.5</v>
      </c>
      <c r="G129" s="200"/>
      <c r="H129" s="200">
        <v>15.85</v>
      </c>
      <c r="I129" s="200">
        <v>60</v>
      </c>
      <c r="J129" s="201" t="s">
        <v>691</v>
      </c>
      <c r="K129" s="202">
        <f t="shared" si="14"/>
        <v>-20.65</v>
      </c>
      <c r="L129" s="203">
        <f t="shared" si="15"/>
        <v>-0.5657534246575342</v>
      </c>
      <c r="M129" s="199" t="s">
        <v>602</v>
      </c>
      <c r="N129" s="207">
        <v>43627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52</v>
      </c>
      <c r="B130" s="186">
        <v>42472</v>
      </c>
      <c r="C130" s="186"/>
      <c r="D130" s="187" t="s">
        <v>692</v>
      </c>
      <c r="E130" s="188" t="s">
        <v>621</v>
      </c>
      <c r="F130" s="189">
        <v>93</v>
      </c>
      <c r="G130" s="188"/>
      <c r="H130" s="188">
        <v>149</v>
      </c>
      <c r="I130" s="190">
        <v>140</v>
      </c>
      <c r="J130" s="191" t="s">
        <v>693</v>
      </c>
      <c r="K130" s="192">
        <f t="shared" si="14"/>
        <v>56</v>
      </c>
      <c r="L130" s="193">
        <f t="shared" si="15"/>
        <v>0.60215053763440862</v>
      </c>
      <c r="M130" s="188" t="s">
        <v>590</v>
      </c>
      <c r="N130" s="194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53</v>
      </c>
      <c r="B131" s="186">
        <v>42472</v>
      </c>
      <c r="C131" s="186"/>
      <c r="D131" s="187" t="s">
        <v>694</v>
      </c>
      <c r="E131" s="188" t="s">
        <v>621</v>
      </c>
      <c r="F131" s="189">
        <v>130</v>
      </c>
      <c r="G131" s="188"/>
      <c r="H131" s="188">
        <v>150</v>
      </c>
      <c r="I131" s="190" t="s">
        <v>695</v>
      </c>
      <c r="J131" s="191" t="s">
        <v>679</v>
      </c>
      <c r="K131" s="192">
        <f t="shared" si="14"/>
        <v>20</v>
      </c>
      <c r="L131" s="193">
        <f t="shared" si="15"/>
        <v>0.15384615384615385</v>
      </c>
      <c r="M131" s="188" t="s">
        <v>590</v>
      </c>
      <c r="N131" s="194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54</v>
      </c>
      <c r="B132" s="186">
        <v>42473</v>
      </c>
      <c r="C132" s="186"/>
      <c r="D132" s="187" t="s">
        <v>696</v>
      </c>
      <c r="E132" s="188" t="s">
        <v>621</v>
      </c>
      <c r="F132" s="189">
        <v>196</v>
      </c>
      <c r="G132" s="188"/>
      <c r="H132" s="188">
        <v>299</v>
      </c>
      <c r="I132" s="190">
        <v>299</v>
      </c>
      <c r="J132" s="191" t="s">
        <v>679</v>
      </c>
      <c r="K132" s="192">
        <v>103</v>
      </c>
      <c r="L132" s="193">
        <v>0.52551020408163296</v>
      </c>
      <c r="M132" s="188" t="s">
        <v>590</v>
      </c>
      <c r="N132" s="194">
        <v>42620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55</v>
      </c>
      <c r="B133" s="186">
        <v>42473</v>
      </c>
      <c r="C133" s="186"/>
      <c r="D133" s="187" t="s">
        <v>697</v>
      </c>
      <c r="E133" s="188" t="s">
        <v>621</v>
      </c>
      <c r="F133" s="189">
        <v>88</v>
      </c>
      <c r="G133" s="188"/>
      <c r="H133" s="188">
        <v>103</v>
      </c>
      <c r="I133" s="190">
        <v>103</v>
      </c>
      <c r="J133" s="191" t="s">
        <v>679</v>
      </c>
      <c r="K133" s="192">
        <v>15</v>
      </c>
      <c r="L133" s="193">
        <v>0.170454545454545</v>
      </c>
      <c r="M133" s="188" t="s">
        <v>590</v>
      </c>
      <c r="N133" s="194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56</v>
      </c>
      <c r="B134" s="186">
        <v>42492</v>
      </c>
      <c r="C134" s="186"/>
      <c r="D134" s="187" t="s">
        <v>698</v>
      </c>
      <c r="E134" s="188" t="s">
        <v>621</v>
      </c>
      <c r="F134" s="189">
        <v>127.5</v>
      </c>
      <c r="G134" s="188"/>
      <c r="H134" s="188">
        <v>148</v>
      </c>
      <c r="I134" s="190" t="s">
        <v>699</v>
      </c>
      <c r="J134" s="191" t="s">
        <v>679</v>
      </c>
      <c r="K134" s="192">
        <f t="shared" ref="K134:K138" si="16">H134-F134</f>
        <v>20.5</v>
      </c>
      <c r="L134" s="193">
        <f t="shared" ref="L134:L138" si="17">K134/F134</f>
        <v>0.16078431372549021</v>
      </c>
      <c r="M134" s="188" t="s">
        <v>590</v>
      </c>
      <c r="N134" s="194">
        <v>42564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57</v>
      </c>
      <c r="B135" s="186">
        <v>42493</v>
      </c>
      <c r="C135" s="186"/>
      <c r="D135" s="187" t="s">
        <v>700</v>
      </c>
      <c r="E135" s="188" t="s">
        <v>621</v>
      </c>
      <c r="F135" s="189">
        <v>675</v>
      </c>
      <c r="G135" s="188"/>
      <c r="H135" s="188">
        <v>815</v>
      </c>
      <c r="I135" s="190" t="s">
        <v>701</v>
      </c>
      <c r="J135" s="191" t="s">
        <v>679</v>
      </c>
      <c r="K135" s="192">
        <f t="shared" si="16"/>
        <v>140</v>
      </c>
      <c r="L135" s="193">
        <f t="shared" si="17"/>
        <v>0.2074074074074074</v>
      </c>
      <c r="M135" s="188" t="s">
        <v>590</v>
      </c>
      <c r="N135" s="194">
        <v>43154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58</v>
      </c>
      <c r="B136" s="196">
        <v>42522</v>
      </c>
      <c r="C136" s="196"/>
      <c r="D136" s="197" t="s">
        <v>702</v>
      </c>
      <c r="E136" s="198" t="s">
        <v>621</v>
      </c>
      <c r="F136" s="199">
        <v>500</v>
      </c>
      <c r="G136" s="199"/>
      <c r="H136" s="200">
        <v>232.5</v>
      </c>
      <c r="I136" s="200" t="s">
        <v>703</v>
      </c>
      <c r="J136" s="201" t="s">
        <v>704</v>
      </c>
      <c r="K136" s="202">
        <f t="shared" si="16"/>
        <v>-267.5</v>
      </c>
      <c r="L136" s="203">
        <f t="shared" si="17"/>
        <v>-0.53500000000000003</v>
      </c>
      <c r="M136" s="199" t="s">
        <v>602</v>
      </c>
      <c r="N136" s="196">
        <v>43735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59</v>
      </c>
      <c r="B137" s="186">
        <v>42527</v>
      </c>
      <c r="C137" s="186"/>
      <c r="D137" s="187" t="s">
        <v>541</v>
      </c>
      <c r="E137" s="188" t="s">
        <v>621</v>
      </c>
      <c r="F137" s="189">
        <v>110</v>
      </c>
      <c r="G137" s="188"/>
      <c r="H137" s="188">
        <v>126.5</v>
      </c>
      <c r="I137" s="190">
        <v>125</v>
      </c>
      <c r="J137" s="191" t="s">
        <v>630</v>
      </c>
      <c r="K137" s="192">
        <f t="shared" si="16"/>
        <v>16.5</v>
      </c>
      <c r="L137" s="193">
        <f t="shared" si="17"/>
        <v>0.15</v>
      </c>
      <c r="M137" s="188" t="s">
        <v>590</v>
      </c>
      <c r="N137" s="194">
        <v>42552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60</v>
      </c>
      <c r="B138" s="186">
        <v>42538</v>
      </c>
      <c r="C138" s="186"/>
      <c r="D138" s="187" t="s">
        <v>705</v>
      </c>
      <c r="E138" s="188" t="s">
        <v>621</v>
      </c>
      <c r="F138" s="189">
        <v>44</v>
      </c>
      <c r="G138" s="188"/>
      <c r="H138" s="188">
        <v>69.5</v>
      </c>
      <c r="I138" s="190">
        <v>69.5</v>
      </c>
      <c r="J138" s="191" t="s">
        <v>706</v>
      </c>
      <c r="K138" s="192">
        <f t="shared" si="16"/>
        <v>25.5</v>
      </c>
      <c r="L138" s="193">
        <f t="shared" si="17"/>
        <v>0.57954545454545459</v>
      </c>
      <c r="M138" s="188" t="s">
        <v>590</v>
      </c>
      <c r="N138" s="194">
        <v>42977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61</v>
      </c>
      <c r="B139" s="186">
        <v>42549</v>
      </c>
      <c r="C139" s="186"/>
      <c r="D139" s="187" t="s">
        <v>707</v>
      </c>
      <c r="E139" s="188" t="s">
        <v>621</v>
      </c>
      <c r="F139" s="189">
        <v>262.5</v>
      </c>
      <c r="G139" s="188"/>
      <c r="H139" s="188">
        <v>340</v>
      </c>
      <c r="I139" s="190">
        <v>333</v>
      </c>
      <c r="J139" s="191" t="s">
        <v>708</v>
      </c>
      <c r="K139" s="192">
        <v>77.5</v>
      </c>
      <c r="L139" s="193">
        <v>0.29523809523809502</v>
      </c>
      <c r="M139" s="188" t="s">
        <v>590</v>
      </c>
      <c r="N139" s="194">
        <v>43017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62</v>
      </c>
      <c r="B140" s="186">
        <v>42549</v>
      </c>
      <c r="C140" s="186"/>
      <c r="D140" s="187" t="s">
        <v>709</v>
      </c>
      <c r="E140" s="188" t="s">
        <v>621</v>
      </c>
      <c r="F140" s="189">
        <v>840</v>
      </c>
      <c r="G140" s="188"/>
      <c r="H140" s="188">
        <v>1230</v>
      </c>
      <c r="I140" s="190">
        <v>1230</v>
      </c>
      <c r="J140" s="191" t="s">
        <v>679</v>
      </c>
      <c r="K140" s="192">
        <v>390</v>
      </c>
      <c r="L140" s="193">
        <v>0.46428571428571402</v>
      </c>
      <c r="M140" s="188" t="s">
        <v>590</v>
      </c>
      <c r="N140" s="194">
        <v>42649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8">
        <v>63</v>
      </c>
      <c r="B141" s="209">
        <v>42556</v>
      </c>
      <c r="C141" s="209"/>
      <c r="D141" s="210" t="s">
        <v>710</v>
      </c>
      <c r="E141" s="211" t="s">
        <v>621</v>
      </c>
      <c r="F141" s="211">
        <v>395</v>
      </c>
      <c r="G141" s="212"/>
      <c r="H141" s="212">
        <f>(468.5+342.5)/2</f>
        <v>405.5</v>
      </c>
      <c r="I141" s="212">
        <v>510</v>
      </c>
      <c r="J141" s="213" t="s">
        <v>711</v>
      </c>
      <c r="K141" s="214">
        <f t="shared" ref="K141:K147" si="18">H141-F141</f>
        <v>10.5</v>
      </c>
      <c r="L141" s="215">
        <f t="shared" ref="L141:L147" si="19">K141/F141</f>
        <v>2.6582278481012658E-2</v>
      </c>
      <c r="M141" s="211" t="s">
        <v>712</v>
      </c>
      <c r="N141" s="209">
        <v>43606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64</v>
      </c>
      <c r="B142" s="196">
        <v>42584</v>
      </c>
      <c r="C142" s="196"/>
      <c r="D142" s="197" t="s">
        <v>713</v>
      </c>
      <c r="E142" s="198" t="s">
        <v>592</v>
      </c>
      <c r="F142" s="199">
        <f>169.5-12.8</f>
        <v>156.69999999999999</v>
      </c>
      <c r="G142" s="199"/>
      <c r="H142" s="200">
        <v>77</v>
      </c>
      <c r="I142" s="200" t="s">
        <v>714</v>
      </c>
      <c r="J142" s="201" t="s">
        <v>715</v>
      </c>
      <c r="K142" s="202">
        <f t="shared" si="18"/>
        <v>-79.699999999999989</v>
      </c>
      <c r="L142" s="203">
        <f t="shared" si="19"/>
        <v>-0.50861518825781749</v>
      </c>
      <c r="M142" s="199" t="s">
        <v>602</v>
      </c>
      <c r="N142" s="196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65</v>
      </c>
      <c r="B143" s="196">
        <v>42586</v>
      </c>
      <c r="C143" s="196"/>
      <c r="D143" s="197" t="s">
        <v>716</v>
      </c>
      <c r="E143" s="198" t="s">
        <v>621</v>
      </c>
      <c r="F143" s="199">
        <v>400</v>
      </c>
      <c r="G143" s="199"/>
      <c r="H143" s="200">
        <v>305</v>
      </c>
      <c r="I143" s="200">
        <v>475</v>
      </c>
      <c r="J143" s="201" t="s">
        <v>717</v>
      </c>
      <c r="K143" s="202">
        <f t="shared" si="18"/>
        <v>-95</v>
      </c>
      <c r="L143" s="203">
        <f t="shared" si="19"/>
        <v>-0.23749999999999999</v>
      </c>
      <c r="M143" s="199" t="s">
        <v>602</v>
      </c>
      <c r="N143" s="196">
        <v>43606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66</v>
      </c>
      <c r="B144" s="186">
        <v>42593</v>
      </c>
      <c r="C144" s="186"/>
      <c r="D144" s="187" t="s">
        <v>718</v>
      </c>
      <c r="E144" s="188" t="s">
        <v>621</v>
      </c>
      <c r="F144" s="189">
        <v>86.5</v>
      </c>
      <c r="G144" s="188"/>
      <c r="H144" s="188">
        <v>130</v>
      </c>
      <c r="I144" s="190">
        <v>130</v>
      </c>
      <c r="J144" s="191" t="s">
        <v>719</v>
      </c>
      <c r="K144" s="192">
        <f t="shared" si="18"/>
        <v>43.5</v>
      </c>
      <c r="L144" s="193">
        <f t="shared" si="19"/>
        <v>0.50289017341040465</v>
      </c>
      <c r="M144" s="188" t="s">
        <v>590</v>
      </c>
      <c r="N144" s="194">
        <v>43091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67</v>
      </c>
      <c r="B145" s="196">
        <v>42600</v>
      </c>
      <c r="C145" s="196"/>
      <c r="D145" s="197" t="s">
        <v>110</v>
      </c>
      <c r="E145" s="198" t="s">
        <v>621</v>
      </c>
      <c r="F145" s="199">
        <v>133.5</v>
      </c>
      <c r="G145" s="199"/>
      <c r="H145" s="200">
        <v>126.5</v>
      </c>
      <c r="I145" s="200">
        <v>178</v>
      </c>
      <c r="J145" s="201" t="s">
        <v>720</v>
      </c>
      <c r="K145" s="202">
        <f t="shared" si="18"/>
        <v>-7</v>
      </c>
      <c r="L145" s="203">
        <f t="shared" si="19"/>
        <v>-5.2434456928838954E-2</v>
      </c>
      <c r="M145" s="199" t="s">
        <v>602</v>
      </c>
      <c r="N145" s="196">
        <v>42615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68</v>
      </c>
      <c r="B146" s="186">
        <v>42613</v>
      </c>
      <c r="C146" s="186"/>
      <c r="D146" s="187" t="s">
        <v>721</v>
      </c>
      <c r="E146" s="188" t="s">
        <v>621</v>
      </c>
      <c r="F146" s="189">
        <v>560</v>
      </c>
      <c r="G146" s="188"/>
      <c r="H146" s="188">
        <v>725</v>
      </c>
      <c r="I146" s="190">
        <v>725</v>
      </c>
      <c r="J146" s="191" t="s">
        <v>623</v>
      </c>
      <c r="K146" s="192">
        <f t="shared" si="18"/>
        <v>165</v>
      </c>
      <c r="L146" s="193">
        <f t="shared" si="19"/>
        <v>0.29464285714285715</v>
      </c>
      <c r="M146" s="188" t="s">
        <v>590</v>
      </c>
      <c r="N146" s="194">
        <v>42456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69</v>
      </c>
      <c r="B147" s="186">
        <v>42614</v>
      </c>
      <c r="C147" s="186"/>
      <c r="D147" s="187" t="s">
        <v>722</v>
      </c>
      <c r="E147" s="188" t="s">
        <v>621</v>
      </c>
      <c r="F147" s="189">
        <v>160.5</v>
      </c>
      <c r="G147" s="188"/>
      <c r="H147" s="188">
        <v>210</v>
      </c>
      <c r="I147" s="190">
        <v>210</v>
      </c>
      <c r="J147" s="191" t="s">
        <v>623</v>
      </c>
      <c r="K147" s="192">
        <f t="shared" si="18"/>
        <v>49.5</v>
      </c>
      <c r="L147" s="193">
        <f t="shared" si="19"/>
        <v>0.30841121495327101</v>
      </c>
      <c r="M147" s="188" t="s">
        <v>590</v>
      </c>
      <c r="N147" s="194">
        <v>42871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70</v>
      </c>
      <c r="B148" s="186">
        <v>42646</v>
      </c>
      <c r="C148" s="186"/>
      <c r="D148" s="187" t="s">
        <v>396</v>
      </c>
      <c r="E148" s="188" t="s">
        <v>621</v>
      </c>
      <c r="F148" s="189">
        <v>430</v>
      </c>
      <c r="G148" s="188"/>
      <c r="H148" s="188">
        <v>596</v>
      </c>
      <c r="I148" s="190">
        <v>575</v>
      </c>
      <c r="J148" s="191" t="s">
        <v>723</v>
      </c>
      <c r="K148" s="192">
        <v>166</v>
      </c>
      <c r="L148" s="193">
        <v>0.38604651162790699</v>
      </c>
      <c r="M148" s="188" t="s">
        <v>590</v>
      </c>
      <c r="N148" s="194">
        <v>42769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71</v>
      </c>
      <c r="B149" s="186">
        <v>42657</v>
      </c>
      <c r="C149" s="186"/>
      <c r="D149" s="187" t="s">
        <v>724</v>
      </c>
      <c r="E149" s="188" t="s">
        <v>621</v>
      </c>
      <c r="F149" s="189">
        <v>280</v>
      </c>
      <c r="G149" s="188"/>
      <c r="H149" s="188">
        <v>345</v>
      </c>
      <c r="I149" s="190">
        <v>345</v>
      </c>
      <c r="J149" s="191" t="s">
        <v>623</v>
      </c>
      <c r="K149" s="192">
        <f t="shared" ref="K149:K154" si="20">H149-F149</f>
        <v>65</v>
      </c>
      <c r="L149" s="193">
        <f t="shared" ref="L149:L150" si="21">K149/F149</f>
        <v>0.23214285714285715</v>
      </c>
      <c r="M149" s="188" t="s">
        <v>590</v>
      </c>
      <c r="N149" s="194">
        <v>42814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72</v>
      </c>
      <c r="B150" s="186">
        <v>42657</v>
      </c>
      <c r="C150" s="186"/>
      <c r="D150" s="187" t="s">
        <v>725</v>
      </c>
      <c r="E150" s="188" t="s">
        <v>621</v>
      </c>
      <c r="F150" s="189">
        <v>245</v>
      </c>
      <c r="G150" s="188"/>
      <c r="H150" s="188">
        <v>325.5</v>
      </c>
      <c r="I150" s="190">
        <v>330</v>
      </c>
      <c r="J150" s="191" t="s">
        <v>726</v>
      </c>
      <c r="K150" s="192">
        <f t="shared" si="20"/>
        <v>80.5</v>
      </c>
      <c r="L150" s="193">
        <f t="shared" si="21"/>
        <v>0.32857142857142857</v>
      </c>
      <c r="M150" s="188" t="s">
        <v>590</v>
      </c>
      <c r="N150" s="194">
        <v>42769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73</v>
      </c>
      <c r="B151" s="186">
        <v>42660</v>
      </c>
      <c r="C151" s="186"/>
      <c r="D151" s="187" t="s">
        <v>346</v>
      </c>
      <c r="E151" s="188" t="s">
        <v>621</v>
      </c>
      <c r="F151" s="189">
        <v>125</v>
      </c>
      <c r="G151" s="188"/>
      <c r="H151" s="188">
        <v>160</v>
      </c>
      <c r="I151" s="190">
        <v>160</v>
      </c>
      <c r="J151" s="191" t="s">
        <v>679</v>
      </c>
      <c r="K151" s="192">
        <f t="shared" si="20"/>
        <v>35</v>
      </c>
      <c r="L151" s="193">
        <v>0.28000000000000003</v>
      </c>
      <c r="M151" s="188" t="s">
        <v>590</v>
      </c>
      <c r="N151" s="194">
        <v>42803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74</v>
      </c>
      <c r="B152" s="186">
        <v>42660</v>
      </c>
      <c r="C152" s="186"/>
      <c r="D152" s="187" t="s">
        <v>469</v>
      </c>
      <c r="E152" s="188" t="s">
        <v>621</v>
      </c>
      <c r="F152" s="189">
        <v>114</v>
      </c>
      <c r="G152" s="188"/>
      <c r="H152" s="188">
        <v>145</v>
      </c>
      <c r="I152" s="190">
        <v>145</v>
      </c>
      <c r="J152" s="191" t="s">
        <v>679</v>
      </c>
      <c r="K152" s="192">
        <f t="shared" si="20"/>
        <v>31</v>
      </c>
      <c r="L152" s="193">
        <f t="shared" ref="L152:L154" si="22">K152/F152</f>
        <v>0.27192982456140352</v>
      </c>
      <c r="M152" s="188" t="s">
        <v>590</v>
      </c>
      <c r="N152" s="194">
        <v>42859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75</v>
      </c>
      <c r="B153" s="186">
        <v>42660</v>
      </c>
      <c r="C153" s="186"/>
      <c r="D153" s="187" t="s">
        <v>727</v>
      </c>
      <c r="E153" s="188" t="s">
        <v>621</v>
      </c>
      <c r="F153" s="189">
        <v>212</v>
      </c>
      <c r="G153" s="188"/>
      <c r="H153" s="188">
        <v>280</v>
      </c>
      <c r="I153" s="190">
        <v>276</v>
      </c>
      <c r="J153" s="191" t="s">
        <v>728</v>
      </c>
      <c r="K153" s="192">
        <f t="shared" si="20"/>
        <v>68</v>
      </c>
      <c r="L153" s="193">
        <f t="shared" si="22"/>
        <v>0.32075471698113206</v>
      </c>
      <c r="M153" s="188" t="s">
        <v>590</v>
      </c>
      <c r="N153" s="194">
        <v>42858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76</v>
      </c>
      <c r="B154" s="186">
        <v>42678</v>
      </c>
      <c r="C154" s="186"/>
      <c r="D154" s="187" t="s">
        <v>457</v>
      </c>
      <c r="E154" s="188" t="s">
        <v>621</v>
      </c>
      <c r="F154" s="189">
        <v>155</v>
      </c>
      <c r="G154" s="188"/>
      <c r="H154" s="188">
        <v>210</v>
      </c>
      <c r="I154" s="190">
        <v>210</v>
      </c>
      <c r="J154" s="191" t="s">
        <v>729</v>
      </c>
      <c r="K154" s="192">
        <f t="shared" si="20"/>
        <v>55</v>
      </c>
      <c r="L154" s="193">
        <f t="shared" si="22"/>
        <v>0.35483870967741937</v>
      </c>
      <c r="M154" s="188" t="s">
        <v>590</v>
      </c>
      <c r="N154" s="194">
        <v>42944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77</v>
      </c>
      <c r="B155" s="196">
        <v>42710</v>
      </c>
      <c r="C155" s="196"/>
      <c r="D155" s="197" t="s">
        <v>730</v>
      </c>
      <c r="E155" s="198" t="s">
        <v>621</v>
      </c>
      <c r="F155" s="199">
        <v>150.5</v>
      </c>
      <c r="G155" s="199"/>
      <c r="H155" s="200">
        <v>72.5</v>
      </c>
      <c r="I155" s="200">
        <v>174</v>
      </c>
      <c r="J155" s="201" t="s">
        <v>731</v>
      </c>
      <c r="K155" s="202">
        <v>-78</v>
      </c>
      <c r="L155" s="203">
        <v>-0.51827242524916906</v>
      </c>
      <c r="M155" s="199" t="s">
        <v>602</v>
      </c>
      <c r="N155" s="196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78</v>
      </c>
      <c r="B156" s="186">
        <v>42712</v>
      </c>
      <c r="C156" s="186"/>
      <c r="D156" s="187" t="s">
        <v>732</v>
      </c>
      <c r="E156" s="188" t="s">
        <v>621</v>
      </c>
      <c r="F156" s="189">
        <v>380</v>
      </c>
      <c r="G156" s="188"/>
      <c r="H156" s="188">
        <v>478</v>
      </c>
      <c r="I156" s="190">
        <v>468</v>
      </c>
      <c r="J156" s="191" t="s">
        <v>679</v>
      </c>
      <c r="K156" s="192">
        <f t="shared" ref="K156:K158" si="23">H156-F156</f>
        <v>98</v>
      </c>
      <c r="L156" s="193">
        <f t="shared" ref="L156:L158" si="24">K156/F156</f>
        <v>0.25789473684210529</v>
      </c>
      <c r="M156" s="188" t="s">
        <v>590</v>
      </c>
      <c r="N156" s="194">
        <v>43025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79</v>
      </c>
      <c r="B157" s="186">
        <v>42734</v>
      </c>
      <c r="C157" s="186"/>
      <c r="D157" s="187" t="s">
        <v>109</v>
      </c>
      <c r="E157" s="188" t="s">
        <v>621</v>
      </c>
      <c r="F157" s="189">
        <v>305</v>
      </c>
      <c r="G157" s="188"/>
      <c r="H157" s="188">
        <v>375</v>
      </c>
      <c r="I157" s="190">
        <v>375</v>
      </c>
      <c r="J157" s="191" t="s">
        <v>679</v>
      </c>
      <c r="K157" s="192">
        <f t="shared" si="23"/>
        <v>70</v>
      </c>
      <c r="L157" s="193">
        <f t="shared" si="24"/>
        <v>0.22950819672131148</v>
      </c>
      <c r="M157" s="188" t="s">
        <v>590</v>
      </c>
      <c r="N157" s="194">
        <v>42768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80</v>
      </c>
      <c r="B158" s="186">
        <v>42739</v>
      </c>
      <c r="C158" s="186"/>
      <c r="D158" s="187" t="s">
        <v>95</v>
      </c>
      <c r="E158" s="188" t="s">
        <v>621</v>
      </c>
      <c r="F158" s="189">
        <v>99.5</v>
      </c>
      <c r="G158" s="188"/>
      <c r="H158" s="188">
        <v>158</v>
      </c>
      <c r="I158" s="190">
        <v>158</v>
      </c>
      <c r="J158" s="191" t="s">
        <v>679</v>
      </c>
      <c r="K158" s="192">
        <f t="shared" si="23"/>
        <v>58.5</v>
      </c>
      <c r="L158" s="193">
        <f t="shared" si="24"/>
        <v>0.5879396984924623</v>
      </c>
      <c r="M158" s="188" t="s">
        <v>590</v>
      </c>
      <c r="N158" s="19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81</v>
      </c>
      <c r="B159" s="186">
        <v>42739</v>
      </c>
      <c r="C159" s="186"/>
      <c r="D159" s="187" t="s">
        <v>95</v>
      </c>
      <c r="E159" s="188" t="s">
        <v>621</v>
      </c>
      <c r="F159" s="189">
        <v>99.5</v>
      </c>
      <c r="G159" s="188"/>
      <c r="H159" s="188">
        <v>158</v>
      </c>
      <c r="I159" s="190">
        <v>158</v>
      </c>
      <c r="J159" s="191" t="s">
        <v>679</v>
      </c>
      <c r="K159" s="192">
        <v>58.5</v>
      </c>
      <c r="L159" s="193">
        <v>0.58793969849246197</v>
      </c>
      <c r="M159" s="188" t="s">
        <v>590</v>
      </c>
      <c r="N159" s="194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82</v>
      </c>
      <c r="B160" s="186">
        <v>42786</v>
      </c>
      <c r="C160" s="186"/>
      <c r="D160" s="187" t="s">
        <v>186</v>
      </c>
      <c r="E160" s="188" t="s">
        <v>621</v>
      </c>
      <c r="F160" s="189">
        <v>140.5</v>
      </c>
      <c r="G160" s="188"/>
      <c r="H160" s="188">
        <v>220</v>
      </c>
      <c r="I160" s="190">
        <v>220</v>
      </c>
      <c r="J160" s="191" t="s">
        <v>679</v>
      </c>
      <c r="K160" s="192">
        <f>H160-F160</f>
        <v>79.5</v>
      </c>
      <c r="L160" s="193">
        <f>K160/F160</f>
        <v>0.5658362989323843</v>
      </c>
      <c r="M160" s="188" t="s">
        <v>590</v>
      </c>
      <c r="N160" s="194">
        <v>42864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83</v>
      </c>
      <c r="B161" s="186">
        <v>42786</v>
      </c>
      <c r="C161" s="186"/>
      <c r="D161" s="187" t="s">
        <v>733</v>
      </c>
      <c r="E161" s="188" t="s">
        <v>621</v>
      </c>
      <c r="F161" s="189">
        <v>202.5</v>
      </c>
      <c r="G161" s="188"/>
      <c r="H161" s="188">
        <v>234</v>
      </c>
      <c r="I161" s="190">
        <v>234</v>
      </c>
      <c r="J161" s="191" t="s">
        <v>679</v>
      </c>
      <c r="K161" s="192">
        <v>31.5</v>
      </c>
      <c r="L161" s="193">
        <v>0.155555555555556</v>
      </c>
      <c r="M161" s="188" t="s">
        <v>590</v>
      </c>
      <c r="N161" s="194">
        <v>42836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84</v>
      </c>
      <c r="B162" s="186">
        <v>42818</v>
      </c>
      <c r="C162" s="186"/>
      <c r="D162" s="187" t="s">
        <v>734</v>
      </c>
      <c r="E162" s="188" t="s">
        <v>621</v>
      </c>
      <c r="F162" s="189">
        <v>300.5</v>
      </c>
      <c r="G162" s="188"/>
      <c r="H162" s="188">
        <v>417.5</v>
      </c>
      <c r="I162" s="190">
        <v>420</v>
      </c>
      <c r="J162" s="191" t="s">
        <v>735</v>
      </c>
      <c r="K162" s="192">
        <f>H162-F162</f>
        <v>117</v>
      </c>
      <c r="L162" s="193">
        <f>K162/F162</f>
        <v>0.38935108153078202</v>
      </c>
      <c r="M162" s="188" t="s">
        <v>590</v>
      </c>
      <c r="N162" s="194">
        <v>43070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85</v>
      </c>
      <c r="B163" s="186">
        <v>42818</v>
      </c>
      <c r="C163" s="186"/>
      <c r="D163" s="187" t="s">
        <v>709</v>
      </c>
      <c r="E163" s="188" t="s">
        <v>621</v>
      </c>
      <c r="F163" s="189">
        <v>850</v>
      </c>
      <c r="G163" s="188"/>
      <c r="H163" s="188">
        <v>1042.5</v>
      </c>
      <c r="I163" s="190">
        <v>1023</v>
      </c>
      <c r="J163" s="191" t="s">
        <v>736</v>
      </c>
      <c r="K163" s="192">
        <v>192.5</v>
      </c>
      <c r="L163" s="193">
        <v>0.22647058823529401</v>
      </c>
      <c r="M163" s="188" t="s">
        <v>590</v>
      </c>
      <c r="N163" s="194">
        <v>42830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86</v>
      </c>
      <c r="B164" s="186">
        <v>42830</v>
      </c>
      <c r="C164" s="186"/>
      <c r="D164" s="187" t="s">
        <v>488</v>
      </c>
      <c r="E164" s="188" t="s">
        <v>621</v>
      </c>
      <c r="F164" s="189">
        <v>785</v>
      </c>
      <c r="G164" s="188"/>
      <c r="H164" s="188">
        <v>930</v>
      </c>
      <c r="I164" s="190">
        <v>920</v>
      </c>
      <c r="J164" s="191" t="s">
        <v>737</v>
      </c>
      <c r="K164" s="192">
        <f>H164-F164</f>
        <v>145</v>
      </c>
      <c r="L164" s="193">
        <f>K164/F164</f>
        <v>0.18471337579617833</v>
      </c>
      <c r="M164" s="188" t="s">
        <v>590</v>
      </c>
      <c r="N164" s="194">
        <v>42976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87</v>
      </c>
      <c r="B165" s="196">
        <v>42831</v>
      </c>
      <c r="C165" s="196"/>
      <c r="D165" s="197" t="s">
        <v>738</v>
      </c>
      <c r="E165" s="198" t="s">
        <v>621</v>
      </c>
      <c r="F165" s="199">
        <v>40</v>
      </c>
      <c r="G165" s="199"/>
      <c r="H165" s="200">
        <v>13.1</v>
      </c>
      <c r="I165" s="200">
        <v>60</v>
      </c>
      <c r="J165" s="201" t="s">
        <v>739</v>
      </c>
      <c r="K165" s="202">
        <v>-26.9</v>
      </c>
      <c r="L165" s="203">
        <v>-0.67249999999999999</v>
      </c>
      <c r="M165" s="199" t="s">
        <v>602</v>
      </c>
      <c r="N165" s="196">
        <v>43138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88</v>
      </c>
      <c r="B166" s="186">
        <v>42837</v>
      </c>
      <c r="C166" s="186"/>
      <c r="D166" s="187" t="s">
        <v>94</v>
      </c>
      <c r="E166" s="188" t="s">
        <v>621</v>
      </c>
      <c r="F166" s="189">
        <v>289.5</v>
      </c>
      <c r="G166" s="188"/>
      <c r="H166" s="188">
        <v>354</v>
      </c>
      <c r="I166" s="190">
        <v>360</v>
      </c>
      <c r="J166" s="191" t="s">
        <v>740</v>
      </c>
      <c r="K166" s="192">
        <f t="shared" ref="K166:K174" si="25">H166-F166</f>
        <v>64.5</v>
      </c>
      <c r="L166" s="193">
        <f t="shared" ref="L166:L174" si="26">K166/F166</f>
        <v>0.22279792746113988</v>
      </c>
      <c r="M166" s="188" t="s">
        <v>590</v>
      </c>
      <c r="N166" s="194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89</v>
      </c>
      <c r="B167" s="186">
        <v>42845</v>
      </c>
      <c r="C167" s="186"/>
      <c r="D167" s="187" t="s">
        <v>427</v>
      </c>
      <c r="E167" s="188" t="s">
        <v>621</v>
      </c>
      <c r="F167" s="189">
        <v>700</v>
      </c>
      <c r="G167" s="188"/>
      <c r="H167" s="188">
        <v>840</v>
      </c>
      <c r="I167" s="190">
        <v>840</v>
      </c>
      <c r="J167" s="191" t="s">
        <v>741</v>
      </c>
      <c r="K167" s="192">
        <f t="shared" si="25"/>
        <v>140</v>
      </c>
      <c r="L167" s="193">
        <f t="shared" si="26"/>
        <v>0.2</v>
      </c>
      <c r="M167" s="188" t="s">
        <v>590</v>
      </c>
      <c r="N167" s="194">
        <v>42893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90</v>
      </c>
      <c r="B168" s="186">
        <v>42887</v>
      </c>
      <c r="C168" s="186"/>
      <c r="D168" s="187" t="s">
        <v>742</v>
      </c>
      <c r="E168" s="188" t="s">
        <v>621</v>
      </c>
      <c r="F168" s="189">
        <v>130</v>
      </c>
      <c r="G168" s="188"/>
      <c r="H168" s="188">
        <v>144.25</v>
      </c>
      <c r="I168" s="190">
        <v>170</v>
      </c>
      <c r="J168" s="191" t="s">
        <v>743</v>
      </c>
      <c r="K168" s="192">
        <f t="shared" si="25"/>
        <v>14.25</v>
      </c>
      <c r="L168" s="193">
        <f t="shared" si="26"/>
        <v>0.10961538461538461</v>
      </c>
      <c r="M168" s="188" t="s">
        <v>590</v>
      </c>
      <c r="N168" s="194">
        <v>43675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91</v>
      </c>
      <c r="B169" s="186">
        <v>42901</v>
      </c>
      <c r="C169" s="186"/>
      <c r="D169" s="187" t="s">
        <v>744</v>
      </c>
      <c r="E169" s="188" t="s">
        <v>621</v>
      </c>
      <c r="F169" s="189">
        <v>214.5</v>
      </c>
      <c r="G169" s="188"/>
      <c r="H169" s="188">
        <v>262</v>
      </c>
      <c r="I169" s="190">
        <v>262</v>
      </c>
      <c r="J169" s="191" t="s">
        <v>745</v>
      </c>
      <c r="K169" s="192">
        <f t="shared" si="25"/>
        <v>47.5</v>
      </c>
      <c r="L169" s="193">
        <f t="shared" si="26"/>
        <v>0.22144522144522144</v>
      </c>
      <c r="M169" s="188" t="s">
        <v>590</v>
      </c>
      <c r="N169" s="194">
        <v>42977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6">
        <v>92</v>
      </c>
      <c r="B170" s="217">
        <v>42933</v>
      </c>
      <c r="C170" s="217"/>
      <c r="D170" s="218" t="s">
        <v>746</v>
      </c>
      <c r="E170" s="219" t="s">
        <v>621</v>
      </c>
      <c r="F170" s="220">
        <v>370</v>
      </c>
      <c r="G170" s="219"/>
      <c r="H170" s="219">
        <v>447.5</v>
      </c>
      <c r="I170" s="221">
        <v>450</v>
      </c>
      <c r="J170" s="222" t="s">
        <v>679</v>
      </c>
      <c r="K170" s="192">
        <f t="shared" si="25"/>
        <v>77.5</v>
      </c>
      <c r="L170" s="223">
        <f t="shared" si="26"/>
        <v>0.20945945945945946</v>
      </c>
      <c r="M170" s="219" t="s">
        <v>590</v>
      </c>
      <c r="N170" s="224">
        <v>43035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6">
        <v>93</v>
      </c>
      <c r="B171" s="217">
        <v>42943</v>
      </c>
      <c r="C171" s="217"/>
      <c r="D171" s="218" t="s">
        <v>184</v>
      </c>
      <c r="E171" s="219" t="s">
        <v>621</v>
      </c>
      <c r="F171" s="220">
        <v>657.5</v>
      </c>
      <c r="G171" s="219"/>
      <c r="H171" s="219">
        <v>825</v>
      </c>
      <c r="I171" s="221">
        <v>820</v>
      </c>
      <c r="J171" s="222" t="s">
        <v>679</v>
      </c>
      <c r="K171" s="192">
        <f t="shared" si="25"/>
        <v>167.5</v>
      </c>
      <c r="L171" s="223">
        <f t="shared" si="26"/>
        <v>0.25475285171102663</v>
      </c>
      <c r="M171" s="219" t="s">
        <v>590</v>
      </c>
      <c r="N171" s="224">
        <v>43090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94</v>
      </c>
      <c r="B172" s="186">
        <v>42964</v>
      </c>
      <c r="C172" s="186"/>
      <c r="D172" s="187" t="s">
        <v>362</v>
      </c>
      <c r="E172" s="188" t="s">
        <v>621</v>
      </c>
      <c r="F172" s="189">
        <v>605</v>
      </c>
      <c r="G172" s="188"/>
      <c r="H172" s="188">
        <v>750</v>
      </c>
      <c r="I172" s="190">
        <v>750</v>
      </c>
      <c r="J172" s="191" t="s">
        <v>737</v>
      </c>
      <c r="K172" s="192">
        <f t="shared" si="25"/>
        <v>145</v>
      </c>
      <c r="L172" s="193">
        <f t="shared" si="26"/>
        <v>0.23966942148760331</v>
      </c>
      <c r="M172" s="188" t="s">
        <v>590</v>
      </c>
      <c r="N172" s="194">
        <v>43027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95</v>
      </c>
      <c r="B173" s="196">
        <v>42979</v>
      </c>
      <c r="C173" s="196"/>
      <c r="D173" s="204" t="s">
        <v>747</v>
      </c>
      <c r="E173" s="199" t="s">
        <v>621</v>
      </c>
      <c r="F173" s="199">
        <v>255</v>
      </c>
      <c r="G173" s="200"/>
      <c r="H173" s="200">
        <v>217.25</v>
      </c>
      <c r="I173" s="200">
        <v>320</v>
      </c>
      <c r="J173" s="201" t="s">
        <v>748</v>
      </c>
      <c r="K173" s="202">
        <f t="shared" si="25"/>
        <v>-37.75</v>
      </c>
      <c r="L173" s="205">
        <f t="shared" si="26"/>
        <v>-0.14803921568627451</v>
      </c>
      <c r="M173" s="199" t="s">
        <v>602</v>
      </c>
      <c r="N173" s="196">
        <v>43661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96</v>
      </c>
      <c r="B174" s="186">
        <v>42997</v>
      </c>
      <c r="C174" s="186"/>
      <c r="D174" s="187" t="s">
        <v>749</v>
      </c>
      <c r="E174" s="188" t="s">
        <v>621</v>
      </c>
      <c r="F174" s="189">
        <v>215</v>
      </c>
      <c r="G174" s="188"/>
      <c r="H174" s="188">
        <v>258</v>
      </c>
      <c r="I174" s="190">
        <v>258</v>
      </c>
      <c r="J174" s="191" t="s">
        <v>679</v>
      </c>
      <c r="K174" s="192">
        <f t="shared" si="25"/>
        <v>43</v>
      </c>
      <c r="L174" s="193">
        <f t="shared" si="26"/>
        <v>0.2</v>
      </c>
      <c r="M174" s="188" t="s">
        <v>590</v>
      </c>
      <c r="N174" s="19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97</v>
      </c>
      <c r="B175" s="186">
        <v>42997</v>
      </c>
      <c r="C175" s="186"/>
      <c r="D175" s="187" t="s">
        <v>749</v>
      </c>
      <c r="E175" s="188" t="s">
        <v>621</v>
      </c>
      <c r="F175" s="189">
        <v>215</v>
      </c>
      <c r="G175" s="188"/>
      <c r="H175" s="188">
        <v>258</v>
      </c>
      <c r="I175" s="190">
        <v>258</v>
      </c>
      <c r="J175" s="222" t="s">
        <v>679</v>
      </c>
      <c r="K175" s="192">
        <v>43</v>
      </c>
      <c r="L175" s="193">
        <v>0.2</v>
      </c>
      <c r="M175" s="188" t="s">
        <v>590</v>
      </c>
      <c r="N175" s="194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98</v>
      </c>
      <c r="B176" s="217">
        <v>42998</v>
      </c>
      <c r="C176" s="217"/>
      <c r="D176" s="218" t="s">
        <v>750</v>
      </c>
      <c r="E176" s="219" t="s">
        <v>621</v>
      </c>
      <c r="F176" s="189">
        <v>75</v>
      </c>
      <c r="G176" s="219"/>
      <c r="H176" s="219">
        <v>90</v>
      </c>
      <c r="I176" s="221">
        <v>90</v>
      </c>
      <c r="J176" s="191" t="s">
        <v>751</v>
      </c>
      <c r="K176" s="192">
        <f t="shared" ref="K176:K181" si="27">H176-F176</f>
        <v>15</v>
      </c>
      <c r="L176" s="193">
        <f t="shared" ref="L176:L181" si="28">K176/F176</f>
        <v>0.2</v>
      </c>
      <c r="M176" s="188" t="s">
        <v>590</v>
      </c>
      <c r="N176" s="194">
        <v>43019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99</v>
      </c>
      <c r="B177" s="217">
        <v>43011</v>
      </c>
      <c r="C177" s="217"/>
      <c r="D177" s="218" t="s">
        <v>604</v>
      </c>
      <c r="E177" s="219" t="s">
        <v>621</v>
      </c>
      <c r="F177" s="220">
        <v>315</v>
      </c>
      <c r="G177" s="219"/>
      <c r="H177" s="219">
        <v>392</v>
      </c>
      <c r="I177" s="221">
        <v>384</v>
      </c>
      <c r="J177" s="222" t="s">
        <v>752</v>
      </c>
      <c r="K177" s="192">
        <f t="shared" si="27"/>
        <v>77</v>
      </c>
      <c r="L177" s="223">
        <f t="shared" si="28"/>
        <v>0.24444444444444444</v>
      </c>
      <c r="M177" s="219" t="s">
        <v>590</v>
      </c>
      <c r="N177" s="224">
        <v>43017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100</v>
      </c>
      <c r="B178" s="217">
        <v>43013</v>
      </c>
      <c r="C178" s="217"/>
      <c r="D178" s="218" t="s">
        <v>462</v>
      </c>
      <c r="E178" s="219" t="s">
        <v>621</v>
      </c>
      <c r="F178" s="220">
        <v>145</v>
      </c>
      <c r="G178" s="219"/>
      <c r="H178" s="219">
        <v>179</v>
      </c>
      <c r="I178" s="221">
        <v>180</v>
      </c>
      <c r="J178" s="222" t="s">
        <v>753</v>
      </c>
      <c r="K178" s="192">
        <f t="shared" si="27"/>
        <v>34</v>
      </c>
      <c r="L178" s="223">
        <f t="shared" si="28"/>
        <v>0.23448275862068965</v>
      </c>
      <c r="M178" s="219" t="s">
        <v>590</v>
      </c>
      <c r="N178" s="224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101</v>
      </c>
      <c r="B179" s="217">
        <v>43014</v>
      </c>
      <c r="C179" s="217"/>
      <c r="D179" s="218" t="s">
        <v>336</v>
      </c>
      <c r="E179" s="219" t="s">
        <v>621</v>
      </c>
      <c r="F179" s="220">
        <v>256</v>
      </c>
      <c r="G179" s="219"/>
      <c r="H179" s="219">
        <v>323</v>
      </c>
      <c r="I179" s="221">
        <v>320</v>
      </c>
      <c r="J179" s="222" t="s">
        <v>679</v>
      </c>
      <c r="K179" s="192">
        <f t="shared" si="27"/>
        <v>67</v>
      </c>
      <c r="L179" s="223">
        <f t="shared" si="28"/>
        <v>0.26171875</v>
      </c>
      <c r="M179" s="219" t="s">
        <v>590</v>
      </c>
      <c r="N179" s="224">
        <v>43067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102</v>
      </c>
      <c r="B180" s="217">
        <v>43017</v>
      </c>
      <c r="C180" s="217"/>
      <c r="D180" s="218" t="s">
        <v>352</v>
      </c>
      <c r="E180" s="219" t="s">
        <v>621</v>
      </c>
      <c r="F180" s="220">
        <v>137.5</v>
      </c>
      <c r="G180" s="219"/>
      <c r="H180" s="219">
        <v>184</v>
      </c>
      <c r="I180" s="221">
        <v>183</v>
      </c>
      <c r="J180" s="222" t="s">
        <v>754</v>
      </c>
      <c r="K180" s="192">
        <f t="shared" si="27"/>
        <v>46.5</v>
      </c>
      <c r="L180" s="223">
        <f t="shared" si="28"/>
        <v>0.33818181818181819</v>
      </c>
      <c r="M180" s="219" t="s">
        <v>590</v>
      </c>
      <c r="N180" s="224">
        <v>43108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103</v>
      </c>
      <c r="B181" s="217">
        <v>43018</v>
      </c>
      <c r="C181" s="217"/>
      <c r="D181" s="218" t="s">
        <v>755</v>
      </c>
      <c r="E181" s="219" t="s">
        <v>621</v>
      </c>
      <c r="F181" s="220">
        <v>125.5</v>
      </c>
      <c r="G181" s="219"/>
      <c r="H181" s="219">
        <v>158</v>
      </c>
      <c r="I181" s="221">
        <v>155</v>
      </c>
      <c r="J181" s="222" t="s">
        <v>756</v>
      </c>
      <c r="K181" s="192">
        <f t="shared" si="27"/>
        <v>32.5</v>
      </c>
      <c r="L181" s="223">
        <f t="shared" si="28"/>
        <v>0.25896414342629481</v>
      </c>
      <c r="M181" s="219" t="s">
        <v>590</v>
      </c>
      <c r="N181" s="224">
        <v>43067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104</v>
      </c>
      <c r="B182" s="217">
        <v>43018</v>
      </c>
      <c r="C182" s="217"/>
      <c r="D182" s="218" t="s">
        <v>757</v>
      </c>
      <c r="E182" s="219" t="s">
        <v>621</v>
      </c>
      <c r="F182" s="220">
        <v>895</v>
      </c>
      <c r="G182" s="219"/>
      <c r="H182" s="219">
        <v>1122.5</v>
      </c>
      <c r="I182" s="221">
        <v>1078</v>
      </c>
      <c r="J182" s="222" t="s">
        <v>758</v>
      </c>
      <c r="K182" s="192">
        <v>227.5</v>
      </c>
      <c r="L182" s="223">
        <v>0.25418994413407803</v>
      </c>
      <c r="M182" s="219" t="s">
        <v>590</v>
      </c>
      <c r="N182" s="224">
        <v>43117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6">
        <v>105</v>
      </c>
      <c r="B183" s="217">
        <v>43020</v>
      </c>
      <c r="C183" s="217"/>
      <c r="D183" s="218" t="s">
        <v>345</v>
      </c>
      <c r="E183" s="219" t="s">
        <v>621</v>
      </c>
      <c r="F183" s="220">
        <v>525</v>
      </c>
      <c r="G183" s="219"/>
      <c r="H183" s="219">
        <v>629</v>
      </c>
      <c r="I183" s="221">
        <v>629</v>
      </c>
      <c r="J183" s="222" t="s">
        <v>679</v>
      </c>
      <c r="K183" s="192">
        <v>104</v>
      </c>
      <c r="L183" s="223">
        <v>0.19809523809523799</v>
      </c>
      <c r="M183" s="219" t="s">
        <v>590</v>
      </c>
      <c r="N183" s="224">
        <v>43119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6">
        <v>106</v>
      </c>
      <c r="B184" s="217">
        <v>43046</v>
      </c>
      <c r="C184" s="217"/>
      <c r="D184" s="218" t="s">
        <v>387</v>
      </c>
      <c r="E184" s="219" t="s">
        <v>621</v>
      </c>
      <c r="F184" s="220">
        <v>740</v>
      </c>
      <c r="G184" s="219"/>
      <c r="H184" s="219">
        <v>892.5</v>
      </c>
      <c r="I184" s="221">
        <v>900</v>
      </c>
      <c r="J184" s="222" t="s">
        <v>759</v>
      </c>
      <c r="K184" s="192">
        <f t="shared" ref="K184:K186" si="29">H184-F184</f>
        <v>152.5</v>
      </c>
      <c r="L184" s="223">
        <f t="shared" ref="L184:L186" si="30">K184/F184</f>
        <v>0.20608108108108109</v>
      </c>
      <c r="M184" s="219" t="s">
        <v>590</v>
      </c>
      <c r="N184" s="224">
        <v>43052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107</v>
      </c>
      <c r="B185" s="186">
        <v>43073</v>
      </c>
      <c r="C185" s="186"/>
      <c r="D185" s="187" t="s">
        <v>760</v>
      </c>
      <c r="E185" s="188" t="s">
        <v>621</v>
      </c>
      <c r="F185" s="189">
        <v>118.5</v>
      </c>
      <c r="G185" s="188"/>
      <c r="H185" s="188">
        <v>143.5</v>
      </c>
      <c r="I185" s="190">
        <v>145</v>
      </c>
      <c r="J185" s="191" t="s">
        <v>611</v>
      </c>
      <c r="K185" s="192">
        <f t="shared" si="29"/>
        <v>25</v>
      </c>
      <c r="L185" s="193">
        <f t="shared" si="30"/>
        <v>0.2109704641350211</v>
      </c>
      <c r="M185" s="188" t="s">
        <v>590</v>
      </c>
      <c r="N185" s="194">
        <v>43097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108</v>
      </c>
      <c r="B186" s="196">
        <v>43090</v>
      </c>
      <c r="C186" s="196"/>
      <c r="D186" s="197" t="s">
        <v>433</v>
      </c>
      <c r="E186" s="198" t="s">
        <v>621</v>
      </c>
      <c r="F186" s="199">
        <v>715</v>
      </c>
      <c r="G186" s="199"/>
      <c r="H186" s="200">
        <v>500</v>
      </c>
      <c r="I186" s="200">
        <v>872</v>
      </c>
      <c r="J186" s="201" t="s">
        <v>761</v>
      </c>
      <c r="K186" s="202">
        <f t="shared" si="29"/>
        <v>-215</v>
      </c>
      <c r="L186" s="203">
        <f t="shared" si="30"/>
        <v>-0.30069930069930068</v>
      </c>
      <c r="M186" s="199" t="s">
        <v>602</v>
      </c>
      <c r="N186" s="196">
        <v>43670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109</v>
      </c>
      <c r="B187" s="186">
        <v>43098</v>
      </c>
      <c r="C187" s="186"/>
      <c r="D187" s="187" t="s">
        <v>604</v>
      </c>
      <c r="E187" s="188" t="s">
        <v>621</v>
      </c>
      <c r="F187" s="189">
        <v>435</v>
      </c>
      <c r="G187" s="188"/>
      <c r="H187" s="188">
        <v>542.5</v>
      </c>
      <c r="I187" s="190">
        <v>539</v>
      </c>
      <c r="J187" s="191" t="s">
        <v>679</v>
      </c>
      <c r="K187" s="192">
        <v>107.5</v>
      </c>
      <c r="L187" s="193">
        <v>0.247126436781609</v>
      </c>
      <c r="M187" s="188" t="s">
        <v>590</v>
      </c>
      <c r="N187" s="194">
        <v>43206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110</v>
      </c>
      <c r="B188" s="186">
        <v>43098</v>
      </c>
      <c r="C188" s="186"/>
      <c r="D188" s="187" t="s">
        <v>562</v>
      </c>
      <c r="E188" s="188" t="s">
        <v>621</v>
      </c>
      <c r="F188" s="189">
        <v>885</v>
      </c>
      <c r="G188" s="188"/>
      <c r="H188" s="188">
        <v>1090</v>
      </c>
      <c r="I188" s="190">
        <v>1084</v>
      </c>
      <c r="J188" s="191" t="s">
        <v>679</v>
      </c>
      <c r="K188" s="192">
        <v>205</v>
      </c>
      <c r="L188" s="193">
        <v>0.23163841807909599</v>
      </c>
      <c r="M188" s="188" t="s">
        <v>590</v>
      </c>
      <c r="N188" s="194">
        <v>43213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5">
        <v>111</v>
      </c>
      <c r="B189" s="226">
        <v>43192</v>
      </c>
      <c r="C189" s="226"/>
      <c r="D189" s="204" t="s">
        <v>762</v>
      </c>
      <c r="E189" s="199" t="s">
        <v>621</v>
      </c>
      <c r="F189" s="227">
        <v>478.5</v>
      </c>
      <c r="G189" s="199"/>
      <c r="H189" s="199">
        <v>442</v>
      </c>
      <c r="I189" s="200">
        <v>613</v>
      </c>
      <c r="J189" s="201" t="s">
        <v>763</v>
      </c>
      <c r="K189" s="202">
        <f t="shared" ref="K189:K192" si="31">H189-F189</f>
        <v>-36.5</v>
      </c>
      <c r="L189" s="203">
        <f t="shared" ref="L189:L192" si="32">K189/F189</f>
        <v>-7.6280041797283177E-2</v>
      </c>
      <c r="M189" s="199" t="s">
        <v>602</v>
      </c>
      <c r="N189" s="196">
        <v>43762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112</v>
      </c>
      <c r="B190" s="196">
        <v>43194</v>
      </c>
      <c r="C190" s="196"/>
      <c r="D190" s="197" t="s">
        <v>764</v>
      </c>
      <c r="E190" s="198" t="s">
        <v>621</v>
      </c>
      <c r="F190" s="199">
        <f>141.5-7.3</f>
        <v>134.19999999999999</v>
      </c>
      <c r="G190" s="199"/>
      <c r="H190" s="200">
        <v>77</v>
      </c>
      <c r="I190" s="200">
        <v>180</v>
      </c>
      <c r="J190" s="201" t="s">
        <v>765</v>
      </c>
      <c r="K190" s="202">
        <f t="shared" si="31"/>
        <v>-57.199999999999989</v>
      </c>
      <c r="L190" s="203">
        <f t="shared" si="32"/>
        <v>-0.42622950819672129</v>
      </c>
      <c r="M190" s="199" t="s">
        <v>602</v>
      </c>
      <c r="N190" s="196">
        <v>43522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113</v>
      </c>
      <c r="B191" s="196">
        <v>43209</v>
      </c>
      <c r="C191" s="196"/>
      <c r="D191" s="197" t="s">
        <v>766</v>
      </c>
      <c r="E191" s="198" t="s">
        <v>621</v>
      </c>
      <c r="F191" s="199">
        <v>430</v>
      </c>
      <c r="G191" s="199"/>
      <c r="H191" s="200">
        <v>220</v>
      </c>
      <c r="I191" s="200">
        <v>537</v>
      </c>
      <c r="J191" s="201" t="s">
        <v>767</v>
      </c>
      <c r="K191" s="202">
        <f t="shared" si="31"/>
        <v>-210</v>
      </c>
      <c r="L191" s="203">
        <f t="shared" si="32"/>
        <v>-0.48837209302325579</v>
      </c>
      <c r="M191" s="199" t="s">
        <v>602</v>
      </c>
      <c r="N191" s="196">
        <v>43252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114</v>
      </c>
      <c r="B192" s="217">
        <v>43220</v>
      </c>
      <c r="C192" s="217"/>
      <c r="D192" s="218" t="s">
        <v>388</v>
      </c>
      <c r="E192" s="219" t="s">
        <v>621</v>
      </c>
      <c r="F192" s="219">
        <v>153.5</v>
      </c>
      <c r="G192" s="219"/>
      <c r="H192" s="219">
        <v>196</v>
      </c>
      <c r="I192" s="221">
        <v>196</v>
      </c>
      <c r="J192" s="191" t="s">
        <v>768</v>
      </c>
      <c r="K192" s="192">
        <f t="shared" si="31"/>
        <v>42.5</v>
      </c>
      <c r="L192" s="193">
        <f t="shared" si="32"/>
        <v>0.27687296416938112</v>
      </c>
      <c r="M192" s="188" t="s">
        <v>590</v>
      </c>
      <c r="N192" s="194">
        <v>43605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115</v>
      </c>
      <c r="B193" s="196">
        <v>43306</v>
      </c>
      <c r="C193" s="196"/>
      <c r="D193" s="197" t="s">
        <v>738</v>
      </c>
      <c r="E193" s="198" t="s">
        <v>621</v>
      </c>
      <c r="F193" s="199">
        <v>27.5</v>
      </c>
      <c r="G193" s="199"/>
      <c r="H193" s="200">
        <v>13.1</v>
      </c>
      <c r="I193" s="200">
        <v>60</v>
      </c>
      <c r="J193" s="201" t="s">
        <v>769</v>
      </c>
      <c r="K193" s="202">
        <v>-14.4</v>
      </c>
      <c r="L193" s="203">
        <v>-0.52363636363636401</v>
      </c>
      <c r="M193" s="199" t="s">
        <v>602</v>
      </c>
      <c r="N193" s="196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5">
        <v>116</v>
      </c>
      <c r="B194" s="226">
        <v>43318</v>
      </c>
      <c r="C194" s="226"/>
      <c r="D194" s="204" t="s">
        <v>770</v>
      </c>
      <c r="E194" s="199" t="s">
        <v>621</v>
      </c>
      <c r="F194" s="199">
        <v>148.5</v>
      </c>
      <c r="G194" s="199"/>
      <c r="H194" s="199">
        <v>102</v>
      </c>
      <c r="I194" s="200">
        <v>182</v>
      </c>
      <c r="J194" s="201" t="s">
        <v>771</v>
      </c>
      <c r="K194" s="202">
        <f>H194-F194</f>
        <v>-46.5</v>
      </c>
      <c r="L194" s="203">
        <f>K194/F194</f>
        <v>-0.31313131313131315</v>
      </c>
      <c r="M194" s="199" t="s">
        <v>602</v>
      </c>
      <c r="N194" s="196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117</v>
      </c>
      <c r="B195" s="186">
        <v>43335</v>
      </c>
      <c r="C195" s="186"/>
      <c r="D195" s="187" t="s">
        <v>772</v>
      </c>
      <c r="E195" s="188" t="s">
        <v>621</v>
      </c>
      <c r="F195" s="219">
        <v>285</v>
      </c>
      <c r="G195" s="188"/>
      <c r="H195" s="188">
        <v>355</v>
      </c>
      <c r="I195" s="190">
        <v>364</v>
      </c>
      <c r="J195" s="191" t="s">
        <v>773</v>
      </c>
      <c r="K195" s="192">
        <v>70</v>
      </c>
      <c r="L195" s="193">
        <v>0.24561403508771901</v>
      </c>
      <c r="M195" s="188" t="s">
        <v>590</v>
      </c>
      <c r="N195" s="194">
        <v>43455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118</v>
      </c>
      <c r="B196" s="186">
        <v>43341</v>
      </c>
      <c r="C196" s="186"/>
      <c r="D196" s="187" t="s">
        <v>376</v>
      </c>
      <c r="E196" s="188" t="s">
        <v>621</v>
      </c>
      <c r="F196" s="219">
        <v>525</v>
      </c>
      <c r="G196" s="188"/>
      <c r="H196" s="188">
        <v>585</v>
      </c>
      <c r="I196" s="190">
        <v>635</v>
      </c>
      <c r="J196" s="191" t="s">
        <v>774</v>
      </c>
      <c r="K196" s="192">
        <f t="shared" ref="K196:K213" si="33">H196-F196</f>
        <v>60</v>
      </c>
      <c r="L196" s="193">
        <f t="shared" ref="L196:L213" si="34">K196/F196</f>
        <v>0.11428571428571428</v>
      </c>
      <c r="M196" s="188" t="s">
        <v>590</v>
      </c>
      <c r="N196" s="194">
        <v>43662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119</v>
      </c>
      <c r="B197" s="186">
        <v>43395</v>
      </c>
      <c r="C197" s="186"/>
      <c r="D197" s="187" t="s">
        <v>362</v>
      </c>
      <c r="E197" s="188" t="s">
        <v>621</v>
      </c>
      <c r="F197" s="219">
        <v>475</v>
      </c>
      <c r="G197" s="188"/>
      <c r="H197" s="188">
        <v>574</v>
      </c>
      <c r="I197" s="190">
        <v>570</v>
      </c>
      <c r="J197" s="191" t="s">
        <v>679</v>
      </c>
      <c r="K197" s="192">
        <f t="shared" si="33"/>
        <v>99</v>
      </c>
      <c r="L197" s="193">
        <f t="shared" si="34"/>
        <v>0.20842105263157895</v>
      </c>
      <c r="M197" s="188" t="s">
        <v>590</v>
      </c>
      <c r="N197" s="194">
        <v>43403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120</v>
      </c>
      <c r="B198" s="217">
        <v>43397</v>
      </c>
      <c r="C198" s="217"/>
      <c r="D198" s="218" t="s">
        <v>383</v>
      </c>
      <c r="E198" s="219" t="s">
        <v>621</v>
      </c>
      <c r="F198" s="219">
        <v>707.5</v>
      </c>
      <c r="G198" s="219"/>
      <c r="H198" s="219">
        <v>872</v>
      </c>
      <c r="I198" s="221">
        <v>872</v>
      </c>
      <c r="J198" s="222" t="s">
        <v>679</v>
      </c>
      <c r="K198" s="192">
        <f t="shared" si="33"/>
        <v>164.5</v>
      </c>
      <c r="L198" s="223">
        <f t="shared" si="34"/>
        <v>0.23250883392226149</v>
      </c>
      <c r="M198" s="219" t="s">
        <v>590</v>
      </c>
      <c r="N198" s="224">
        <v>43482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121</v>
      </c>
      <c r="B199" s="217">
        <v>43398</v>
      </c>
      <c r="C199" s="217"/>
      <c r="D199" s="218" t="s">
        <v>775</v>
      </c>
      <c r="E199" s="219" t="s">
        <v>621</v>
      </c>
      <c r="F199" s="219">
        <v>162</v>
      </c>
      <c r="G199" s="219"/>
      <c r="H199" s="219">
        <v>204</v>
      </c>
      <c r="I199" s="221">
        <v>209</v>
      </c>
      <c r="J199" s="222" t="s">
        <v>776</v>
      </c>
      <c r="K199" s="192">
        <f t="shared" si="33"/>
        <v>42</v>
      </c>
      <c r="L199" s="223">
        <f t="shared" si="34"/>
        <v>0.25925925925925924</v>
      </c>
      <c r="M199" s="219" t="s">
        <v>590</v>
      </c>
      <c r="N199" s="224">
        <v>43539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122</v>
      </c>
      <c r="B200" s="217">
        <v>43399</v>
      </c>
      <c r="C200" s="217"/>
      <c r="D200" s="218" t="s">
        <v>481</v>
      </c>
      <c r="E200" s="219" t="s">
        <v>621</v>
      </c>
      <c r="F200" s="219">
        <v>240</v>
      </c>
      <c r="G200" s="219"/>
      <c r="H200" s="219">
        <v>297</v>
      </c>
      <c r="I200" s="221">
        <v>297</v>
      </c>
      <c r="J200" s="222" t="s">
        <v>679</v>
      </c>
      <c r="K200" s="228">
        <f t="shared" si="33"/>
        <v>57</v>
      </c>
      <c r="L200" s="223">
        <f t="shared" si="34"/>
        <v>0.23749999999999999</v>
      </c>
      <c r="M200" s="219" t="s">
        <v>590</v>
      </c>
      <c r="N200" s="224">
        <v>43417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123</v>
      </c>
      <c r="B201" s="186">
        <v>43439</v>
      </c>
      <c r="C201" s="186"/>
      <c r="D201" s="187" t="s">
        <v>777</v>
      </c>
      <c r="E201" s="188" t="s">
        <v>621</v>
      </c>
      <c r="F201" s="188">
        <v>202.5</v>
      </c>
      <c r="G201" s="188"/>
      <c r="H201" s="188">
        <v>255</v>
      </c>
      <c r="I201" s="190">
        <v>252</v>
      </c>
      <c r="J201" s="191" t="s">
        <v>679</v>
      </c>
      <c r="K201" s="192">
        <f t="shared" si="33"/>
        <v>52.5</v>
      </c>
      <c r="L201" s="193">
        <f t="shared" si="34"/>
        <v>0.25925925925925924</v>
      </c>
      <c r="M201" s="188" t="s">
        <v>590</v>
      </c>
      <c r="N201" s="194">
        <v>43542</v>
      </c>
      <c r="O201" s="1"/>
      <c r="P201" s="1"/>
      <c r="Q201" s="1"/>
      <c r="R201" s="6" t="s">
        <v>778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124</v>
      </c>
      <c r="B202" s="217">
        <v>43465</v>
      </c>
      <c r="C202" s="186"/>
      <c r="D202" s="218" t="s">
        <v>415</v>
      </c>
      <c r="E202" s="219" t="s">
        <v>621</v>
      </c>
      <c r="F202" s="219">
        <v>710</v>
      </c>
      <c r="G202" s="219"/>
      <c r="H202" s="219">
        <v>866</v>
      </c>
      <c r="I202" s="221">
        <v>866</v>
      </c>
      <c r="J202" s="222" t="s">
        <v>679</v>
      </c>
      <c r="K202" s="192">
        <f t="shared" si="33"/>
        <v>156</v>
      </c>
      <c r="L202" s="193">
        <f t="shared" si="34"/>
        <v>0.21971830985915494</v>
      </c>
      <c r="M202" s="188" t="s">
        <v>590</v>
      </c>
      <c r="N202" s="194">
        <v>43553</v>
      </c>
      <c r="O202" s="1"/>
      <c r="P202" s="1"/>
      <c r="Q202" s="1"/>
      <c r="R202" s="6" t="s">
        <v>778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125</v>
      </c>
      <c r="B203" s="217">
        <v>43522</v>
      </c>
      <c r="C203" s="217"/>
      <c r="D203" s="218" t="s">
        <v>153</v>
      </c>
      <c r="E203" s="219" t="s">
        <v>621</v>
      </c>
      <c r="F203" s="219">
        <v>337.25</v>
      </c>
      <c r="G203" s="219"/>
      <c r="H203" s="219">
        <v>398.5</v>
      </c>
      <c r="I203" s="221">
        <v>411</v>
      </c>
      <c r="J203" s="191" t="s">
        <v>779</v>
      </c>
      <c r="K203" s="192">
        <f t="shared" si="33"/>
        <v>61.25</v>
      </c>
      <c r="L203" s="193">
        <f t="shared" si="34"/>
        <v>0.1816160118606375</v>
      </c>
      <c r="M203" s="188" t="s">
        <v>590</v>
      </c>
      <c r="N203" s="194">
        <v>43760</v>
      </c>
      <c r="O203" s="1"/>
      <c r="P203" s="1"/>
      <c r="Q203" s="1"/>
      <c r="R203" s="6" t="s">
        <v>778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126</v>
      </c>
      <c r="B204" s="230">
        <v>43559</v>
      </c>
      <c r="C204" s="230"/>
      <c r="D204" s="231" t="s">
        <v>780</v>
      </c>
      <c r="E204" s="232" t="s">
        <v>621</v>
      </c>
      <c r="F204" s="232">
        <v>130</v>
      </c>
      <c r="G204" s="232"/>
      <c r="H204" s="232">
        <v>65</v>
      </c>
      <c r="I204" s="233">
        <v>158</v>
      </c>
      <c r="J204" s="201" t="s">
        <v>781</v>
      </c>
      <c r="K204" s="202">
        <f t="shared" si="33"/>
        <v>-65</v>
      </c>
      <c r="L204" s="203">
        <f t="shared" si="34"/>
        <v>-0.5</v>
      </c>
      <c r="M204" s="199" t="s">
        <v>602</v>
      </c>
      <c r="N204" s="196">
        <v>43726</v>
      </c>
      <c r="O204" s="1"/>
      <c r="P204" s="1"/>
      <c r="Q204" s="1"/>
      <c r="R204" s="6" t="s">
        <v>782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127</v>
      </c>
      <c r="B205" s="217">
        <v>43017</v>
      </c>
      <c r="C205" s="217"/>
      <c r="D205" s="218" t="s">
        <v>186</v>
      </c>
      <c r="E205" s="219" t="s">
        <v>621</v>
      </c>
      <c r="F205" s="219">
        <v>141.5</v>
      </c>
      <c r="G205" s="219"/>
      <c r="H205" s="219">
        <v>183.5</v>
      </c>
      <c r="I205" s="221">
        <v>210</v>
      </c>
      <c r="J205" s="191" t="s">
        <v>776</v>
      </c>
      <c r="K205" s="192">
        <f t="shared" si="33"/>
        <v>42</v>
      </c>
      <c r="L205" s="193">
        <f t="shared" si="34"/>
        <v>0.29681978798586572</v>
      </c>
      <c r="M205" s="188" t="s">
        <v>590</v>
      </c>
      <c r="N205" s="194">
        <v>43042</v>
      </c>
      <c r="O205" s="1"/>
      <c r="P205" s="1"/>
      <c r="Q205" s="1"/>
      <c r="R205" s="6" t="s">
        <v>782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9">
        <v>128</v>
      </c>
      <c r="B206" s="230">
        <v>43074</v>
      </c>
      <c r="C206" s="230"/>
      <c r="D206" s="231" t="s">
        <v>783</v>
      </c>
      <c r="E206" s="232" t="s">
        <v>621</v>
      </c>
      <c r="F206" s="227">
        <v>172</v>
      </c>
      <c r="G206" s="232"/>
      <c r="H206" s="232">
        <v>155.25</v>
      </c>
      <c r="I206" s="233">
        <v>230</v>
      </c>
      <c r="J206" s="201" t="s">
        <v>784</v>
      </c>
      <c r="K206" s="202">
        <f t="shared" si="33"/>
        <v>-16.75</v>
      </c>
      <c r="L206" s="203">
        <f t="shared" si="34"/>
        <v>-9.7383720930232565E-2</v>
      </c>
      <c r="M206" s="199" t="s">
        <v>602</v>
      </c>
      <c r="N206" s="196">
        <v>43787</v>
      </c>
      <c r="O206" s="1"/>
      <c r="P206" s="1"/>
      <c r="Q206" s="1"/>
      <c r="R206" s="6" t="s">
        <v>782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129</v>
      </c>
      <c r="B207" s="217">
        <v>43398</v>
      </c>
      <c r="C207" s="217"/>
      <c r="D207" s="218" t="s">
        <v>108</v>
      </c>
      <c r="E207" s="219" t="s">
        <v>621</v>
      </c>
      <c r="F207" s="219">
        <v>698.5</v>
      </c>
      <c r="G207" s="219"/>
      <c r="H207" s="219">
        <v>890</v>
      </c>
      <c r="I207" s="221">
        <v>890</v>
      </c>
      <c r="J207" s="191" t="s">
        <v>854</v>
      </c>
      <c r="K207" s="192">
        <f t="shared" si="33"/>
        <v>191.5</v>
      </c>
      <c r="L207" s="193">
        <f t="shared" si="34"/>
        <v>0.27415891195418757</v>
      </c>
      <c r="M207" s="188" t="s">
        <v>590</v>
      </c>
      <c r="N207" s="194">
        <v>44328</v>
      </c>
      <c r="O207" s="1"/>
      <c r="P207" s="1"/>
      <c r="Q207" s="1"/>
      <c r="R207" s="6" t="s">
        <v>778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130</v>
      </c>
      <c r="B208" s="217">
        <v>42877</v>
      </c>
      <c r="C208" s="217"/>
      <c r="D208" s="218" t="s">
        <v>375</v>
      </c>
      <c r="E208" s="219" t="s">
        <v>621</v>
      </c>
      <c r="F208" s="219">
        <v>127.6</v>
      </c>
      <c r="G208" s="219"/>
      <c r="H208" s="219">
        <v>138</v>
      </c>
      <c r="I208" s="221">
        <v>190</v>
      </c>
      <c r="J208" s="191" t="s">
        <v>785</v>
      </c>
      <c r="K208" s="192">
        <f t="shared" si="33"/>
        <v>10.400000000000006</v>
      </c>
      <c r="L208" s="193">
        <f t="shared" si="34"/>
        <v>8.1504702194357417E-2</v>
      </c>
      <c r="M208" s="188" t="s">
        <v>590</v>
      </c>
      <c r="N208" s="194">
        <v>43774</v>
      </c>
      <c r="O208" s="1"/>
      <c r="P208" s="1"/>
      <c r="Q208" s="1"/>
      <c r="R208" s="6" t="s">
        <v>782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131</v>
      </c>
      <c r="B209" s="217">
        <v>43158</v>
      </c>
      <c r="C209" s="217"/>
      <c r="D209" s="218" t="s">
        <v>786</v>
      </c>
      <c r="E209" s="219" t="s">
        <v>621</v>
      </c>
      <c r="F209" s="219">
        <v>317</v>
      </c>
      <c r="G209" s="219"/>
      <c r="H209" s="219">
        <v>382.5</v>
      </c>
      <c r="I209" s="221">
        <v>398</v>
      </c>
      <c r="J209" s="191" t="s">
        <v>787</v>
      </c>
      <c r="K209" s="192">
        <f t="shared" si="33"/>
        <v>65.5</v>
      </c>
      <c r="L209" s="193">
        <f t="shared" si="34"/>
        <v>0.20662460567823343</v>
      </c>
      <c r="M209" s="188" t="s">
        <v>590</v>
      </c>
      <c r="N209" s="194">
        <v>44238</v>
      </c>
      <c r="O209" s="1"/>
      <c r="P209" s="1"/>
      <c r="Q209" s="1"/>
      <c r="R209" s="6" t="s">
        <v>782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132</v>
      </c>
      <c r="B210" s="230">
        <v>43164</v>
      </c>
      <c r="C210" s="230"/>
      <c r="D210" s="231" t="s">
        <v>145</v>
      </c>
      <c r="E210" s="232" t="s">
        <v>621</v>
      </c>
      <c r="F210" s="227">
        <f>510-14.4</f>
        <v>495.6</v>
      </c>
      <c r="G210" s="232"/>
      <c r="H210" s="232">
        <v>350</v>
      </c>
      <c r="I210" s="233">
        <v>672</v>
      </c>
      <c r="J210" s="201" t="s">
        <v>788</v>
      </c>
      <c r="K210" s="202">
        <f t="shared" si="33"/>
        <v>-145.60000000000002</v>
      </c>
      <c r="L210" s="203">
        <f t="shared" si="34"/>
        <v>-0.29378531073446329</v>
      </c>
      <c r="M210" s="199" t="s">
        <v>602</v>
      </c>
      <c r="N210" s="196">
        <v>43887</v>
      </c>
      <c r="O210" s="1"/>
      <c r="P210" s="1"/>
      <c r="Q210" s="1"/>
      <c r="R210" s="6" t="s">
        <v>778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133</v>
      </c>
      <c r="B211" s="230">
        <v>43237</v>
      </c>
      <c r="C211" s="230"/>
      <c r="D211" s="231" t="s">
        <v>473</v>
      </c>
      <c r="E211" s="232" t="s">
        <v>621</v>
      </c>
      <c r="F211" s="227">
        <v>230.3</v>
      </c>
      <c r="G211" s="232"/>
      <c r="H211" s="232">
        <v>102.5</v>
      </c>
      <c r="I211" s="233">
        <v>348</v>
      </c>
      <c r="J211" s="201" t="s">
        <v>789</v>
      </c>
      <c r="K211" s="202">
        <f t="shared" si="33"/>
        <v>-127.80000000000001</v>
      </c>
      <c r="L211" s="203">
        <f t="shared" si="34"/>
        <v>-0.55492835432045162</v>
      </c>
      <c r="M211" s="199" t="s">
        <v>602</v>
      </c>
      <c r="N211" s="196">
        <v>43896</v>
      </c>
      <c r="O211" s="1"/>
      <c r="P211" s="1"/>
      <c r="Q211" s="1"/>
      <c r="R211" s="6" t="s">
        <v>778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134</v>
      </c>
      <c r="B212" s="217">
        <v>43258</v>
      </c>
      <c r="C212" s="217"/>
      <c r="D212" s="218" t="s">
        <v>438</v>
      </c>
      <c r="E212" s="219" t="s">
        <v>621</v>
      </c>
      <c r="F212" s="219">
        <f>342.5-5.1</f>
        <v>337.4</v>
      </c>
      <c r="G212" s="219"/>
      <c r="H212" s="219">
        <v>412.5</v>
      </c>
      <c r="I212" s="221">
        <v>439</v>
      </c>
      <c r="J212" s="191" t="s">
        <v>790</v>
      </c>
      <c r="K212" s="192">
        <f t="shared" si="33"/>
        <v>75.100000000000023</v>
      </c>
      <c r="L212" s="193">
        <f t="shared" si="34"/>
        <v>0.22258446947243635</v>
      </c>
      <c r="M212" s="188" t="s">
        <v>590</v>
      </c>
      <c r="N212" s="194">
        <v>44230</v>
      </c>
      <c r="O212" s="1"/>
      <c r="P212" s="1"/>
      <c r="Q212" s="1"/>
      <c r="R212" s="6" t="s">
        <v>782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0">
        <v>135</v>
      </c>
      <c r="B213" s="209">
        <v>43285</v>
      </c>
      <c r="C213" s="209"/>
      <c r="D213" s="210" t="s">
        <v>55</v>
      </c>
      <c r="E213" s="211" t="s">
        <v>621</v>
      </c>
      <c r="F213" s="211">
        <f>127.5-5.53</f>
        <v>121.97</v>
      </c>
      <c r="G213" s="212"/>
      <c r="H213" s="212">
        <v>122.5</v>
      </c>
      <c r="I213" s="212">
        <v>170</v>
      </c>
      <c r="J213" s="213" t="s">
        <v>819</v>
      </c>
      <c r="K213" s="214">
        <f t="shared" si="33"/>
        <v>0.53000000000000114</v>
      </c>
      <c r="L213" s="215">
        <f t="shared" si="34"/>
        <v>4.3453308190538747E-3</v>
      </c>
      <c r="M213" s="211" t="s">
        <v>712</v>
      </c>
      <c r="N213" s="209">
        <v>44431</v>
      </c>
      <c r="O213" s="1"/>
      <c r="P213" s="1"/>
      <c r="Q213" s="1"/>
      <c r="R213" s="6" t="s">
        <v>778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136</v>
      </c>
      <c r="B214" s="230">
        <v>43294</v>
      </c>
      <c r="C214" s="230"/>
      <c r="D214" s="231" t="s">
        <v>364</v>
      </c>
      <c r="E214" s="232" t="s">
        <v>621</v>
      </c>
      <c r="F214" s="227">
        <v>46.5</v>
      </c>
      <c r="G214" s="232"/>
      <c r="H214" s="232">
        <v>17</v>
      </c>
      <c r="I214" s="233">
        <v>59</v>
      </c>
      <c r="J214" s="201" t="s">
        <v>791</v>
      </c>
      <c r="K214" s="202">
        <f t="shared" ref="K214:K222" si="35">H214-F214</f>
        <v>-29.5</v>
      </c>
      <c r="L214" s="203">
        <f t="shared" ref="L214:L222" si="36">K214/F214</f>
        <v>-0.63440860215053763</v>
      </c>
      <c r="M214" s="199" t="s">
        <v>602</v>
      </c>
      <c r="N214" s="196">
        <v>43887</v>
      </c>
      <c r="O214" s="1"/>
      <c r="P214" s="1"/>
      <c r="Q214" s="1"/>
      <c r="R214" s="6" t="s">
        <v>778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137</v>
      </c>
      <c r="B215" s="217">
        <v>43396</v>
      </c>
      <c r="C215" s="217"/>
      <c r="D215" s="218" t="s">
        <v>417</v>
      </c>
      <c r="E215" s="219" t="s">
        <v>621</v>
      </c>
      <c r="F215" s="219">
        <v>156.5</v>
      </c>
      <c r="G215" s="219"/>
      <c r="H215" s="219">
        <v>207.5</v>
      </c>
      <c r="I215" s="221">
        <v>191</v>
      </c>
      <c r="J215" s="191" t="s">
        <v>679</v>
      </c>
      <c r="K215" s="192">
        <f t="shared" si="35"/>
        <v>51</v>
      </c>
      <c r="L215" s="193">
        <f t="shared" si="36"/>
        <v>0.32587859424920129</v>
      </c>
      <c r="M215" s="188" t="s">
        <v>590</v>
      </c>
      <c r="N215" s="194">
        <v>44369</v>
      </c>
      <c r="O215" s="1"/>
      <c r="P215" s="1"/>
      <c r="Q215" s="1"/>
      <c r="R215" s="6" t="s">
        <v>778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138</v>
      </c>
      <c r="B216" s="217">
        <v>43439</v>
      </c>
      <c r="C216" s="217"/>
      <c r="D216" s="218" t="s">
        <v>326</v>
      </c>
      <c r="E216" s="219" t="s">
        <v>621</v>
      </c>
      <c r="F216" s="219">
        <v>259.5</v>
      </c>
      <c r="G216" s="219"/>
      <c r="H216" s="219">
        <v>320</v>
      </c>
      <c r="I216" s="221">
        <v>320</v>
      </c>
      <c r="J216" s="191" t="s">
        <v>679</v>
      </c>
      <c r="K216" s="192">
        <f t="shared" si="35"/>
        <v>60.5</v>
      </c>
      <c r="L216" s="193">
        <f t="shared" si="36"/>
        <v>0.23314065510597304</v>
      </c>
      <c r="M216" s="188" t="s">
        <v>590</v>
      </c>
      <c r="N216" s="194">
        <v>44323</v>
      </c>
      <c r="O216" s="1"/>
      <c r="P216" s="1"/>
      <c r="Q216" s="1"/>
      <c r="R216" s="6" t="s">
        <v>778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139</v>
      </c>
      <c r="B217" s="230">
        <v>43439</v>
      </c>
      <c r="C217" s="230"/>
      <c r="D217" s="231" t="s">
        <v>792</v>
      </c>
      <c r="E217" s="232" t="s">
        <v>621</v>
      </c>
      <c r="F217" s="232">
        <v>715</v>
      </c>
      <c r="G217" s="232"/>
      <c r="H217" s="232">
        <v>445</v>
      </c>
      <c r="I217" s="233">
        <v>840</v>
      </c>
      <c r="J217" s="201" t="s">
        <v>793</v>
      </c>
      <c r="K217" s="202">
        <f t="shared" si="35"/>
        <v>-270</v>
      </c>
      <c r="L217" s="203">
        <f t="shared" si="36"/>
        <v>-0.3776223776223776</v>
      </c>
      <c r="M217" s="199" t="s">
        <v>602</v>
      </c>
      <c r="N217" s="196">
        <v>43800</v>
      </c>
      <c r="O217" s="1"/>
      <c r="P217" s="1"/>
      <c r="Q217" s="1"/>
      <c r="R217" s="6" t="s">
        <v>778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140</v>
      </c>
      <c r="B218" s="217">
        <v>43469</v>
      </c>
      <c r="C218" s="217"/>
      <c r="D218" s="218" t="s">
        <v>158</v>
      </c>
      <c r="E218" s="219" t="s">
        <v>621</v>
      </c>
      <c r="F218" s="219">
        <v>875</v>
      </c>
      <c r="G218" s="219"/>
      <c r="H218" s="219">
        <v>1165</v>
      </c>
      <c r="I218" s="221">
        <v>1185</v>
      </c>
      <c r="J218" s="191" t="s">
        <v>794</v>
      </c>
      <c r="K218" s="192">
        <f t="shared" si="35"/>
        <v>290</v>
      </c>
      <c r="L218" s="193">
        <f t="shared" si="36"/>
        <v>0.33142857142857141</v>
      </c>
      <c r="M218" s="188" t="s">
        <v>590</v>
      </c>
      <c r="N218" s="194">
        <v>43847</v>
      </c>
      <c r="O218" s="1"/>
      <c r="P218" s="1"/>
      <c r="Q218" s="1"/>
      <c r="R218" s="6" t="s">
        <v>778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141</v>
      </c>
      <c r="B219" s="217">
        <v>43559</v>
      </c>
      <c r="C219" s="217"/>
      <c r="D219" s="218" t="s">
        <v>342</v>
      </c>
      <c r="E219" s="219" t="s">
        <v>621</v>
      </c>
      <c r="F219" s="219">
        <f>387-14.63</f>
        <v>372.37</v>
      </c>
      <c r="G219" s="219"/>
      <c r="H219" s="219">
        <v>490</v>
      </c>
      <c r="I219" s="221">
        <v>490</v>
      </c>
      <c r="J219" s="191" t="s">
        <v>679</v>
      </c>
      <c r="K219" s="192">
        <f t="shared" si="35"/>
        <v>117.63</v>
      </c>
      <c r="L219" s="193">
        <f t="shared" si="36"/>
        <v>0.31589548030185027</v>
      </c>
      <c r="M219" s="188" t="s">
        <v>590</v>
      </c>
      <c r="N219" s="194">
        <v>43850</v>
      </c>
      <c r="O219" s="1"/>
      <c r="P219" s="1"/>
      <c r="Q219" s="1"/>
      <c r="R219" s="6" t="s">
        <v>778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142</v>
      </c>
      <c r="B220" s="230">
        <v>43578</v>
      </c>
      <c r="C220" s="230"/>
      <c r="D220" s="231" t="s">
        <v>795</v>
      </c>
      <c r="E220" s="232" t="s">
        <v>592</v>
      </c>
      <c r="F220" s="232">
        <v>220</v>
      </c>
      <c r="G220" s="232"/>
      <c r="H220" s="232">
        <v>127.5</v>
      </c>
      <c r="I220" s="233">
        <v>284</v>
      </c>
      <c r="J220" s="201" t="s">
        <v>796</v>
      </c>
      <c r="K220" s="202">
        <f t="shared" si="35"/>
        <v>-92.5</v>
      </c>
      <c r="L220" s="203">
        <f t="shared" si="36"/>
        <v>-0.42045454545454547</v>
      </c>
      <c r="M220" s="199" t="s">
        <v>602</v>
      </c>
      <c r="N220" s="196">
        <v>43896</v>
      </c>
      <c r="O220" s="1"/>
      <c r="P220" s="1"/>
      <c r="Q220" s="1"/>
      <c r="R220" s="6" t="s">
        <v>778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143</v>
      </c>
      <c r="B221" s="217">
        <v>43622</v>
      </c>
      <c r="C221" s="217"/>
      <c r="D221" s="218" t="s">
        <v>482</v>
      </c>
      <c r="E221" s="219" t="s">
        <v>592</v>
      </c>
      <c r="F221" s="219">
        <v>332.8</v>
      </c>
      <c r="G221" s="219"/>
      <c r="H221" s="219">
        <v>405</v>
      </c>
      <c r="I221" s="221">
        <v>419</v>
      </c>
      <c r="J221" s="191" t="s">
        <v>797</v>
      </c>
      <c r="K221" s="192">
        <f t="shared" si="35"/>
        <v>72.199999999999989</v>
      </c>
      <c r="L221" s="193">
        <f t="shared" si="36"/>
        <v>0.21694711538461534</v>
      </c>
      <c r="M221" s="188" t="s">
        <v>590</v>
      </c>
      <c r="N221" s="194">
        <v>43860</v>
      </c>
      <c r="O221" s="1"/>
      <c r="P221" s="1"/>
      <c r="Q221" s="1"/>
      <c r="R221" s="6" t="s">
        <v>782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0">
        <v>144</v>
      </c>
      <c r="B222" s="209">
        <v>43641</v>
      </c>
      <c r="C222" s="209"/>
      <c r="D222" s="210" t="s">
        <v>151</v>
      </c>
      <c r="E222" s="211" t="s">
        <v>621</v>
      </c>
      <c r="F222" s="211">
        <v>386</v>
      </c>
      <c r="G222" s="212"/>
      <c r="H222" s="212">
        <v>395</v>
      </c>
      <c r="I222" s="212">
        <v>452</v>
      </c>
      <c r="J222" s="213" t="s">
        <v>798</v>
      </c>
      <c r="K222" s="214">
        <f t="shared" si="35"/>
        <v>9</v>
      </c>
      <c r="L222" s="215">
        <f t="shared" si="36"/>
        <v>2.3316062176165803E-2</v>
      </c>
      <c r="M222" s="211" t="s">
        <v>712</v>
      </c>
      <c r="N222" s="209">
        <v>43868</v>
      </c>
      <c r="O222" s="1"/>
      <c r="P222" s="1"/>
      <c r="Q222" s="1"/>
      <c r="R222" s="6" t="s">
        <v>782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0">
        <v>145</v>
      </c>
      <c r="B223" s="209">
        <v>43707</v>
      </c>
      <c r="C223" s="209"/>
      <c r="D223" s="210" t="s">
        <v>131</v>
      </c>
      <c r="E223" s="211" t="s">
        <v>621</v>
      </c>
      <c r="F223" s="211">
        <v>137.5</v>
      </c>
      <c r="G223" s="212"/>
      <c r="H223" s="212">
        <v>138.5</v>
      </c>
      <c r="I223" s="212">
        <v>190</v>
      </c>
      <c r="J223" s="213" t="s">
        <v>818</v>
      </c>
      <c r="K223" s="214">
        <f t="shared" ref="K223" si="37">H223-F223</f>
        <v>1</v>
      </c>
      <c r="L223" s="215">
        <f t="shared" ref="L223" si="38">K223/F223</f>
        <v>7.2727272727272727E-3</v>
      </c>
      <c r="M223" s="211" t="s">
        <v>712</v>
      </c>
      <c r="N223" s="209">
        <v>44432</v>
      </c>
      <c r="O223" s="1"/>
      <c r="P223" s="1"/>
      <c r="Q223" s="1"/>
      <c r="R223" s="6" t="s">
        <v>778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146</v>
      </c>
      <c r="B224" s="217">
        <v>43731</v>
      </c>
      <c r="C224" s="217"/>
      <c r="D224" s="218" t="s">
        <v>429</v>
      </c>
      <c r="E224" s="219" t="s">
        <v>621</v>
      </c>
      <c r="F224" s="219">
        <v>235</v>
      </c>
      <c r="G224" s="219"/>
      <c r="H224" s="219">
        <v>295</v>
      </c>
      <c r="I224" s="221">
        <v>296</v>
      </c>
      <c r="J224" s="191" t="s">
        <v>799</v>
      </c>
      <c r="K224" s="192">
        <f t="shared" ref="K224:K230" si="39">H224-F224</f>
        <v>60</v>
      </c>
      <c r="L224" s="193">
        <f t="shared" ref="L224:L230" si="40">K224/F224</f>
        <v>0.25531914893617019</v>
      </c>
      <c r="M224" s="188" t="s">
        <v>590</v>
      </c>
      <c r="N224" s="194">
        <v>43844</v>
      </c>
      <c r="O224" s="1"/>
      <c r="P224" s="1"/>
      <c r="Q224" s="1"/>
      <c r="R224" s="6" t="s">
        <v>782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147</v>
      </c>
      <c r="B225" s="217">
        <v>43752</v>
      </c>
      <c r="C225" s="217"/>
      <c r="D225" s="218" t="s">
        <v>800</v>
      </c>
      <c r="E225" s="219" t="s">
        <v>621</v>
      </c>
      <c r="F225" s="219">
        <v>277.5</v>
      </c>
      <c r="G225" s="219"/>
      <c r="H225" s="219">
        <v>333</v>
      </c>
      <c r="I225" s="221">
        <v>333</v>
      </c>
      <c r="J225" s="191" t="s">
        <v>801</v>
      </c>
      <c r="K225" s="192">
        <f t="shared" si="39"/>
        <v>55.5</v>
      </c>
      <c r="L225" s="193">
        <f t="shared" si="40"/>
        <v>0.2</v>
      </c>
      <c r="M225" s="188" t="s">
        <v>590</v>
      </c>
      <c r="N225" s="194">
        <v>43846</v>
      </c>
      <c r="O225" s="1"/>
      <c r="P225" s="1"/>
      <c r="Q225" s="1"/>
      <c r="R225" s="6" t="s">
        <v>778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148</v>
      </c>
      <c r="B226" s="217">
        <v>43752</v>
      </c>
      <c r="C226" s="217"/>
      <c r="D226" s="218" t="s">
        <v>802</v>
      </c>
      <c r="E226" s="219" t="s">
        <v>621</v>
      </c>
      <c r="F226" s="219">
        <v>930</v>
      </c>
      <c r="G226" s="219"/>
      <c r="H226" s="219">
        <v>1165</v>
      </c>
      <c r="I226" s="221">
        <v>1200</v>
      </c>
      <c r="J226" s="191" t="s">
        <v>803</v>
      </c>
      <c r="K226" s="192">
        <f t="shared" si="39"/>
        <v>235</v>
      </c>
      <c r="L226" s="193">
        <f t="shared" si="40"/>
        <v>0.25268817204301075</v>
      </c>
      <c r="M226" s="188" t="s">
        <v>590</v>
      </c>
      <c r="N226" s="194">
        <v>43847</v>
      </c>
      <c r="O226" s="1"/>
      <c r="P226" s="1"/>
      <c r="Q226" s="1"/>
      <c r="R226" s="6" t="s">
        <v>782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149</v>
      </c>
      <c r="B227" s="217">
        <v>43753</v>
      </c>
      <c r="C227" s="217"/>
      <c r="D227" s="218" t="s">
        <v>804</v>
      </c>
      <c r="E227" s="219" t="s">
        <v>621</v>
      </c>
      <c r="F227" s="189">
        <v>111</v>
      </c>
      <c r="G227" s="219"/>
      <c r="H227" s="219">
        <v>141</v>
      </c>
      <c r="I227" s="221">
        <v>141</v>
      </c>
      <c r="J227" s="191" t="s">
        <v>605</v>
      </c>
      <c r="K227" s="192">
        <f t="shared" si="39"/>
        <v>30</v>
      </c>
      <c r="L227" s="193">
        <f t="shared" si="40"/>
        <v>0.27027027027027029</v>
      </c>
      <c r="M227" s="188" t="s">
        <v>590</v>
      </c>
      <c r="N227" s="194">
        <v>44328</v>
      </c>
      <c r="O227" s="1"/>
      <c r="P227" s="1"/>
      <c r="Q227" s="1"/>
      <c r="R227" s="6" t="s">
        <v>782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150</v>
      </c>
      <c r="B228" s="217">
        <v>43753</v>
      </c>
      <c r="C228" s="217"/>
      <c r="D228" s="218" t="s">
        <v>805</v>
      </c>
      <c r="E228" s="219" t="s">
        <v>621</v>
      </c>
      <c r="F228" s="189">
        <v>296</v>
      </c>
      <c r="G228" s="219"/>
      <c r="H228" s="219">
        <v>370</v>
      </c>
      <c r="I228" s="221">
        <v>370</v>
      </c>
      <c r="J228" s="191" t="s">
        <v>679</v>
      </c>
      <c r="K228" s="192">
        <f t="shared" si="39"/>
        <v>74</v>
      </c>
      <c r="L228" s="193">
        <f t="shared" si="40"/>
        <v>0.25</v>
      </c>
      <c r="M228" s="188" t="s">
        <v>590</v>
      </c>
      <c r="N228" s="194">
        <v>43853</v>
      </c>
      <c r="O228" s="1"/>
      <c r="P228" s="1"/>
      <c r="Q228" s="1"/>
      <c r="R228" s="6" t="s">
        <v>782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151</v>
      </c>
      <c r="B229" s="217">
        <v>43754</v>
      </c>
      <c r="C229" s="217"/>
      <c r="D229" s="218" t="s">
        <v>806</v>
      </c>
      <c r="E229" s="219" t="s">
        <v>621</v>
      </c>
      <c r="F229" s="189">
        <v>300</v>
      </c>
      <c r="G229" s="219"/>
      <c r="H229" s="219">
        <v>382.5</v>
      </c>
      <c r="I229" s="221">
        <v>344</v>
      </c>
      <c r="J229" s="191" t="s">
        <v>861</v>
      </c>
      <c r="K229" s="192">
        <f t="shared" si="39"/>
        <v>82.5</v>
      </c>
      <c r="L229" s="193">
        <f t="shared" si="40"/>
        <v>0.27500000000000002</v>
      </c>
      <c r="M229" s="188" t="s">
        <v>590</v>
      </c>
      <c r="N229" s="194">
        <v>44238</v>
      </c>
      <c r="O229" s="1"/>
      <c r="P229" s="1"/>
      <c r="Q229" s="1"/>
      <c r="R229" s="6" t="s">
        <v>782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152</v>
      </c>
      <c r="B230" s="217">
        <v>43832</v>
      </c>
      <c r="C230" s="217"/>
      <c r="D230" s="218" t="s">
        <v>807</v>
      </c>
      <c r="E230" s="219" t="s">
        <v>621</v>
      </c>
      <c r="F230" s="189">
        <v>495</v>
      </c>
      <c r="G230" s="219"/>
      <c r="H230" s="219">
        <v>595</v>
      </c>
      <c r="I230" s="221">
        <v>590</v>
      </c>
      <c r="J230" s="191" t="s">
        <v>860</v>
      </c>
      <c r="K230" s="192">
        <f t="shared" si="39"/>
        <v>100</v>
      </c>
      <c r="L230" s="193">
        <f t="shared" si="40"/>
        <v>0.20202020202020202</v>
      </c>
      <c r="M230" s="188" t="s">
        <v>590</v>
      </c>
      <c r="N230" s="194">
        <v>44589</v>
      </c>
      <c r="O230" s="1"/>
      <c r="P230" s="1"/>
      <c r="Q230" s="1"/>
      <c r="R230" s="6" t="s">
        <v>782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153</v>
      </c>
      <c r="B231" s="217">
        <v>43966</v>
      </c>
      <c r="C231" s="217"/>
      <c r="D231" s="218" t="s">
        <v>71</v>
      </c>
      <c r="E231" s="219" t="s">
        <v>621</v>
      </c>
      <c r="F231" s="189">
        <v>67.5</v>
      </c>
      <c r="G231" s="219"/>
      <c r="H231" s="219">
        <v>86</v>
      </c>
      <c r="I231" s="221">
        <v>86</v>
      </c>
      <c r="J231" s="191" t="s">
        <v>808</v>
      </c>
      <c r="K231" s="192">
        <f t="shared" ref="K231:K238" si="41">H231-F231</f>
        <v>18.5</v>
      </c>
      <c r="L231" s="193">
        <f t="shared" ref="L231:L238" si="42">K231/F231</f>
        <v>0.27407407407407408</v>
      </c>
      <c r="M231" s="188" t="s">
        <v>590</v>
      </c>
      <c r="N231" s="194">
        <v>44008</v>
      </c>
      <c r="O231" s="1"/>
      <c r="P231" s="1"/>
      <c r="Q231" s="1"/>
      <c r="R231" s="6" t="s">
        <v>782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154</v>
      </c>
      <c r="B232" s="217">
        <v>44035</v>
      </c>
      <c r="C232" s="217"/>
      <c r="D232" s="218" t="s">
        <v>481</v>
      </c>
      <c r="E232" s="219" t="s">
        <v>621</v>
      </c>
      <c r="F232" s="189">
        <v>231</v>
      </c>
      <c r="G232" s="219"/>
      <c r="H232" s="219">
        <v>281</v>
      </c>
      <c r="I232" s="221">
        <v>281</v>
      </c>
      <c r="J232" s="191" t="s">
        <v>679</v>
      </c>
      <c r="K232" s="192">
        <f t="shared" si="41"/>
        <v>50</v>
      </c>
      <c r="L232" s="193">
        <f t="shared" si="42"/>
        <v>0.21645021645021645</v>
      </c>
      <c r="M232" s="188" t="s">
        <v>590</v>
      </c>
      <c r="N232" s="194">
        <v>44358</v>
      </c>
      <c r="O232" s="1"/>
      <c r="P232" s="1"/>
      <c r="Q232" s="1"/>
      <c r="R232" s="6" t="s">
        <v>782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155</v>
      </c>
      <c r="B233" s="217">
        <v>44092</v>
      </c>
      <c r="C233" s="217"/>
      <c r="D233" s="218" t="s">
        <v>406</v>
      </c>
      <c r="E233" s="219" t="s">
        <v>621</v>
      </c>
      <c r="F233" s="219">
        <v>206</v>
      </c>
      <c r="G233" s="219"/>
      <c r="H233" s="219">
        <v>248</v>
      </c>
      <c r="I233" s="221">
        <v>248</v>
      </c>
      <c r="J233" s="191" t="s">
        <v>679</v>
      </c>
      <c r="K233" s="192">
        <f t="shared" si="41"/>
        <v>42</v>
      </c>
      <c r="L233" s="193">
        <f t="shared" si="42"/>
        <v>0.20388349514563106</v>
      </c>
      <c r="M233" s="188" t="s">
        <v>590</v>
      </c>
      <c r="N233" s="194">
        <v>44214</v>
      </c>
      <c r="O233" s="1"/>
      <c r="P233" s="1"/>
      <c r="Q233" s="1"/>
      <c r="R233" s="6" t="s">
        <v>782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156</v>
      </c>
      <c r="B234" s="217">
        <v>44140</v>
      </c>
      <c r="C234" s="217"/>
      <c r="D234" s="218" t="s">
        <v>406</v>
      </c>
      <c r="E234" s="219" t="s">
        <v>621</v>
      </c>
      <c r="F234" s="219">
        <v>182.5</v>
      </c>
      <c r="G234" s="219"/>
      <c r="H234" s="219">
        <v>248</v>
      </c>
      <c r="I234" s="221">
        <v>248</v>
      </c>
      <c r="J234" s="191" t="s">
        <v>679</v>
      </c>
      <c r="K234" s="192">
        <f t="shared" si="41"/>
        <v>65.5</v>
      </c>
      <c r="L234" s="193">
        <f t="shared" si="42"/>
        <v>0.35890410958904112</v>
      </c>
      <c r="M234" s="188" t="s">
        <v>590</v>
      </c>
      <c r="N234" s="194">
        <v>44214</v>
      </c>
      <c r="O234" s="1"/>
      <c r="P234" s="1"/>
      <c r="Q234" s="1"/>
      <c r="R234" s="6" t="s">
        <v>782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157</v>
      </c>
      <c r="B235" s="217">
        <v>44140</v>
      </c>
      <c r="C235" s="217"/>
      <c r="D235" s="218" t="s">
        <v>326</v>
      </c>
      <c r="E235" s="219" t="s">
        <v>621</v>
      </c>
      <c r="F235" s="219">
        <v>247.5</v>
      </c>
      <c r="G235" s="219"/>
      <c r="H235" s="219">
        <v>320</v>
      </c>
      <c r="I235" s="221">
        <v>320</v>
      </c>
      <c r="J235" s="191" t="s">
        <v>679</v>
      </c>
      <c r="K235" s="192">
        <f t="shared" si="41"/>
        <v>72.5</v>
      </c>
      <c r="L235" s="193">
        <f t="shared" si="42"/>
        <v>0.29292929292929293</v>
      </c>
      <c r="M235" s="188" t="s">
        <v>590</v>
      </c>
      <c r="N235" s="194">
        <v>44323</v>
      </c>
      <c r="O235" s="1"/>
      <c r="P235" s="1"/>
      <c r="Q235" s="1"/>
      <c r="R235" s="6" t="s">
        <v>782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158</v>
      </c>
      <c r="B236" s="217">
        <v>44140</v>
      </c>
      <c r="C236" s="217"/>
      <c r="D236" s="218" t="s">
        <v>272</v>
      </c>
      <c r="E236" s="219" t="s">
        <v>621</v>
      </c>
      <c r="F236" s="189">
        <v>925</v>
      </c>
      <c r="G236" s="219"/>
      <c r="H236" s="219">
        <v>1095</v>
      </c>
      <c r="I236" s="221">
        <v>1093</v>
      </c>
      <c r="J236" s="191" t="s">
        <v>809</v>
      </c>
      <c r="K236" s="192">
        <f t="shared" si="41"/>
        <v>170</v>
      </c>
      <c r="L236" s="193">
        <f t="shared" si="42"/>
        <v>0.18378378378378379</v>
      </c>
      <c r="M236" s="188" t="s">
        <v>590</v>
      </c>
      <c r="N236" s="194">
        <v>44201</v>
      </c>
      <c r="O236" s="1"/>
      <c r="P236" s="1"/>
      <c r="Q236" s="1"/>
      <c r="R236" s="6" t="s">
        <v>782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159</v>
      </c>
      <c r="B237" s="217">
        <v>44140</v>
      </c>
      <c r="C237" s="217"/>
      <c r="D237" s="218" t="s">
        <v>342</v>
      </c>
      <c r="E237" s="219" t="s">
        <v>621</v>
      </c>
      <c r="F237" s="189">
        <v>332.5</v>
      </c>
      <c r="G237" s="219"/>
      <c r="H237" s="219">
        <v>393</v>
      </c>
      <c r="I237" s="221">
        <v>406</v>
      </c>
      <c r="J237" s="191" t="s">
        <v>810</v>
      </c>
      <c r="K237" s="192">
        <f t="shared" si="41"/>
        <v>60.5</v>
      </c>
      <c r="L237" s="193">
        <f t="shared" si="42"/>
        <v>0.18195488721804512</v>
      </c>
      <c r="M237" s="188" t="s">
        <v>590</v>
      </c>
      <c r="N237" s="194">
        <v>44256</v>
      </c>
      <c r="O237" s="1"/>
      <c r="P237" s="1"/>
      <c r="Q237" s="1"/>
      <c r="R237" s="6" t="s">
        <v>782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160</v>
      </c>
      <c r="B238" s="217">
        <v>44141</v>
      </c>
      <c r="C238" s="217"/>
      <c r="D238" s="218" t="s">
        <v>481</v>
      </c>
      <c r="E238" s="219" t="s">
        <v>621</v>
      </c>
      <c r="F238" s="189">
        <v>231</v>
      </c>
      <c r="G238" s="219"/>
      <c r="H238" s="219">
        <v>281</v>
      </c>
      <c r="I238" s="221">
        <v>281</v>
      </c>
      <c r="J238" s="191" t="s">
        <v>679</v>
      </c>
      <c r="K238" s="192">
        <f t="shared" si="41"/>
        <v>50</v>
      </c>
      <c r="L238" s="193">
        <f t="shared" si="42"/>
        <v>0.21645021645021645</v>
      </c>
      <c r="M238" s="188" t="s">
        <v>590</v>
      </c>
      <c r="N238" s="194">
        <v>44358</v>
      </c>
      <c r="O238" s="1"/>
      <c r="P238" s="1"/>
      <c r="Q238" s="1"/>
      <c r="R238" s="6" t="s">
        <v>782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2">
        <v>161</v>
      </c>
      <c r="B239" s="235">
        <v>44187</v>
      </c>
      <c r="C239" s="235"/>
      <c r="D239" s="236" t="s">
        <v>454</v>
      </c>
      <c r="E239" s="53" t="s">
        <v>621</v>
      </c>
      <c r="F239" s="237" t="s">
        <v>811</v>
      </c>
      <c r="G239" s="53"/>
      <c r="H239" s="53"/>
      <c r="I239" s="238">
        <v>239</v>
      </c>
      <c r="J239" s="234" t="s">
        <v>593</v>
      </c>
      <c r="K239" s="234"/>
      <c r="L239" s="239"/>
      <c r="M239" s="240"/>
      <c r="N239" s="241"/>
      <c r="O239" s="1"/>
      <c r="P239" s="1"/>
      <c r="Q239" s="1"/>
      <c r="R239" s="6" t="s">
        <v>782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162</v>
      </c>
      <c r="B240" s="217">
        <v>44258</v>
      </c>
      <c r="C240" s="217"/>
      <c r="D240" s="218" t="s">
        <v>807</v>
      </c>
      <c r="E240" s="219" t="s">
        <v>621</v>
      </c>
      <c r="F240" s="189">
        <v>495</v>
      </c>
      <c r="G240" s="219"/>
      <c r="H240" s="219">
        <v>595</v>
      </c>
      <c r="I240" s="221">
        <v>590</v>
      </c>
      <c r="J240" s="191" t="s">
        <v>860</v>
      </c>
      <c r="K240" s="192">
        <f t="shared" ref="K240" si="43">H240-F240</f>
        <v>100</v>
      </c>
      <c r="L240" s="193">
        <f t="shared" ref="L240" si="44">K240/F240</f>
        <v>0.20202020202020202</v>
      </c>
      <c r="M240" s="188" t="s">
        <v>590</v>
      </c>
      <c r="N240" s="194">
        <v>44589</v>
      </c>
      <c r="O240" s="1"/>
      <c r="P240" s="1"/>
      <c r="R240" s="6" t="s">
        <v>782</v>
      </c>
    </row>
    <row r="241" spans="1:26" ht="12.75" customHeight="1">
      <c r="A241" s="216">
        <v>163</v>
      </c>
      <c r="B241" s="217">
        <v>44274</v>
      </c>
      <c r="C241" s="217"/>
      <c r="D241" s="218" t="s">
        <v>342</v>
      </c>
      <c r="E241" s="219" t="s">
        <v>621</v>
      </c>
      <c r="F241" s="189">
        <v>355</v>
      </c>
      <c r="G241" s="219"/>
      <c r="H241" s="219">
        <v>422.5</v>
      </c>
      <c r="I241" s="221">
        <v>420</v>
      </c>
      <c r="J241" s="191" t="s">
        <v>812</v>
      </c>
      <c r="K241" s="192">
        <f t="shared" ref="K241:K244" si="45">H241-F241</f>
        <v>67.5</v>
      </c>
      <c r="L241" s="193">
        <f t="shared" ref="L241:L244" si="46">K241/F241</f>
        <v>0.19014084507042253</v>
      </c>
      <c r="M241" s="188" t="s">
        <v>590</v>
      </c>
      <c r="N241" s="194">
        <v>44361</v>
      </c>
      <c r="O241" s="1"/>
      <c r="R241" s="243" t="s">
        <v>782</v>
      </c>
    </row>
    <row r="242" spans="1:26" ht="12.75" customHeight="1">
      <c r="A242" s="216">
        <v>164</v>
      </c>
      <c r="B242" s="217">
        <v>44295</v>
      </c>
      <c r="C242" s="217"/>
      <c r="D242" s="218" t="s">
        <v>813</v>
      </c>
      <c r="E242" s="219" t="s">
        <v>621</v>
      </c>
      <c r="F242" s="189">
        <v>555</v>
      </c>
      <c r="G242" s="219"/>
      <c r="H242" s="219">
        <v>663</v>
      </c>
      <c r="I242" s="221">
        <v>663</v>
      </c>
      <c r="J242" s="191" t="s">
        <v>814</v>
      </c>
      <c r="K242" s="192">
        <f t="shared" si="45"/>
        <v>108</v>
      </c>
      <c r="L242" s="193">
        <f t="shared" si="46"/>
        <v>0.19459459459459461</v>
      </c>
      <c r="M242" s="188" t="s">
        <v>590</v>
      </c>
      <c r="N242" s="194">
        <v>44321</v>
      </c>
      <c r="O242" s="1"/>
      <c r="P242" s="1"/>
      <c r="Q242" s="1"/>
      <c r="R242" s="243" t="s">
        <v>782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165</v>
      </c>
      <c r="B243" s="217">
        <v>44308</v>
      </c>
      <c r="C243" s="217"/>
      <c r="D243" s="218" t="s">
        <v>375</v>
      </c>
      <c r="E243" s="219" t="s">
        <v>621</v>
      </c>
      <c r="F243" s="189">
        <v>126.5</v>
      </c>
      <c r="G243" s="219"/>
      <c r="H243" s="219">
        <v>155</v>
      </c>
      <c r="I243" s="221">
        <v>155</v>
      </c>
      <c r="J243" s="191" t="s">
        <v>679</v>
      </c>
      <c r="K243" s="192">
        <f t="shared" si="45"/>
        <v>28.5</v>
      </c>
      <c r="L243" s="193">
        <f t="shared" si="46"/>
        <v>0.22529644268774704</v>
      </c>
      <c r="M243" s="188" t="s">
        <v>590</v>
      </c>
      <c r="N243" s="194">
        <v>44362</v>
      </c>
      <c r="O243" s="1"/>
      <c r="R243" s="243" t="s">
        <v>782</v>
      </c>
    </row>
    <row r="244" spans="1:26" ht="12.75" customHeight="1">
      <c r="A244" s="286">
        <v>166</v>
      </c>
      <c r="B244" s="287">
        <v>44368</v>
      </c>
      <c r="C244" s="287"/>
      <c r="D244" s="288" t="s">
        <v>393</v>
      </c>
      <c r="E244" s="289" t="s">
        <v>621</v>
      </c>
      <c r="F244" s="290">
        <v>287.5</v>
      </c>
      <c r="G244" s="289"/>
      <c r="H244" s="289">
        <v>245</v>
      </c>
      <c r="I244" s="291">
        <v>344</v>
      </c>
      <c r="J244" s="201" t="s">
        <v>851</v>
      </c>
      <c r="K244" s="202">
        <f t="shared" si="45"/>
        <v>-42.5</v>
      </c>
      <c r="L244" s="203">
        <f t="shared" si="46"/>
        <v>-0.14782608695652175</v>
      </c>
      <c r="M244" s="199" t="s">
        <v>602</v>
      </c>
      <c r="N244" s="196">
        <v>44508</v>
      </c>
      <c r="O244" s="1"/>
      <c r="R244" s="243" t="s">
        <v>782</v>
      </c>
    </row>
    <row r="245" spans="1:26" ht="12.75" customHeight="1">
      <c r="A245" s="242">
        <v>167</v>
      </c>
      <c r="B245" s="235">
        <v>44368</v>
      </c>
      <c r="C245" s="235"/>
      <c r="D245" s="236" t="s">
        <v>481</v>
      </c>
      <c r="E245" s="53" t="s">
        <v>621</v>
      </c>
      <c r="F245" s="237" t="s">
        <v>815</v>
      </c>
      <c r="G245" s="53"/>
      <c r="H245" s="53"/>
      <c r="I245" s="238">
        <v>320</v>
      </c>
      <c r="J245" s="234" t="s">
        <v>593</v>
      </c>
      <c r="K245" s="242"/>
      <c r="L245" s="235"/>
      <c r="M245" s="235"/>
      <c r="N245" s="236"/>
      <c r="O245" s="41"/>
      <c r="R245" s="243" t="s">
        <v>782</v>
      </c>
    </row>
    <row r="246" spans="1:26" ht="12.75" customHeight="1">
      <c r="A246" s="216">
        <v>168</v>
      </c>
      <c r="B246" s="217">
        <v>44406</v>
      </c>
      <c r="C246" s="217"/>
      <c r="D246" s="218" t="s">
        <v>375</v>
      </c>
      <c r="E246" s="219" t="s">
        <v>621</v>
      </c>
      <c r="F246" s="189">
        <v>162.5</v>
      </c>
      <c r="G246" s="219"/>
      <c r="H246" s="219">
        <v>200</v>
      </c>
      <c r="I246" s="221">
        <v>200</v>
      </c>
      <c r="J246" s="191" t="s">
        <v>679</v>
      </c>
      <c r="K246" s="192">
        <f t="shared" ref="K246" si="47">H246-F246</f>
        <v>37.5</v>
      </c>
      <c r="L246" s="193">
        <f t="shared" ref="L246" si="48">K246/F246</f>
        <v>0.23076923076923078</v>
      </c>
      <c r="M246" s="188" t="s">
        <v>590</v>
      </c>
      <c r="N246" s="194">
        <v>44571</v>
      </c>
      <c r="O246" s="1"/>
      <c r="R246" s="243" t="s">
        <v>782</v>
      </c>
    </row>
    <row r="247" spans="1:26" ht="12.75" customHeight="1">
      <c r="A247" s="216">
        <v>169</v>
      </c>
      <c r="B247" s="217">
        <v>44462</v>
      </c>
      <c r="C247" s="217"/>
      <c r="D247" s="218" t="s">
        <v>820</v>
      </c>
      <c r="E247" s="219" t="s">
        <v>621</v>
      </c>
      <c r="F247" s="189">
        <v>1235</v>
      </c>
      <c r="G247" s="219"/>
      <c r="H247" s="219">
        <v>1505</v>
      </c>
      <c r="I247" s="221">
        <v>1500</v>
      </c>
      <c r="J247" s="191" t="s">
        <v>679</v>
      </c>
      <c r="K247" s="192">
        <f t="shared" ref="K247" si="49">H247-F247</f>
        <v>270</v>
      </c>
      <c r="L247" s="193">
        <f t="shared" ref="L247" si="50">K247/F247</f>
        <v>0.21862348178137653</v>
      </c>
      <c r="M247" s="188" t="s">
        <v>590</v>
      </c>
      <c r="N247" s="194">
        <v>44564</v>
      </c>
      <c r="O247" s="1"/>
      <c r="R247" s="243" t="s">
        <v>782</v>
      </c>
    </row>
    <row r="248" spans="1:26" ht="12.75" customHeight="1">
      <c r="A248" s="258">
        <v>170</v>
      </c>
      <c r="B248" s="259">
        <v>44480</v>
      </c>
      <c r="C248" s="259"/>
      <c r="D248" s="260" t="s">
        <v>822</v>
      </c>
      <c r="E248" s="261" t="s">
        <v>621</v>
      </c>
      <c r="F248" s="262" t="s">
        <v>827</v>
      </c>
      <c r="G248" s="261"/>
      <c r="H248" s="261"/>
      <c r="I248" s="261">
        <v>145</v>
      </c>
      <c r="J248" s="263" t="s">
        <v>593</v>
      </c>
      <c r="K248" s="258"/>
      <c r="L248" s="259"/>
      <c r="M248" s="259"/>
      <c r="N248" s="260"/>
      <c r="O248" s="41"/>
      <c r="R248" s="243" t="s">
        <v>782</v>
      </c>
    </row>
    <row r="249" spans="1:26" ht="12.75" customHeight="1">
      <c r="A249" s="264">
        <v>171</v>
      </c>
      <c r="B249" s="265">
        <v>44481</v>
      </c>
      <c r="C249" s="265"/>
      <c r="D249" s="266" t="s">
        <v>261</v>
      </c>
      <c r="E249" s="267" t="s">
        <v>621</v>
      </c>
      <c r="F249" s="268" t="s">
        <v>824</v>
      </c>
      <c r="G249" s="267"/>
      <c r="H249" s="267"/>
      <c r="I249" s="267">
        <v>380</v>
      </c>
      <c r="J249" s="269" t="s">
        <v>593</v>
      </c>
      <c r="K249" s="264"/>
      <c r="L249" s="265"/>
      <c r="M249" s="265"/>
      <c r="N249" s="266"/>
      <c r="O249" s="41"/>
      <c r="R249" s="243" t="s">
        <v>782</v>
      </c>
    </row>
    <row r="250" spans="1:26" ht="12.75" customHeight="1">
      <c r="A250" s="264">
        <v>172</v>
      </c>
      <c r="B250" s="265">
        <v>44481</v>
      </c>
      <c r="C250" s="265"/>
      <c r="D250" s="266" t="s">
        <v>401</v>
      </c>
      <c r="E250" s="267" t="s">
        <v>621</v>
      </c>
      <c r="F250" s="268" t="s">
        <v>825</v>
      </c>
      <c r="G250" s="267"/>
      <c r="H250" s="267"/>
      <c r="I250" s="267">
        <v>56</v>
      </c>
      <c r="J250" s="269" t="s">
        <v>593</v>
      </c>
      <c r="K250" s="264"/>
      <c r="L250" s="265"/>
      <c r="M250" s="265"/>
      <c r="N250" s="266"/>
      <c r="O250" s="41"/>
      <c r="R250" s="243"/>
    </row>
    <row r="251" spans="1:26" ht="12.75" customHeight="1">
      <c r="A251" s="365">
        <v>173</v>
      </c>
      <c r="B251" s="366">
        <v>44551</v>
      </c>
      <c r="C251" s="365"/>
      <c r="D251" s="365" t="s">
        <v>119</v>
      </c>
      <c r="E251" s="367" t="s">
        <v>621</v>
      </c>
      <c r="F251" s="367">
        <v>2360</v>
      </c>
      <c r="G251" s="367"/>
      <c r="H251" s="367">
        <v>2820</v>
      </c>
      <c r="I251" s="367">
        <v>3000</v>
      </c>
      <c r="J251" s="368" t="s">
        <v>870</v>
      </c>
      <c r="K251" s="369">
        <f t="shared" ref="K251" si="51">H251-F251</f>
        <v>460</v>
      </c>
      <c r="L251" s="370">
        <f t="shared" ref="L251" si="52">K251/F251</f>
        <v>0.19491525423728814</v>
      </c>
      <c r="M251" s="371" t="s">
        <v>590</v>
      </c>
      <c r="N251" s="372">
        <v>44608</v>
      </c>
      <c r="O251" s="41"/>
      <c r="R251" s="243"/>
    </row>
    <row r="252" spans="1:26" ht="12.75" customHeight="1">
      <c r="A252" s="270">
        <v>174</v>
      </c>
      <c r="B252" s="265">
        <v>44606</v>
      </c>
      <c r="C252" s="270"/>
      <c r="D252" s="270" t="s">
        <v>427</v>
      </c>
      <c r="E252" s="267" t="s">
        <v>621</v>
      </c>
      <c r="F252" s="267" t="s">
        <v>868</v>
      </c>
      <c r="G252" s="267"/>
      <c r="H252" s="267"/>
      <c r="I252" s="267">
        <v>764</v>
      </c>
      <c r="J252" s="267" t="s">
        <v>593</v>
      </c>
      <c r="K252" s="267"/>
      <c r="L252" s="267"/>
      <c r="M252" s="267"/>
      <c r="N252" s="270"/>
      <c r="O252" s="41"/>
      <c r="R252" s="243"/>
    </row>
    <row r="253" spans="1:26" ht="12.75" customHeight="1">
      <c r="A253" s="270">
        <v>175</v>
      </c>
      <c r="B253" s="265">
        <v>44613</v>
      </c>
      <c r="C253" s="270"/>
      <c r="D253" s="270" t="s">
        <v>820</v>
      </c>
      <c r="E253" s="267" t="s">
        <v>621</v>
      </c>
      <c r="F253" s="267" t="s">
        <v>873</v>
      </c>
      <c r="G253" s="267"/>
      <c r="H253" s="267"/>
      <c r="I253" s="267">
        <v>1510</v>
      </c>
      <c r="J253" s="267" t="s">
        <v>593</v>
      </c>
      <c r="K253" s="267"/>
      <c r="L253" s="267"/>
      <c r="M253" s="267"/>
      <c r="N253" s="270"/>
      <c r="O253" s="41"/>
      <c r="R253" s="243"/>
    </row>
    <row r="254" spans="1:26" ht="12.75" customHeight="1">
      <c r="F254" s="56"/>
      <c r="G254" s="56"/>
      <c r="H254" s="56"/>
      <c r="I254" s="56"/>
      <c r="J254" s="41"/>
      <c r="K254" s="56"/>
      <c r="L254" s="56"/>
      <c r="M254" s="56"/>
      <c r="O254" s="41"/>
      <c r="R254" s="243"/>
    </row>
    <row r="255" spans="1:26" ht="12.75" customHeight="1">
      <c r="A255" s="242"/>
      <c r="B255" s="244" t="s">
        <v>816</v>
      </c>
      <c r="F255" s="56"/>
      <c r="G255" s="56"/>
      <c r="H255" s="56"/>
      <c r="I255" s="56"/>
      <c r="J255" s="41"/>
      <c r="K255" s="56"/>
      <c r="L255" s="56"/>
      <c r="M255" s="56"/>
      <c r="O255" s="41"/>
      <c r="R255" s="243"/>
    </row>
    <row r="256" spans="1:26" ht="12.75" customHeight="1"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A265" s="245"/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A266" s="245"/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A267" s="53"/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</sheetData>
  <autoFilter ref="R1:R26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2022-03-03T02:41:08Z</dcterms:modified>
</cp:coreProperties>
</file>